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7"/>
  <workbookPr/>
  <mc:AlternateContent xmlns:mc="http://schemas.openxmlformats.org/markup-compatibility/2006">
    <mc:Choice Requires="x15">
      <x15ac:absPath xmlns:x15ac="http://schemas.microsoft.com/office/spreadsheetml/2010/11/ac" url="C:\Users\中山遼映(NAKAYAMARyoei)\Downloads\"/>
    </mc:Choice>
  </mc:AlternateContent>
  <xr:revisionPtr revIDLastSave="0" documentId="13_ncr:1_{7F9FB902-D19B-40C5-A9D2-840C1632629C}" xr6:coauthVersionLast="47" xr6:coauthVersionMax="47" xr10:uidLastSave="{00000000-0000-0000-0000-000000000000}"/>
  <bookViews>
    <workbookView xWindow="5850" yWindow="3435" windowWidth="17625" windowHeight="10560" xr2:uid="{CD0FC425-CB8B-4C88-9462-CD6807FECEAC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1" l="1"/>
  <c r="F49" i="1"/>
  <c r="E49" i="1"/>
  <c r="H49" i="1" s="1"/>
  <c r="G48" i="1"/>
  <c r="F48" i="1"/>
  <c r="E48" i="1"/>
  <c r="H48" i="1" s="1"/>
  <c r="H47" i="1"/>
  <c r="G47" i="1"/>
  <c r="F47" i="1"/>
  <c r="E47" i="1"/>
  <c r="G46" i="1"/>
  <c r="F46" i="1"/>
  <c r="E46" i="1"/>
  <c r="H46" i="1" s="1"/>
  <c r="H45" i="1"/>
  <c r="G45" i="1"/>
  <c r="F45" i="1"/>
  <c r="E45" i="1"/>
  <c r="G44" i="1"/>
  <c r="F44" i="1"/>
  <c r="E44" i="1"/>
  <c r="H44" i="1" s="1"/>
  <c r="G43" i="1"/>
  <c r="F43" i="1"/>
  <c r="E43" i="1"/>
  <c r="H43" i="1" s="1"/>
  <c r="H42" i="1"/>
  <c r="G42" i="1"/>
  <c r="F42" i="1"/>
  <c r="E42" i="1"/>
  <c r="G41" i="1"/>
  <c r="F41" i="1"/>
  <c r="E41" i="1"/>
  <c r="H41" i="1" s="1"/>
  <c r="G40" i="1"/>
  <c r="F40" i="1"/>
  <c r="E40" i="1"/>
  <c r="H40" i="1" s="1"/>
  <c r="H39" i="1"/>
  <c r="G39" i="1"/>
  <c r="F39" i="1"/>
  <c r="E39" i="1"/>
  <c r="G38" i="1"/>
  <c r="F38" i="1"/>
  <c r="E38" i="1"/>
  <c r="H38" i="1" s="1"/>
  <c r="G37" i="1"/>
  <c r="F37" i="1"/>
  <c r="E37" i="1"/>
  <c r="H37" i="1" s="1"/>
  <c r="H36" i="1"/>
  <c r="G36" i="1"/>
  <c r="F36" i="1"/>
  <c r="E36" i="1"/>
  <c r="H35" i="1"/>
  <c r="G35" i="1"/>
  <c r="F35" i="1"/>
  <c r="E35" i="1"/>
  <c r="G34" i="1"/>
  <c r="F34" i="1"/>
  <c r="E34" i="1"/>
  <c r="H34" i="1" s="1"/>
  <c r="H33" i="1"/>
  <c r="G33" i="1"/>
  <c r="F33" i="1"/>
  <c r="E33" i="1"/>
  <c r="H32" i="1"/>
  <c r="G32" i="1"/>
  <c r="F32" i="1"/>
  <c r="E32" i="1"/>
  <c r="H31" i="1"/>
  <c r="G31" i="1"/>
  <c r="F31" i="1"/>
  <c r="E31" i="1"/>
  <c r="G30" i="1"/>
  <c r="F30" i="1"/>
  <c r="E30" i="1"/>
  <c r="H30" i="1" s="1"/>
  <c r="H29" i="1"/>
  <c r="G29" i="1"/>
  <c r="F29" i="1"/>
  <c r="E29" i="1"/>
  <c r="H28" i="1"/>
  <c r="G28" i="1"/>
  <c r="F28" i="1"/>
  <c r="E28" i="1"/>
  <c r="H27" i="1"/>
  <c r="G27" i="1"/>
  <c r="F27" i="1"/>
  <c r="E27" i="1"/>
  <c r="G26" i="1"/>
  <c r="F26" i="1"/>
  <c r="E26" i="1"/>
  <c r="H26" i="1" s="1"/>
  <c r="G25" i="1"/>
  <c r="F25" i="1"/>
  <c r="E25" i="1"/>
  <c r="H25" i="1" s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G20" i="1"/>
  <c r="F20" i="1"/>
  <c r="E20" i="1"/>
  <c r="H20" i="1" s="1"/>
  <c r="H19" i="1"/>
  <c r="G19" i="1"/>
  <c r="F19" i="1"/>
  <c r="E19" i="1"/>
  <c r="G18" i="1"/>
  <c r="F18" i="1"/>
  <c r="E18" i="1"/>
  <c r="H18" i="1" s="1"/>
  <c r="G17" i="1"/>
  <c r="F17" i="1"/>
  <c r="E17" i="1"/>
  <c r="H17" i="1" s="1"/>
  <c r="G16" i="1"/>
  <c r="F16" i="1"/>
  <c r="E16" i="1"/>
  <c r="H16" i="1" s="1"/>
  <c r="H15" i="1"/>
  <c r="G15" i="1"/>
  <c r="F15" i="1"/>
  <c r="E15" i="1"/>
  <c r="G14" i="1"/>
  <c r="F14" i="1"/>
  <c r="E14" i="1"/>
  <c r="H14" i="1" s="1"/>
  <c r="H13" i="1"/>
  <c r="G13" i="1"/>
  <c r="F13" i="1"/>
  <c r="E13" i="1"/>
  <c r="H12" i="1"/>
  <c r="G12" i="1"/>
  <c r="F12" i="1"/>
  <c r="E12" i="1"/>
  <c r="H11" i="1"/>
  <c r="G11" i="1"/>
  <c r="F11" i="1"/>
  <c r="E11" i="1"/>
  <c r="G10" i="1"/>
  <c r="F10" i="1"/>
  <c r="E10" i="1"/>
  <c r="H10" i="1" s="1"/>
  <c r="G9" i="1"/>
  <c r="F9" i="1"/>
  <c r="E9" i="1"/>
  <c r="H9" i="1" s="1"/>
  <c r="H8" i="1"/>
  <c r="G8" i="1"/>
  <c r="F8" i="1"/>
  <c r="E8" i="1"/>
  <c r="G7" i="1"/>
  <c r="F7" i="1"/>
  <c r="E7" i="1"/>
  <c r="H7" i="1" s="1"/>
  <c r="G6" i="1"/>
  <c r="F6" i="1"/>
  <c r="E6" i="1"/>
  <c r="H6" i="1" s="1"/>
  <c r="H5" i="1"/>
  <c r="G5" i="1"/>
  <c r="F5" i="1"/>
  <c r="E5" i="1"/>
  <c r="H4" i="1"/>
  <c r="G4" i="1"/>
  <c r="F4" i="1"/>
  <c r="E4" i="1"/>
  <c r="G3" i="1"/>
  <c r="F3" i="1"/>
  <c r="E3" i="1"/>
  <c r="H3" i="1" s="1"/>
</calcChain>
</file>

<file path=xl/sharedStrings.xml><?xml version="1.0" encoding="utf-8"?>
<sst xmlns="http://schemas.openxmlformats.org/spreadsheetml/2006/main" count="65" uniqueCount="64">
  <si>
    <t>都道府県</t>
    <rPh sb="0" eb="4">
      <t>トドウフケン</t>
    </rPh>
    <phoneticPr fontId="1"/>
  </si>
  <si>
    <t>全エネ種逆潮流量〔MWh〕…①</t>
    <rPh sb="0" eb="1">
      <t>ゼン</t>
    </rPh>
    <rPh sb="3" eb="4">
      <t>シュ</t>
    </rPh>
    <rPh sb="4" eb="8">
      <t>ギャクチョウリュウリョウ</t>
    </rPh>
    <phoneticPr fontId="1"/>
  </si>
  <si>
    <t>再エネ逆潮流量〔MWh〕…②</t>
    <rPh sb="0" eb="1">
      <t>サイ</t>
    </rPh>
    <rPh sb="3" eb="7">
      <t>ギャクチョウリュウリョウ</t>
    </rPh>
    <phoneticPr fontId="1"/>
  </si>
  <si>
    <t>電力需要量〔MWh〕…③</t>
    <rPh sb="0" eb="5">
      <t>デンリョクジュヨウリョウ</t>
    </rPh>
    <phoneticPr fontId="1"/>
  </si>
  <si>
    <t>電力純移出量〔MWh〕…④</t>
    <rPh sb="0" eb="2">
      <t>デンリョク</t>
    </rPh>
    <rPh sb="2" eb="6">
      <t>ジュンイシュツリョウ</t>
    </rPh>
    <phoneticPr fontId="1"/>
  </si>
  <si>
    <t>逆潮流量に占める再エネの割合〔%〕…⑤</t>
    <rPh sb="0" eb="4">
      <t>ギャクチョウリュウリョウ</t>
    </rPh>
    <rPh sb="5" eb="6">
      <t>シ</t>
    </rPh>
    <rPh sb="8" eb="9">
      <t>サイ</t>
    </rPh>
    <rPh sb="12" eb="14">
      <t>ワリアイ</t>
    </rPh>
    <phoneticPr fontId="1"/>
  </si>
  <si>
    <r>
      <t>都道府県内外の排出量削減に貢献したと考えられる量〔t-CO</t>
    </r>
    <r>
      <rPr>
        <vertAlign val="subscript"/>
        <sz val="11"/>
        <color theme="1"/>
        <rFont val="Meiryo UI"/>
        <family val="3"/>
        <charset val="128"/>
        <scheme val="minor"/>
      </rPr>
      <t>2</t>
    </r>
    <r>
      <rPr>
        <sz val="11"/>
        <color theme="1"/>
        <rFont val="Meiryo UI"/>
        <family val="2"/>
        <charset val="128"/>
        <scheme val="minor"/>
      </rPr>
      <t>〕</t>
    </r>
    <rPh sb="0" eb="6">
      <t>トドウフケンナイガイ</t>
    </rPh>
    <rPh sb="7" eb="12">
      <t>ハイシュツリョウサクゲン</t>
    </rPh>
    <rPh sb="13" eb="15">
      <t>コウケン</t>
    </rPh>
    <rPh sb="18" eb="19">
      <t>カンガ</t>
    </rPh>
    <rPh sb="23" eb="24">
      <t>リョウ</t>
    </rPh>
    <phoneticPr fontId="1"/>
  </si>
  <si>
    <r>
      <t>他の都道府県の排出量削減に寄与したと考えられる量〔t-CO</t>
    </r>
    <r>
      <rPr>
        <vertAlign val="subscript"/>
        <sz val="11"/>
        <color theme="1"/>
        <rFont val="Meiryo UI"/>
        <family val="3"/>
        <charset val="128"/>
        <scheme val="minor"/>
      </rPr>
      <t>2</t>
    </r>
    <r>
      <rPr>
        <sz val="11"/>
        <color theme="1"/>
        <rFont val="Meiryo UI"/>
        <family val="2"/>
        <charset val="128"/>
        <scheme val="minor"/>
      </rPr>
      <t>〕</t>
    </r>
    <rPh sb="0" eb="1">
      <t>タ</t>
    </rPh>
    <rPh sb="2" eb="6">
      <t>トドウフケン</t>
    </rPh>
    <rPh sb="7" eb="12">
      <t>ハイシュツリョウサクゲン</t>
    </rPh>
    <rPh sb="13" eb="15">
      <t>キヨ</t>
    </rPh>
    <rPh sb="18" eb="19">
      <t>カンガ</t>
    </rPh>
    <rPh sb="23" eb="24">
      <t>リョウ</t>
    </rPh>
    <phoneticPr fontId="1"/>
  </si>
  <si>
    <t>出典・計算式</t>
    <rPh sb="0" eb="2">
      <t>シュッテン</t>
    </rPh>
    <rPh sb="3" eb="5">
      <t>ケイサン</t>
    </rPh>
    <phoneticPr fontId="1"/>
  </si>
  <si>
    <t>電力調査統計　市町村別逆潮流量(2024年度)</t>
    <rPh sb="11" eb="14">
      <t>ギャクチョウリュウ</t>
    </rPh>
    <rPh sb="20" eb="22">
      <t>ネンド</t>
    </rPh>
    <phoneticPr fontId="1"/>
  </si>
  <si>
    <t>電力調査統計　都道府県別電力需要実績(2024年度)</t>
    <rPh sb="23" eb="25">
      <t>ネンド</t>
    </rPh>
    <phoneticPr fontId="1"/>
  </si>
  <si>
    <t>①－③(値が負になる都道府県は「-」とした。)</t>
    <rPh sb="4" eb="5">
      <t>アタイ</t>
    </rPh>
    <rPh sb="6" eb="7">
      <t>フ</t>
    </rPh>
    <rPh sb="10" eb="14">
      <t>トドウフケン</t>
    </rPh>
    <phoneticPr fontId="1"/>
  </si>
  <si>
    <t>②/①×100</t>
  </si>
  <si>
    <t>②×★</t>
  </si>
  <si>
    <t>④×⑤/100×★(値が負になる都道府県は「-」とした。)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</si>
  <si>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</si>
  <si>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</si>
  <si>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</si>
  <si>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</si>
  <si>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</si>
  <si>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</si>
  <si>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</si>
  <si>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</si>
  <si>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</si>
  <si>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</si>
  <si>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</si>
  <si>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</si>
  <si>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</si>
  <si>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</si>
  <si>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</si>
  <si>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</si>
  <si>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</si>
  <si>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</si>
  <si>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</si>
  <si>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</si>
  <si>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</si>
  <si>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</si>
  <si>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</si>
  <si>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</si>
  <si>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</si>
  <si>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</si>
  <si>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</si>
  <si>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</si>
  <si>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</si>
  <si>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</si>
  <si>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</si>
  <si>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</si>
  <si>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</si>
  <si>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</si>
  <si>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</si>
  <si>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</si>
  <si>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</si>
  <si>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</si>
  <si>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</si>
  <si>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</si>
  <si>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</si>
  <si>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</si>
  <si>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</si>
  <si>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</si>
  <si>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</si>
  <si>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</si>
  <si>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</si>
  <si>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r>
      <t>全国平均電気事業者排出係数〔t-CO</t>
    </r>
    <r>
      <rPr>
        <vertAlign val="subscript"/>
        <sz val="11"/>
        <color theme="1"/>
        <rFont val="Meiryo UI"/>
        <family val="3"/>
        <charset val="128"/>
        <scheme val="minor"/>
      </rPr>
      <t>2</t>
    </r>
    <r>
      <rPr>
        <sz val="11"/>
        <color theme="1"/>
        <rFont val="Meiryo UI"/>
        <family val="2"/>
        <charset val="128"/>
        <scheme val="minor"/>
      </rPr>
      <t>/MWh〕…★</t>
    </r>
    <rPh sb="0" eb="4">
      <t>ゼンコクヘイキン</t>
    </rPh>
    <rPh sb="4" eb="13">
      <t>デンキジギョウシャハイシュツケイスウ</t>
    </rPh>
    <phoneticPr fontId="1"/>
  </si>
  <si>
    <t>(出典：電気事業者別排出係数（特定排出者の温室効果ガス排出量算定用）－R6年度実績－)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</si>
</sst>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5">
    <font>
      <sz val="11"/>
      <color theme="1"/>
      <name val="Meiryo UI"/>
      <family val="2"/>
      <charset val="128"/>
      <scheme val="minor"/>
    </font>
    <font>
      <sz val="6"/>
      <name val="Meiryo UI"/>
      <family val="2"/>
      <charset val="128"/>
      <scheme val="minor"/>
    </font>
    <font>
      <sz val="11"/>
      <color theme="1"/>
      <name val="Meiryo UI"/>
      <family val="2"/>
      <charset val="128"/>
      <scheme val="minor"/>
    </font>
    <font>
      <sz val="11"/>
      <color theme="1"/>
      <name val="Meiryo UI"/>
      <family val="2"/>
      <charset val="128"/>
    </font>
    <font>
      <vertAlign val="subscript"/>
      <sz val="11"/>
      <color theme="1"/>
      <name val="Meiryo UI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1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38" fontId="3" fillId="2" borderId="1" xfId="1" applyFont="1" applyFill="1" applyBorder="1" applyAlignment="1">
      <alignment vertical="center" wrapText="1"/>
    </xf>
    <xf numFmtId="176" fontId="3" fillId="2" borderId="1" xfId="2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40" fontId="3" fillId="0" borderId="0" xfId="1" applyNumberFormat="1" applyFont="1" applyFill="1" applyBorder="1" applyAlignment="1">
      <alignment horizontal="right" vertical="center"/>
    </xf>
    <xf numFmtId="0" fontId="3" fillId="0" borderId="1" xfId="1" applyNumberFormat="1" applyFont="1" applyFill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38" fontId="0" fillId="0" borderId="1" xfId="1" applyFont="1" applyBorder="1" applyAlignment="1">
      <alignment horizontal="right" vertical="center"/>
    </xf>
    <xf numFmtId="2" fontId="0" fillId="0" borderId="1" xfId="2" applyNumberFormat="1" applyFont="1" applyBorder="1">
      <alignment vertical="center"/>
    </xf>
    <xf numFmtId="38" fontId="0" fillId="0" borderId="1" xfId="1" applyFont="1" applyBorder="1">
      <alignment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1_Meiryo UI">
      <a:majorFont>
        <a:latin typeface="Meiryo UI"/>
        <a:ea typeface="Meiryo UI"/>
        <a:cs typeface=""/>
      </a:majorFont>
      <a:minorFont>
        <a:latin typeface="Meiryo UI"/>
        <a:ea typeface="Meiryo UI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6C670-CF89-4766-B340-BFF6CE5FB226}">
  <sheetPr>
    <pageSetUpPr fitToPage="1"/>
  </sheetPr>
  <dimension ref="A1:H52"/>
  <sheetViews>
    <sheetView tabSelected="1" zoomScaleNormal="100" zoomScaleSheetLayoutView="100" workbookViewId="0"/>
  </sheetViews>
  <sheetFormatPr defaultRowHeight="15.75"/>
  <cols>
    <col min="1" max="8" width="15" customWidth="1"/>
  </cols>
  <sheetData>
    <row r="1" spans="1:8" ht="64.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47.25">
      <c r="A2" s="3" t="s">
        <v>8</v>
      </c>
      <c r="B2" s="3" t="s">
        <v>9</v>
      </c>
      <c r="C2" s="3" t="s">
        <v>9</v>
      </c>
      <c r="D2" s="3" t="s">
        <v>10</v>
      </c>
      <c r="E2" s="4" t="s">
        <v>11</v>
      </c>
      <c r="F2" s="5" t="s">
        <v>12</v>
      </c>
      <c r="G2" s="3" t="s">
        <v>13</v>
      </c>
      <c r="H2" s="3" t="s">
        <v>14</v>
      </c>
    </row>
    <row r="3" spans="1:8">
      <c r="A3" s="6" t="s">
        <v>15</v>
      </c>
      <c r="B3" s="7">
        <v>31223411</v>
      </c>
      <c r="C3" s="7">
        <v>12413662</v>
      </c>
      <c r="D3" s="7">
        <v>27620514.780000001</v>
      </c>
      <c r="E3" s="15">
        <f>IF(B3-D3&gt;=0,B3-D3,"-")</f>
        <v>3602896.2199999988</v>
      </c>
      <c r="F3" s="16">
        <f>C3/B3*100</f>
        <v>39.757546028523279</v>
      </c>
      <c r="G3" s="17">
        <f>C3*$B$51</f>
        <v>5250979.0259999996</v>
      </c>
      <c r="H3" s="15">
        <f>IF(B3-D3&gt;=0,E3*F3/100*$B$51,"-")</f>
        <v>605914.98104017775</v>
      </c>
    </row>
    <row r="4" spans="1:8">
      <c r="A4" s="6" t="s">
        <v>16</v>
      </c>
      <c r="B4" s="7">
        <v>5641380</v>
      </c>
      <c r="C4" s="7">
        <v>3986550</v>
      </c>
      <c r="D4" s="7">
        <v>7555126.4799999995</v>
      </c>
      <c r="E4" s="15" t="str">
        <f t="shared" ref="E4:E49" si="0">IF(B4-D4&gt;=0,B4-D4,"-")</f>
        <v>-</v>
      </c>
      <c r="F4" s="16">
        <f t="shared" ref="F4:F49" si="1">C4/B4*100</f>
        <v>70.666219967454765</v>
      </c>
      <c r="G4" s="17">
        <f t="shared" ref="G4:G49" si="2">C4*$B$51</f>
        <v>1686310.65</v>
      </c>
      <c r="H4" s="15" t="str">
        <f t="shared" ref="H4:H49" si="3">IF(B4-D4&gt;=0,E4*F4/100*$B$51,"-")</f>
        <v>-</v>
      </c>
    </row>
    <row r="5" spans="1:8">
      <c r="A5" s="6" t="s">
        <v>17</v>
      </c>
      <c r="B5" s="7">
        <v>5094056.2</v>
      </c>
      <c r="C5" s="7">
        <v>4020675.2</v>
      </c>
      <c r="D5" s="7">
        <v>9133101.5940000005</v>
      </c>
      <c r="E5" s="15" t="str">
        <f t="shared" si="0"/>
        <v>-</v>
      </c>
      <c r="F5" s="16">
        <f t="shared" si="1"/>
        <v>78.928756223773107</v>
      </c>
      <c r="G5" s="17">
        <f t="shared" si="2"/>
        <v>1700745.6096000001</v>
      </c>
      <c r="H5" s="15" t="str">
        <f t="shared" si="3"/>
        <v>-</v>
      </c>
    </row>
    <row r="6" spans="1:8">
      <c r="A6" s="6" t="s">
        <v>18</v>
      </c>
      <c r="B6" s="7">
        <v>16491908</v>
      </c>
      <c r="C6" s="7">
        <v>4812991</v>
      </c>
      <c r="D6" s="7">
        <v>13846919.866999999</v>
      </c>
      <c r="E6" s="15">
        <f t="shared" si="0"/>
        <v>2644988.1330000013</v>
      </c>
      <c r="F6" s="16">
        <f t="shared" si="1"/>
        <v>29.183954943236408</v>
      </c>
      <c r="G6" s="17">
        <f t="shared" si="2"/>
        <v>2035895.193</v>
      </c>
      <c r="H6" s="15">
        <f t="shared" si="3"/>
        <v>326518.83733020752</v>
      </c>
    </row>
    <row r="7" spans="1:8">
      <c r="A7" s="6" t="s">
        <v>19</v>
      </c>
      <c r="B7" s="7">
        <v>15268586</v>
      </c>
      <c r="C7" s="7">
        <v>4090481</v>
      </c>
      <c r="D7" s="7">
        <v>6832132.0000000009</v>
      </c>
      <c r="E7" s="15">
        <f t="shared" si="0"/>
        <v>8436454</v>
      </c>
      <c r="F7" s="16">
        <f t="shared" si="1"/>
        <v>26.790175593208172</v>
      </c>
      <c r="G7" s="17">
        <f t="shared" si="2"/>
        <v>1730273.463</v>
      </c>
      <c r="H7" s="15">
        <f t="shared" si="3"/>
        <v>956039.57550621917</v>
      </c>
    </row>
    <row r="8" spans="1:8">
      <c r="A8" s="6" t="s">
        <v>20</v>
      </c>
      <c r="B8" s="7">
        <v>6903312</v>
      </c>
      <c r="C8" s="7">
        <v>2314645</v>
      </c>
      <c r="D8" s="7">
        <v>7703113.3599999994</v>
      </c>
      <c r="E8" s="15" t="str">
        <f t="shared" si="0"/>
        <v>-</v>
      </c>
      <c r="F8" s="16">
        <f t="shared" si="1"/>
        <v>33.529485557077535</v>
      </c>
      <c r="G8" s="17">
        <f t="shared" si="2"/>
        <v>979094.83499999996</v>
      </c>
      <c r="H8" s="15" t="str">
        <f t="shared" si="3"/>
        <v>-</v>
      </c>
    </row>
    <row r="9" spans="1:8">
      <c r="A9" s="6" t="s">
        <v>21</v>
      </c>
      <c r="B9" s="7">
        <v>60527576</v>
      </c>
      <c r="C9" s="7">
        <v>11834966</v>
      </c>
      <c r="D9" s="7">
        <v>14686605.459000001</v>
      </c>
      <c r="E9" s="15">
        <f t="shared" si="0"/>
        <v>45840970.541000001</v>
      </c>
      <c r="F9" s="16">
        <f t="shared" si="1"/>
        <v>19.553014976182094</v>
      </c>
      <c r="G9" s="17">
        <f t="shared" si="2"/>
        <v>5006190.6179999998</v>
      </c>
      <c r="H9" s="15">
        <f t="shared" si="3"/>
        <v>3791472.4462510869</v>
      </c>
    </row>
    <row r="10" spans="1:8">
      <c r="A10" s="6" t="s">
        <v>22</v>
      </c>
      <c r="B10" s="7">
        <v>39522522</v>
      </c>
      <c r="C10" s="7">
        <v>7608099</v>
      </c>
      <c r="D10" s="7">
        <v>23149295.886</v>
      </c>
      <c r="E10" s="15">
        <f t="shared" si="0"/>
        <v>16373226.114</v>
      </c>
      <c r="F10" s="16">
        <f t="shared" si="1"/>
        <v>19.250034195692269</v>
      </c>
      <c r="G10" s="17">
        <f t="shared" si="2"/>
        <v>3218225.8769999999</v>
      </c>
      <c r="H10" s="15">
        <f t="shared" si="3"/>
        <v>1333233.237748516</v>
      </c>
    </row>
    <row r="11" spans="1:8">
      <c r="A11" s="6" t="s">
        <v>23</v>
      </c>
      <c r="B11" s="7">
        <v>14444224</v>
      </c>
      <c r="C11" s="7">
        <v>5899658</v>
      </c>
      <c r="D11" s="7">
        <v>15319338.529999999</v>
      </c>
      <c r="E11" s="15" t="str">
        <f t="shared" si="0"/>
        <v>-</v>
      </c>
      <c r="F11" s="16">
        <f t="shared" si="1"/>
        <v>40.844409502372713</v>
      </c>
      <c r="G11" s="17">
        <f t="shared" si="2"/>
        <v>2495555.3339999998</v>
      </c>
      <c r="H11" s="15" t="str">
        <f t="shared" si="3"/>
        <v>-</v>
      </c>
    </row>
    <row r="12" spans="1:8">
      <c r="A12" s="6" t="s">
        <v>24</v>
      </c>
      <c r="B12" s="7">
        <v>7525314</v>
      </c>
      <c r="C12" s="7">
        <v>7360885</v>
      </c>
      <c r="D12" s="7">
        <v>15067564.969999997</v>
      </c>
      <c r="E12" s="15" t="str">
        <f t="shared" si="0"/>
        <v>-</v>
      </c>
      <c r="F12" s="16">
        <f t="shared" si="1"/>
        <v>97.814988185210609</v>
      </c>
      <c r="G12" s="17">
        <f t="shared" si="2"/>
        <v>3113654.355</v>
      </c>
      <c r="H12" s="15" t="str">
        <f t="shared" si="3"/>
        <v>-</v>
      </c>
    </row>
    <row r="13" spans="1:8">
      <c r="A13" s="6" t="s">
        <v>25</v>
      </c>
      <c r="B13" s="7">
        <v>2778033</v>
      </c>
      <c r="C13" s="7">
        <v>2547298</v>
      </c>
      <c r="D13" s="7">
        <v>36671896.085000008</v>
      </c>
      <c r="E13" s="15" t="str">
        <f t="shared" si="0"/>
        <v>-</v>
      </c>
      <c r="F13" s="16">
        <f t="shared" si="1"/>
        <v>91.694303127428654</v>
      </c>
      <c r="G13" s="17">
        <f t="shared" si="2"/>
        <v>1077507.054</v>
      </c>
      <c r="H13" s="15" t="str">
        <f t="shared" si="3"/>
        <v>-</v>
      </c>
    </row>
    <row r="14" spans="1:8">
      <c r="A14" s="6" t="s">
        <v>26</v>
      </c>
      <c r="B14" s="7">
        <v>79613430</v>
      </c>
      <c r="C14" s="7">
        <v>5393695</v>
      </c>
      <c r="D14" s="7">
        <v>35246511.767000005</v>
      </c>
      <c r="E14" s="15">
        <f t="shared" si="0"/>
        <v>44366918.232999995</v>
      </c>
      <c r="F14" s="16">
        <f t="shared" si="1"/>
        <v>6.774855699597417</v>
      </c>
      <c r="G14" s="17">
        <f t="shared" si="2"/>
        <v>2281532.9849999999</v>
      </c>
      <c r="H14" s="15">
        <f t="shared" si="3"/>
        <v>1271451.1532964653</v>
      </c>
    </row>
    <row r="15" spans="1:8">
      <c r="A15" s="6" t="s">
        <v>27</v>
      </c>
      <c r="B15" s="7">
        <v>5052360</v>
      </c>
      <c r="C15" s="7">
        <v>870017</v>
      </c>
      <c r="D15" s="7">
        <v>76976215.592999995</v>
      </c>
      <c r="E15" s="15" t="str">
        <f t="shared" si="0"/>
        <v>-</v>
      </c>
      <c r="F15" s="16">
        <f t="shared" si="1"/>
        <v>17.220012033980158</v>
      </c>
      <c r="G15" s="17">
        <f t="shared" si="2"/>
        <v>368017.19099999999</v>
      </c>
      <c r="H15" s="15" t="str">
        <f t="shared" si="3"/>
        <v>-</v>
      </c>
    </row>
    <row r="16" spans="1:8">
      <c r="A16" s="6" t="s">
        <v>28</v>
      </c>
      <c r="B16" s="7">
        <v>69072106</v>
      </c>
      <c r="C16" s="7">
        <v>2221651</v>
      </c>
      <c r="D16" s="7">
        <v>46841899.947000004</v>
      </c>
      <c r="E16" s="15">
        <f t="shared" si="0"/>
        <v>22230206.052999996</v>
      </c>
      <c r="F16" s="16">
        <f t="shared" si="1"/>
        <v>3.2164228494784854</v>
      </c>
      <c r="G16" s="17">
        <f t="shared" si="2"/>
        <v>939758.37300000002</v>
      </c>
      <c r="H16" s="15">
        <f t="shared" si="3"/>
        <v>302452.37161035778</v>
      </c>
    </row>
    <row r="17" spans="1:8">
      <c r="A17" s="6" t="s">
        <v>29</v>
      </c>
      <c r="B17" s="7">
        <v>36124950</v>
      </c>
      <c r="C17" s="7">
        <v>7268390</v>
      </c>
      <c r="D17" s="7">
        <v>15794144.433999998</v>
      </c>
      <c r="E17" s="15">
        <f t="shared" si="0"/>
        <v>20330805.566</v>
      </c>
      <c r="F17" s="16">
        <f t="shared" si="1"/>
        <v>20.120138574586264</v>
      </c>
      <c r="G17" s="17">
        <f t="shared" si="2"/>
        <v>3074528.9699999997</v>
      </c>
      <c r="H17" s="15">
        <f t="shared" si="3"/>
        <v>1730317.9851073634</v>
      </c>
    </row>
    <row r="18" spans="1:8">
      <c r="A18" s="6" t="s">
        <v>30</v>
      </c>
      <c r="B18" s="7">
        <v>14709475</v>
      </c>
      <c r="C18" s="7">
        <v>9302459</v>
      </c>
      <c r="D18" s="7">
        <v>10288734.014</v>
      </c>
      <c r="E18" s="15">
        <f t="shared" si="0"/>
        <v>4420740.9859999996</v>
      </c>
      <c r="F18" s="16">
        <f t="shared" si="1"/>
        <v>63.241271357407378</v>
      </c>
      <c r="G18" s="17">
        <f t="shared" si="2"/>
        <v>3934940.1569999997</v>
      </c>
      <c r="H18" s="15">
        <f t="shared" si="3"/>
        <v>1182594.9756539355</v>
      </c>
    </row>
    <row r="19" spans="1:8">
      <c r="A19" s="6" t="s">
        <v>31</v>
      </c>
      <c r="B19" s="7">
        <v>8712951</v>
      </c>
      <c r="C19" s="7">
        <v>2103920</v>
      </c>
      <c r="D19" s="7">
        <v>8891349.5879999995</v>
      </c>
      <c r="E19" s="15" t="str">
        <f t="shared" si="0"/>
        <v>-</v>
      </c>
      <c r="F19" s="16">
        <f t="shared" si="1"/>
        <v>24.147042718362584</v>
      </c>
      <c r="G19" s="17">
        <f t="shared" si="2"/>
        <v>889958.15999999992</v>
      </c>
      <c r="H19" s="15" t="str">
        <f t="shared" si="3"/>
        <v>-</v>
      </c>
    </row>
    <row r="20" spans="1:8">
      <c r="A20" s="6" t="s">
        <v>32</v>
      </c>
      <c r="B20" s="7">
        <v>58107722</v>
      </c>
      <c r="C20" s="7">
        <v>1926180</v>
      </c>
      <c r="D20" s="7">
        <v>7236002.3239999991</v>
      </c>
      <c r="E20" s="15">
        <f t="shared" si="0"/>
        <v>50871719.675999999</v>
      </c>
      <c r="F20" s="16">
        <f t="shared" si="1"/>
        <v>3.3148434213270308</v>
      </c>
      <c r="G20" s="17">
        <f t="shared" si="2"/>
        <v>814774.14</v>
      </c>
      <c r="H20" s="15">
        <f t="shared" si="3"/>
        <v>713312.45181722962</v>
      </c>
    </row>
    <row r="21" spans="1:8">
      <c r="A21" s="6" t="s">
        <v>33</v>
      </c>
      <c r="B21" s="7">
        <v>3165800</v>
      </c>
      <c r="C21" s="7">
        <v>3125377</v>
      </c>
      <c r="D21" s="7">
        <v>5803837.2949999999</v>
      </c>
      <c r="E21" s="15" t="str">
        <f t="shared" si="0"/>
        <v>-</v>
      </c>
      <c r="F21" s="16">
        <f t="shared" si="1"/>
        <v>98.723134752669154</v>
      </c>
      <c r="G21" s="17">
        <f t="shared" si="2"/>
        <v>1322034.4709999999</v>
      </c>
      <c r="H21" s="15" t="str">
        <f t="shared" si="3"/>
        <v>-</v>
      </c>
    </row>
    <row r="22" spans="1:8">
      <c r="A22" s="6" t="s">
        <v>34</v>
      </c>
      <c r="B22" s="7">
        <v>9132482</v>
      </c>
      <c r="C22" s="7">
        <v>9096306</v>
      </c>
      <c r="D22" s="7">
        <v>14637093.412</v>
      </c>
      <c r="E22" s="15" t="str">
        <f t="shared" si="0"/>
        <v>-</v>
      </c>
      <c r="F22" s="16">
        <f t="shared" si="1"/>
        <v>99.603875485328089</v>
      </c>
      <c r="G22" s="17">
        <f t="shared" si="2"/>
        <v>3847737.4380000001</v>
      </c>
      <c r="H22" s="15" t="str">
        <f t="shared" si="3"/>
        <v>-</v>
      </c>
    </row>
    <row r="23" spans="1:8">
      <c r="A23" s="6" t="s">
        <v>35</v>
      </c>
      <c r="B23" s="7">
        <v>11091326</v>
      </c>
      <c r="C23" s="7">
        <v>11062736</v>
      </c>
      <c r="D23" s="7">
        <v>14764013.453</v>
      </c>
      <c r="E23" s="15" t="str">
        <f t="shared" si="0"/>
        <v>-</v>
      </c>
      <c r="F23" s="16">
        <f t="shared" si="1"/>
        <v>99.742231001054336</v>
      </c>
      <c r="G23" s="17">
        <f t="shared" si="2"/>
        <v>4679537.3279999997</v>
      </c>
      <c r="H23" s="15" t="str">
        <f t="shared" si="3"/>
        <v>-</v>
      </c>
    </row>
    <row r="24" spans="1:8">
      <c r="A24" s="6" t="s">
        <v>36</v>
      </c>
      <c r="B24" s="7">
        <v>9025648</v>
      </c>
      <c r="C24" s="7">
        <v>8507393</v>
      </c>
      <c r="D24" s="7">
        <v>28062430.537</v>
      </c>
      <c r="E24" s="15" t="str">
        <f t="shared" si="0"/>
        <v>-</v>
      </c>
      <c r="F24" s="16">
        <f t="shared" si="1"/>
        <v>94.257974607474168</v>
      </c>
      <c r="G24" s="17">
        <f t="shared" si="2"/>
        <v>3598627.2390000001</v>
      </c>
      <c r="H24" s="15" t="str">
        <f t="shared" si="3"/>
        <v>-</v>
      </c>
    </row>
    <row r="25" spans="1:8">
      <c r="A25" s="6" t="s">
        <v>37</v>
      </c>
      <c r="B25" s="7">
        <v>65087804</v>
      </c>
      <c r="C25" s="7">
        <v>5661459</v>
      </c>
      <c r="D25" s="7">
        <v>56933737.45099999</v>
      </c>
      <c r="E25" s="15">
        <f t="shared" si="0"/>
        <v>8154066.5490000099</v>
      </c>
      <c r="F25" s="16">
        <f t="shared" si="1"/>
        <v>8.6981871442459493</v>
      </c>
      <c r="G25" s="17">
        <f t="shared" si="2"/>
        <v>2394797.1570000001</v>
      </c>
      <c r="H25" s="15">
        <f t="shared" si="3"/>
        <v>300015.27459021396</v>
      </c>
    </row>
    <row r="26" spans="1:8">
      <c r="A26" s="6" t="s">
        <v>38</v>
      </c>
      <c r="B26" s="7">
        <v>21343071</v>
      </c>
      <c r="C26" s="7">
        <v>5780565</v>
      </c>
      <c r="D26" s="7">
        <v>19651935.107000001</v>
      </c>
      <c r="E26" s="15">
        <f t="shared" si="0"/>
        <v>1691135.8929999992</v>
      </c>
      <c r="F26" s="16">
        <f t="shared" si="1"/>
        <v>27.084035844701077</v>
      </c>
      <c r="G26" s="17">
        <f t="shared" si="2"/>
        <v>2445178.9950000001</v>
      </c>
      <c r="H26" s="15">
        <f t="shared" si="3"/>
        <v>193745.78116027286</v>
      </c>
    </row>
    <row r="27" spans="1:8">
      <c r="A27" s="6" t="s">
        <v>39</v>
      </c>
      <c r="B27" s="7">
        <v>1295183</v>
      </c>
      <c r="C27" s="7">
        <v>1282477</v>
      </c>
      <c r="D27" s="7">
        <v>12683705.74</v>
      </c>
      <c r="E27" s="15" t="str">
        <f t="shared" si="0"/>
        <v>-</v>
      </c>
      <c r="F27" s="16">
        <f t="shared" si="1"/>
        <v>99.018980329420629</v>
      </c>
      <c r="G27" s="17">
        <f t="shared" si="2"/>
        <v>542487.77099999995</v>
      </c>
      <c r="H27" s="15" t="str">
        <f t="shared" si="3"/>
        <v>-</v>
      </c>
    </row>
    <row r="28" spans="1:8">
      <c r="A28" s="6" t="s">
        <v>40</v>
      </c>
      <c r="B28" s="7">
        <v>11043058</v>
      </c>
      <c r="C28" s="7">
        <v>1522331</v>
      </c>
      <c r="D28" s="7">
        <v>15736297.595999997</v>
      </c>
      <c r="E28" s="15" t="str">
        <f t="shared" si="0"/>
        <v>-</v>
      </c>
      <c r="F28" s="16">
        <f t="shared" si="1"/>
        <v>13.785411613341159</v>
      </c>
      <c r="G28" s="17">
        <f t="shared" si="2"/>
        <v>643946.01300000004</v>
      </c>
      <c r="H28" s="15" t="str">
        <f t="shared" si="3"/>
        <v>-</v>
      </c>
    </row>
    <row r="29" spans="1:8">
      <c r="A29" s="6" t="s">
        <v>41</v>
      </c>
      <c r="B29" s="7">
        <v>19142699</v>
      </c>
      <c r="C29" s="7">
        <v>1950558</v>
      </c>
      <c r="D29" s="7">
        <v>54267878.137999997</v>
      </c>
      <c r="E29" s="15" t="str">
        <f t="shared" si="0"/>
        <v>-</v>
      </c>
      <c r="F29" s="16">
        <f t="shared" si="1"/>
        <v>10.189566267536255</v>
      </c>
      <c r="G29" s="17">
        <f t="shared" si="2"/>
        <v>825086.03399999999</v>
      </c>
      <c r="H29" s="15" t="str">
        <f t="shared" si="3"/>
        <v>-</v>
      </c>
    </row>
    <row r="30" spans="1:8">
      <c r="A30" s="6" t="s">
        <v>42</v>
      </c>
      <c r="B30" s="7">
        <v>46176504</v>
      </c>
      <c r="C30" s="7">
        <v>10414706</v>
      </c>
      <c r="D30" s="7">
        <v>37508112.036000006</v>
      </c>
      <c r="E30" s="15">
        <f t="shared" si="0"/>
        <v>8668391.9639999941</v>
      </c>
      <c r="F30" s="16">
        <f t="shared" si="1"/>
        <v>22.55412406274845</v>
      </c>
      <c r="G30" s="17">
        <f t="shared" si="2"/>
        <v>4405420.6380000003</v>
      </c>
      <c r="H30" s="15">
        <f t="shared" si="3"/>
        <v>826998.78831188532</v>
      </c>
    </row>
    <row r="31" spans="1:8">
      <c r="A31" s="6" t="s">
        <v>43</v>
      </c>
      <c r="B31" s="7">
        <v>2214416</v>
      </c>
      <c r="C31" s="7">
        <v>2142178</v>
      </c>
      <c r="D31" s="7">
        <v>6744563.3369999994</v>
      </c>
      <c r="E31" s="15" t="str">
        <f t="shared" si="0"/>
        <v>-</v>
      </c>
      <c r="F31" s="16">
        <f t="shared" si="1"/>
        <v>96.737830651512638</v>
      </c>
      <c r="G31" s="17">
        <f t="shared" si="2"/>
        <v>906141.29399999999</v>
      </c>
      <c r="H31" s="15" t="str">
        <f t="shared" si="3"/>
        <v>-</v>
      </c>
    </row>
    <row r="32" spans="1:8">
      <c r="A32" s="6" t="s">
        <v>44</v>
      </c>
      <c r="B32" s="7">
        <v>2324202</v>
      </c>
      <c r="C32" s="7">
        <v>2132993</v>
      </c>
      <c r="D32" s="7">
        <v>5925080.2359999996</v>
      </c>
      <c r="E32" s="15" t="str">
        <f t="shared" si="0"/>
        <v>-</v>
      </c>
      <c r="F32" s="16">
        <f t="shared" si="1"/>
        <v>91.77313331629523</v>
      </c>
      <c r="G32" s="17">
        <f t="shared" si="2"/>
        <v>902256.03899999999</v>
      </c>
      <c r="H32" s="15" t="str">
        <f t="shared" si="3"/>
        <v>-</v>
      </c>
    </row>
    <row r="33" spans="1:8">
      <c r="A33" s="6" t="s">
        <v>45</v>
      </c>
      <c r="B33" s="7">
        <v>1929858</v>
      </c>
      <c r="C33" s="7">
        <v>1817203</v>
      </c>
      <c r="D33" s="7">
        <v>3468414.6340000005</v>
      </c>
      <c r="E33" s="15" t="str">
        <f t="shared" si="0"/>
        <v>-</v>
      </c>
      <c r="F33" s="16">
        <f t="shared" si="1"/>
        <v>94.162523874813587</v>
      </c>
      <c r="G33" s="17">
        <f t="shared" si="2"/>
        <v>768676.86899999995</v>
      </c>
      <c r="H33" s="15" t="str">
        <f t="shared" si="3"/>
        <v>-</v>
      </c>
    </row>
    <row r="34" spans="1:8">
      <c r="A34" s="6" t="s">
        <v>46</v>
      </c>
      <c r="B34" s="7">
        <v>14389940</v>
      </c>
      <c r="C34" s="7">
        <v>1535428</v>
      </c>
      <c r="D34" s="7">
        <v>4943509.5369999986</v>
      </c>
      <c r="E34" s="15">
        <f t="shared" si="0"/>
        <v>9446430.4630000014</v>
      </c>
      <c r="F34" s="16">
        <f t="shared" si="1"/>
        <v>10.670148728903666</v>
      </c>
      <c r="G34" s="17">
        <f t="shared" si="2"/>
        <v>649486.04399999999</v>
      </c>
      <c r="H34" s="15">
        <f t="shared" si="3"/>
        <v>426362.08012924029</v>
      </c>
    </row>
    <row r="35" spans="1:8">
      <c r="A35" s="6" t="s">
        <v>47</v>
      </c>
      <c r="B35" s="7">
        <v>7540406</v>
      </c>
      <c r="C35" s="7">
        <v>4345405</v>
      </c>
      <c r="D35" s="7">
        <v>15562590.176999999</v>
      </c>
      <c r="E35" s="15" t="str">
        <f t="shared" si="0"/>
        <v>-</v>
      </c>
      <c r="F35" s="16">
        <f t="shared" si="1"/>
        <v>57.628262987430645</v>
      </c>
      <c r="G35" s="17">
        <f t="shared" si="2"/>
        <v>1838106.3149999999</v>
      </c>
      <c r="H35" s="15" t="str">
        <f t="shared" si="3"/>
        <v>-</v>
      </c>
    </row>
    <row r="36" spans="1:8">
      <c r="A36" s="6" t="s">
        <v>48</v>
      </c>
      <c r="B36" s="7">
        <v>11054260</v>
      </c>
      <c r="C36" s="7">
        <v>4207391</v>
      </c>
      <c r="D36" s="7">
        <v>19409918.191</v>
      </c>
      <c r="E36" s="15" t="str">
        <f t="shared" si="0"/>
        <v>-</v>
      </c>
      <c r="F36" s="16">
        <f t="shared" si="1"/>
        <v>38.061263259594043</v>
      </c>
      <c r="G36" s="17">
        <f t="shared" si="2"/>
        <v>1779726.3929999999</v>
      </c>
      <c r="H36" s="15" t="str">
        <f t="shared" si="3"/>
        <v>-</v>
      </c>
    </row>
    <row r="37" spans="1:8">
      <c r="A37" s="6" t="s">
        <v>49</v>
      </c>
      <c r="B37" s="7">
        <v>20202221</v>
      </c>
      <c r="C37" s="7">
        <v>3730162</v>
      </c>
      <c r="D37" s="7">
        <v>10713945.125</v>
      </c>
      <c r="E37" s="15">
        <f t="shared" si="0"/>
        <v>9488275.875</v>
      </c>
      <c r="F37" s="16">
        <f t="shared" si="1"/>
        <v>18.464118375895403</v>
      </c>
      <c r="G37" s="17">
        <f t="shared" si="2"/>
        <v>1577858.5259999998</v>
      </c>
      <c r="H37" s="15">
        <f t="shared" si="3"/>
        <v>741064.90501261514</v>
      </c>
    </row>
    <row r="38" spans="1:8">
      <c r="A38" s="6" t="s">
        <v>50</v>
      </c>
      <c r="B38" s="7">
        <v>15153965</v>
      </c>
      <c r="C38" s="7">
        <v>2925099</v>
      </c>
      <c r="D38" s="7">
        <v>6073385.1050000004</v>
      </c>
      <c r="E38" s="15">
        <f t="shared" si="0"/>
        <v>9080579.8949999996</v>
      </c>
      <c r="F38" s="16">
        <f t="shared" si="1"/>
        <v>19.302532373540522</v>
      </c>
      <c r="G38" s="17">
        <f t="shared" si="2"/>
        <v>1237316.8769999999</v>
      </c>
      <c r="H38" s="15">
        <f t="shared" si="3"/>
        <v>741426.73267559917</v>
      </c>
    </row>
    <row r="39" spans="1:8">
      <c r="A39" s="6" t="s">
        <v>51</v>
      </c>
      <c r="B39" s="7">
        <v>3939327</v>
      </c>
      <c r="C39" s="7">
        <v>1202748</v>
      </c>
      <c r="D39" s="7">
        <v>7169389.6760000009</v>
      </c>
      <c r="E39" s="15" t="str">
        <f t="shared" si="0"/>
        <v>-</v>
      </c>
      <c r="F39" s="16">
        <f t="shared" si="1"/>
        <v>30.531814190596517</v>
      </c>
      <c r="G39" s="17">
        <f t="shared" si="2"/>
        <v>508762.40399999998</v>
      </c>
      <c r="H39" s="15" t="str">
        <f t="shared" si="3"/>
        <v>-</v>
      </c>
    </row>
    <row r="40" spans="1:8">
      <c r="A40" s="6" t="s">
        <v>52</v>
      </c>
      <c r="B40" s="7">
        <v>12025128</v>
      </c>
      <c r="C40" s="7">
        <v>2399195</v>
      </c>
      <c r="D40" s="7">
        <v>8183054.6140000019</v>
      </c>
      <c r="E40" s="15">
        <f t="shared" si="0"/>
        <v>3842073.3859999981</v>
      </c>
      <c r="F40" s="16">
        <f t="shared" si="1"/>
        <v>19.951513198029993</v>
      </c>
      <c r="G40" s="17">
        <f t="shared" si="2"/>
        <v>1014859.485</v>
      </c>
      <c r="H40" s="15">
        <f t="shared" si="3"/>
        <v>324251.40238408808</v>
      </c>
    </row>
    <row r="41" spans="1:8">
      <c r="A41" s="6" t="s">
        <v>53</v>
      </c>
      <c r="B41" s="7">
        <v>3872664</v>
      </c>
      <c r="C41" s="7">
        <v>3169933</v>
      </c>
      <c r="D41" s="7">
        <v>3831327.1040000003</v>
      </c>
      <c r="E41" s="15">
        <f t="shared" si="0"/>
        <v>41336.895999999717</v>
      </c>
      <c r="F41" s="16">
        <f t="shared" si="1"/>
        <v>81.854067381006985</v>
      </c>
      <c r="G41" s="17">
        <f t="shared" si="2"/>
        <v>1340881.659</v>
      </c>
      <c r="H41" s="15">
        <f t="shared" si="3"/>
        <v>14312.598688238919</v>
      </c>
    </row>
    <row r="42" spans="1:8">
      <c r="A42" s="6" t="s">
        <v>54</v>
      </c>
      <c r="B42" s="7">
        <v>8262008</v>
      </c>
      <c r="C42" s="7">
        <v>5909210</v>
      </c>
      <c r="D42" s="7">
        <v>31187233.977999996</v>
      </c>
      <c r="E42" s="15" t="str">
        <f t="shared" si="0"/>
        <v>-</v>
      </c>
      <c r="F42" s="16">
        <f t="shared" si="1"/>
        <v>71.522685526327251</v>
      </c>
      <c r="G42" s="17">
        <f t="shared" si="2"/>
        <v>2499595.83</v>
      </c>
      <c r="H42" s="15" t="str">
        <f t="shared" si="3"/>
        <v>-</v>
      </c>
    </row>
    <row r="43" spans="1:8">
      <c r="A43" s="6" t="s">
        <v>55</v>
      </c>
      <c r="B43" s="7">
        <v>19886017</v>
      </c>
      <c r="C43" s="7">
        <v>1663393</v>
      </c>
      <c r="D43" s="7">
        <v>6672500.165</v>
      </c>
      <c r="E43" s="15">
        <f t="shared" si="0"/>
        <v>13213516.835000001</v>
      </c>
      <c r="F43" s="16">
        <f t="shared" si="1"/>
        <v>8.3646363170664095</v>
      </c>
      <c r="G43" s="17">
        <f t="shared" si="2"/>
        <v>703615.23899999994</v>
      </c>
      <c r="H43" s="15">
        <f t="shared" si="3"/>
        <v>467526.09161950578</v>
      </c>
    </row>
    <row r="44" spans="1:8">
      <c r="A44" s="6" t="s">
        <v>56</v>
      </c>
      <c r="B44" s="7">
        <v>26108487</v>
      </c>
      <c r="C44" s="7">
        <v>1482724</v>
      </c>
      <c r="D44" s="7">
        <v>8271116.6689999998</v>
      </c>
      <c r="E44" s="15">
        <f t="shared" si="0"/>
        <v>17837370.331</v>
      </c>
      <c r="F44" s="16">
        <f t="shared" si="1"/>
        <v>5.6790881830877442</v>
      </c>
      <c r="G44" s="17">
        <f t="shared" si="2"/>
        <v>627192.25199999998</v>
      </c>
      <c r="H44" s="15">
        <f t="shared" si="3"/>
        <v>428498.99604132073</v>
      </c>
    </row>
    <row r="45" spans="1:8">
      <c r="A45" s="6" t="s">
        <v>57</v>
      </c>
      <c r="B45" s="7">
        <v>10126354</v>
      </c>
      <c r="C45" s="7">
        <v>4521298</v>
      </c>
      <c r="D45" s="7">
        <v>12036149.240999999</v>
      </c>
      <c r="E45" s="15" t="str">
        <f t="shared" si="0"/>
        <v>-</v>
      </c>
      <c r="F45" s="16">
        <f t="shared" si="1"/>
        <v>44.648824246120569</v>
      </c>
      <c r="G45" s="17">
        <f t="shared" si="2"/>
        <v>1912509.054</v>
      </c>
      <c r="H45" s="15" t="str">
        <f t="shared" si="3"/>
        <v>-</v>
      </c>
    </row>
    <row r="46" spans="1:8">
      <c r="A46" s="6" t="s">
        <v>58</v>
      </c>
      <c r="B46" s="7">
        <v>15345389</v>
      </c>
      <c r="C46" s="7">
        <v>3992904</v>
      </c>
      <c r="D46" s="7">
        <v>8603199.9919999987</v>
      </c>
      <c r="E46" s="15">
        <f t="shared" si="0"/>
        <v>6742189.0080000013</v>
      </c>
      <c r="F46" s="16">
        <f t="shared" si="1"/>
        <v>26.020220145608558</v>
      </c>
      <c r="G46" s="17">
        <f t="shared" si="2"/>
        <v>1688998.392</v>
      </c>
      <c r="H46" s="15">
        <f t="shared" si="3"/>
        <v>742082.61472368508</v>
      </c>
    </row>
    <row r="47" spans="1:8">
      <c r="A47" s="6" t="s">
        <v>59</v>
      </c>
      <c r="B47" s="7">
        <v>6610360</v>
      </c>
      <c r="C47" s="7">
        <v>6582866</v>
      </c>
      <c r="D47" s="7">
        <v>6841957.8959999988</v>
      </c>
      <c r="E47" s="15" t="str">
        <f t="shared" si="0"/>
        <v>-</v>
      </c>
      <c r="F47" s="16">
        <f t="shared" si="1"/>
        <v>99.584077115315964</v>
      </c>
      <c r="G47" s="17">
        <f t="shared" si="2"/>
        <v>2784552.318</v>
      </c>
      <c r="H47" s="15" t="str">
        <f t="shared" si="3"/>
        <v>-</v>
      </c>
    </row>
    <row r="48" spans="1:8">
      <c r="A48" s="6" t="s">
        <v>60</v>
      </c>
      <c r="B48" s="7">
        <v>18157195</v>
      </c>
      <c r="C48" s="7">
        <v>4998827</v>
      </c>
      <c r="D48" s="7">
        <v>10056478.970000001</v>
      </c>
      <c r="E48" s="15">
        <f t="shared" si="0"/>
        <v>8100716.0299999993</v>
      </c>
      <c r="F48" s="16">
        <f t="shared" si="1"/>
        <v>27.53083281861543</v>
      </c>
      <c r="G48" s="17">
        <f t="shared" si="2"/>
        <v>2114503.821</v>
      </c>
      <c r="H48" s="15">
        <f t="shared" si="3"/>
        <v>943372.31044062425</v>
      </c>
    </row>
    <row r="49" spans="1:8">
      <c r="A49" s="6" t="s">
        <v>61</v>
      </c>
      <c r="B49" s="7">
        <v>8512803</v>
      </c>
      <c r="C49" s="7">
        <v>822111</v>
      </c>
      <c r="D49" s="7">
        <v>8180845.2989999996</v>
      </c>
      <c r="E49" s="15">
        <f t="shared" si="0"/>
        <v>331957.70100000035</v>
      </c>
      <c r="F49" s="16">
        <f t="shared" si="1"/>
        <v>9.657347879423499</v>
      </c>
      <c r="G49" s="17">
        <f t="shared" si="2"/>
        <v>347752.95299999998</v>
      </c>
      <c r="H49" s="15">
        <f t="shared" si="3"/>
        <v>13560.665129199062</v>
      </c>
    </row>
    <row r="50" spans="1:8">
      <c r="A50" s="8"/>
      <c r="B50" s="9"/>
      <c r="C50" s="9"/>
      <c r="D50" s="9"/>
      <c r="E50" s="9"/>
      <c r="F50" s="10"/>
      <c r="G50" s="9"/>
      <c r="H50" s="9"/>
    </row>
    <row r="51" spans="1:8" ht="48.75">
      <c r="A51" s="3" t="s">
        <v>62</v>
      </c>
      <c r="B51" s="11">
        <v>0.42299999999999999</v>
      </c>
      <c r="C51" s="12"/>
      <c r="D51" s="12"/>
      <c r="E51" s="12"/>
      <c r="F51" s="12"/>
      <c r="G51" s="12"/>
      <c r="H51" s="13"/>
    </row>
    <row r="52" spans="1:8" ht="78.75">
      <c r="A52" s="14" t="s">
        <v>63</v>
      </c>
      <c r="B52" s="9"/>
      <c r="C52" s="9"/>
      <c r="D52" s="9"/>
      <c r="E52" s="9"/>
      <c r="F52" s="10"/>
      <c r="G52" s="9"/>
      <c r="H52" s="9"/>
    </row>
  </sheetData>
  <phoneticPr fontId="1"/>
  <pageMargins left="0.7" right="0.7" top="0.75" bottom="0.75" header="0.3" footer="0.3"/>
  <pageSetup paperSize="9" scale="60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45A188FF6AE584AB751E9AA66ED402B" ma:contentTypeVersion="14" ma:contentTypeDescription="新しいドキュメントを作成します。" ma:contentTypeScope="" ma:versionID="f6ee4b2f2019007c9ffdeccd76727a21">
  <xsd:schema xmlns:xsd="http://www.w3.org/2001/XMLSchema" xmlns:xs="http://www.w3.org/2001/XMLSchema" xmlns:p="http://schemas.microsoft.com/office/2006/metadata/properties" xmlns:ns2="fbf93ffe-1ce2-4b01-9d4e-1173abb02298" xmlns:ns3="a310568e-dee9-4420-8dc0-6d8403035fdf" targetNamespace="http://schemas.microsoft.com/office/2006/metadata/properties" ma:root="true" ma:fieldsID="9e5d1ae25b7498b73cd61ba57e1ee115" ns2:_="" ns3:_="">
    <xsd:import namespace="fbf93ffe-1ce2-4b01-9d4e-1173abb02298"/>
    <xsd:import namespace="a310568e-dee9-4420-8dc0-6d8403035fdf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93ffe-1ce2-4b01-9d4e-1173abb02298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0568e-dee9-4420-8dc0-6d8403035fdf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3403ea2-28fd-4f82-9e85-bf2d30c0896b}" ma:internalName="TaxCatchAll" ma:showField="CatchAllData" ma:web="a310568e-dee9-4420-8dc0-6d8403035f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f93ffe-1ce2-4b01-9d4e-1173abb02298">
      <Terms xmlns="http://schemas.microsoft.com/office/infopath/2007/PartnerControls"/>
    </lcf76f155ced4ddcb4097134ff3c332f>
    <TaxCatchAll xmlns="a310568e-dee9-4420-8dc0-6d8403035fd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DB4D7F-D9D0-4DBD-8DFE-DD3EDBF3D02F}"/>
</file>

<file path=customXml/itemProps2.xml><?xml version="1.0" encoding="utf-8"?>
<ds:datastoreItem xmlns:ds="http://schemas.openxmlformats.org/officeDocument/2006/customXml" ds:itemID="{463A4C9A-B844-485D-B88C-071265BC9ED5}"/>
</file>

<file path=customXml/itemProps3.xml><?xml version="1.0" encoding="utf-8"?>
<ds:datastoreItem xmlns:ds="http://schemas.openxmlformats.org/officeDocument/2006/customXml" ds:itemID="{2B2C7A45-945F-404A-ABB7-D4BFA2E4260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中山 遼映(NAKAYAMA Ryoei)</cp:lastModifiedBy>
  <cp:revision/>
  <dcterms:created xsi:type="dcterms:W3CDTF">2025-05-26T06:27:08Z</dcterms:created>
  <dcterms:modified xsi:type="dcterms:W3CDTF">2026-03-25T06:22:05Z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0x010100C45A188FF6AE584AB751E9AA66ED402B</vt:lpwstr>
  </property>
  <property fmtid="{D5CDD505-2E9C-101B-9397-08002B2CF9AE}" pid="3" name="MediaServiceImageTags">
    <vt:lpwstr/>
  </property>
</Properties>
</file>