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81C9BCB-9E8E-4185-9AC5-C07854E5619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<sst xmlns="http://schemas.openxmlformats.org/spreadsheetml/2006/main" count="16792" uniqueCount="2544">
  <si>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</si>
  <si>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</si>
  <si>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</si>
  <si>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</si>
  <si>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</si>
  <si>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</si>
  <si>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</si>
  <si>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</si>
  <si>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</si>
  <si>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</si>
  <si>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</si>
  <si>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</si>
  <si>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</si>
  <si>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</si>
  <si>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</si>
  <si>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</si>
  <si>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</si>
  <si>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</si>
  <si>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</si>
  <si>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</si>
  <si>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</si>
  <si>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</si>
  <si>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</si>
  <si>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</si>
  <si>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</si>
  <si>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</si>
  <si>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</si>
  <si>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</si>
  <si>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</si>
  <si>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</si>
  <si>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</si>
  <si>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</si>
  <si>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</si>
  <si>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</si>
  <si>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</si>
  <si>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</si>
  <si>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</si>
  <si>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</si>
  <si>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</si>
  <si>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</si>
  <si>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</si>
  <si>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</si>
  <si>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</si>
  <si>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</si>
  <si>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</si>
  <si>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</si>
  <si>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</si>
  <si>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</si>
  <si>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</si>
  <si>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</si>
  <si>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</si>
  <si>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</si>
  <si>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</si>
  <si>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</si>
  <si>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</si>
  <si>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</si>
  <si>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</si>
  <si>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</si>
  <si>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</si>
  <si>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</si>
  <si>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</si>
  <si>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</si>
  <si>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</si>
  <si>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</si>
  <si>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</si>
  <si>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</si>
  <si>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</si>
  <si>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</si>
  <si>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</si>
  <si>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</si>
  <si>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</si>
  <si>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</si>
  <si>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</si>
  <si>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</si>
  <si>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</si>
  <si>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</si>
  <si>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</si>
  <si>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</si>
  <si>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</si>
  <si>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</si>
  <si>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</si>
  <si>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</si>
  <si>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</si>
  <si>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</si>
  <si>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</si>
  <si>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</si>
  <si>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</si>
  <si>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</si>
  <si>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</si>
  <si>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</si>
  <si>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</si>
  <si>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</si>
  <si>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</si>
  <si>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</si>
  <si>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</si>
  <si>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</si>
  <si>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</si>
  <si>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</si>
  <si>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</si>
  <si>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</si>
  <si>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</si>
  <si>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</si>
  <si>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</si>
  <si>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</si>
  <si>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</si>
  <si>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</si>
  <si>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</si>
  <si>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</si>
  <si>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</si>
  <si>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</si>
  <si>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</si>
  <si>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</si>
  <si>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</si>
  <si>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</si>
  <si>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</si>
  <si>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</si>
  <si>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</si>
  <si>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</si>
  <si>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</si>
  <si>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</si>
  <si>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</si>
  <si>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</si>
  <si>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</si>
  <si>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</si>
  <si>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</si>
  <si>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</si>
  <si>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</si>
  <si>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</si>
  <si>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</si>
  <si>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</si>
  <si>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</si>
  <si>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</si>
  <si>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</si>
  <si>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</si>
  <si>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</si>
  <si>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</si>
  <si>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</si>
  <si>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</si>
  <si>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</si>
  <si>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</si>
  <si>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</si>
  <si>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</si>
  <si>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</si>
  <si>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</si>
  <si>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</si>
  <si>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</si>
  <si>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</si>
  <si>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</si>
  <si>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</si>
  <si>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</si>
  <si>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</si>
  <si>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</si>
  <si>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</si>
  <si>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</si>
  <si>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</si>
  <si>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</si>
  <si>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</si>
  <si>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</si>
  <si>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</si>
  <si>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</si>
  <si>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</si>
  <si>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</si>
  <si>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</si>
  <si>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</si>
  <si>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</si>
  <si>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</si>
  <si>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</si>
  <si>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</si>
  <si>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</si>
  <si>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</si>
  <si>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</si>
  <si>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</si>
  <si>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</si>
  <si>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</si>
  <si>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</si>
  <si>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</si>
  <si>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</si>
  <si>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</si>
  <si>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</si>
  <si>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</si>
  <si>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</si>
  <si>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</si>
  <si>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</si>
  <si>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</si>
  <si>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</si>
  <si>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</si>
  <si>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</si>
  <si>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</si>
  <si>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</si>
  <si>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</si>
  <si>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</si>
  <si>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</si>
  <si>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</si>
  <si>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</si>
  <si>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</si>
  <si>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</si>
  <si>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</si>
  <si>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</si>
  <si>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</si>
  <si>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</si>
  <si>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</si>
  <si>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</si>
  <si>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</si>
  <si>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</si>
  <si>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</si>
  <si>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</si>
  <si>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</si>
  <si>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</si>
  <si>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</si>
  <si>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</si>
  <si>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</si>
  <si>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</si>
  <si>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</si>
  <si>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</si>
  <si>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</si>
  <si>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</si>
  <si>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</si>
  <si>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</si>
  <si>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</si>
  <si>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</si>
  <si>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</si>
  <si>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</si>
  <si>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</si>
  <si>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</si>
  <si>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</si>
  <si>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</si>
  <si>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</si>
  <si>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</si>
  <si>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</si>
  <si>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</si>
  <si>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</si>
  <si>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</si>
  <si>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</si>
  <si>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</si>
  <si>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</si>
  <si>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</si>
  <si>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</si>
  <si>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</si>
  <si>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</si>
  <si>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</si>
  <si>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</si>
  <si>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</si>
  <si>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</si>
  <si>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</si>
  <si>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</si>
  <si>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</si>
  <si>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</si>
  <si>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</si>
  <si>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</si>
  <si>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</si>
  <si>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</si>
  <si>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</si>
  <si>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</si>
  <si>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</si>
  <si>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</si>
  <si>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</si>
  <si>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</si>
  <si>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</si>
  <si>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</si>
  <si>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</si>
  <si>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</si>
  <si>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</si>
  <si>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</si>
  <si>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</si>
  <si>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</si>
  <si>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</si>
  <si>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</si>
  <si>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</si>
  <si>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</si>
  <si>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</si>
  <si>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</si>
  <si>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</si>
  <si>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</si>
  <si>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</si>
  <si>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</si>
  <si>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</si>
  <si>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</si>
  <si>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</si>
  <si>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</si>
  <si>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</si>
  <si>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</si>
  <si>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</si>
  <si>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</si>
  <si>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</si>
  <si>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</si>
  <si>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</si>
  <si>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</si>
  <si>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</si>
  <si>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</si>
  <si>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</si>
  <si>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</si>
  <si>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</si>
  <si>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</si>
  <si>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</si>
  <si>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</si>
  <si>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</si>
  <si>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</si>
  <si>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</si>
  <si>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</si>
  <si>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</si>
  <si>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</si>
  <si>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</si>
  <si>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</si>
  <si>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</si>
  <si>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</si>
  <si>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</si>
  <si>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</si>
  <si>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</si>
  <si>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</si>
  <si>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</si>
  <si>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</si>
  <si>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</si>
  <si>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</si>
  <si>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</si>
  <si>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</si>
  <si>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</si>
  <si>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</si>
  <si>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</si>
  <si>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</si>
  <si>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</si>
  <si>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</si>
  <si>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</si>
  <si>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</si>
  <si>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</si>
  <si>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</si>
  <si>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</si>
  <si>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</si>
  <si>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</si>
  <si>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</si>
  <si>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</si>
  <si>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</si>
  <si>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</si>
  <si>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</si>
  <si>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</si>
  <si>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</si>
  <si>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</si>
  <si>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</si>
  <si>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</si>
  <si>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</si>
  <si>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</si>
  <si>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</si>
  <si>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</si>
  <si>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</si>
  <si>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</si>
  <si>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</si>
  <si>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</si>
  <si>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</si>
  <si>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</si>
  <si>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</si>
  <si>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</si>
  <si>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</si>
  <si>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</si>
  <si>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</si>
  <si>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</si>
  <si>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</si>
  <si>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</si>
  <si>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</si>
  <si>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</si>
  <si>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</si>
  <si>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</si>
  <si>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</si>
  <si>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</si>
  <si>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</si>
  <si>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</si>
  <si>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</si>
  <si>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</si>
  <si>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</si>
  <si>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</si>
  <si>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</si>
  <si>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</si>
  <si>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</si>
  <si>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</si>
  <si>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</si>
  <si>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</si>
  <si>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</si>
  <si>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</si>
  <si>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</si>
  <si>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</si>
  <si>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</si>
  <si>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</si>
  <si>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</si>
  <si>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</si>
  <si>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</si>
  <si>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</si>
  <si>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</si>
  <si>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</si>
  <si>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</si>
  <si>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</si>
  <si>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</si>
  <si>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</si>
  <si>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</si>
  <si>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</si>
  <si>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</si>
  <si>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</si>
  <si>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</si>
  <si>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</si>
  <si>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</si>
  <si>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</si>
  <si>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</si>
  <si>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</si>
  <si>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</si>
  <si>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</si>
  <si>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</si>
  <si>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</si>
  <si>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</si>
  <si>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</si>
  <si>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</si>
  <si>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</si>
  <si>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</si>
  <si>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</si>
  <si>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</si>
  <si>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</si>
  <si>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</si>
  <si>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</si>
  <si>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</si>
  <si>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</si>
  <si>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</si>
  <si>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</si>
  <si>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</si>
  <si>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</si>
  <si>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</si>
  <si>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</si>
  <si>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</si>
  <si>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</si>
  <si>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</si>
  <si>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</si>
  <si>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</si>
  <si>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</si>
  <si>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</si>
  <si>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</si>
  <si>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</si>
  <si>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</si>
  <si>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</si>
  <si>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</si>
  <si>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</si>
  <si>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</si>
  <si>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</si>
  <si>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</si>
  <si>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</si>
  <si>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</si>
  <si>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</si>
  <si>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</si>
  <si>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</si>
  <si>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</si>
  <si>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</si>
  <si>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</si>
  <si>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</si>
  <si>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</si>
  <si>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</si>
  <si>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</si>
  <si>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</si>
  <si>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</si>
  <si>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</si>
  <si>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</si>
  <si>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</si>
  <si>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</si>
  <si>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</si>
  <si>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</si>
  <si>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</si>
  <si>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</si>
  <si>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</si>
  <si>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</si>
  <si>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</si>
  <si>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</si>
  <si>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</si>
  <si>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</si>
  <si>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</si>
  <si>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</si>
  <si>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</si>
  <si>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</si>
  <si>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</si>
  <si>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</si>
  <si>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</si>
  <si>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</si>
  <si>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</si>
  <si>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</si>
  <si>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</si>
  <si>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</si>
  <si>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</si>
  <si>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</si>
  <si>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</si>
  <si>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</si>
  <si>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</si>
  <si>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</si>
  <si>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</si>
  <si>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</si>
  <si>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</si>
  <si>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</si>
  <si>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</si>
  <si>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</si>
  <si>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</si>
  <si>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</si>
  <si>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</si>
  <si>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</si>
  <si>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</si>
  <si>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</si>
  <si>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</si>
  <si>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</si>
  <si>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</si>
  <si>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</si>
  <si>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</si>
  <si>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</si>
  <si>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</si>
  <si>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</si>
  <si>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</si>
  <si>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</si>
  <si>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</si>
  <si>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</si>
  <si>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</si>
  <si>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</si>
  <si>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</si>
  <si>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</si>
  <si>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</si>
  <si>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</si>
  <si>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</si>
  <si>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</si>
  <si>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</si>
  <si>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</si>
  <si>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</si>
  <si>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</si>
  <si>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</si>
  <si>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</si>
  <si>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</si>
  <si>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</si>
  <si>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</si>
  <si>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</si>
  <si>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</si>
  <si>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</si>
  <si>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</si>
  <si>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</si>
  <si>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</si>
  <si>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</si>
  <si>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</si>
  <si>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</si>
  <si>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</si>
  <si>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</si>
  <si>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</si>
  <si>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</si>
  <si>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</si>
  <si>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</si>
  <si>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</si>
  <si>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</si>
  <si>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</si>
  <si>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</si>
  <si>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</si>
  <si>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</si>
  <si>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</si>
  <si>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</si>
  <si>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</si>
  <si>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</si>
  <si>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</si>
  <si>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</si>
  <si>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</si>
  <si>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</si>
  <si>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</si>
  <si>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</si>
  <si>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</si>
  <si>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</si>
  <si>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</si>
  <si>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</si>
  <si>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</si>
  <si>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</si>
  <si>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</si>
  <si>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</si>
  <si>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</si>
  <si>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</si>
  <si>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</si>
  <si>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</si>
  <si>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</si>
  <si>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</si>
  <si>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</si>
  <si>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</si>
  <si>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</si>
  <si>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</si>
  <si>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</si>
  <si>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</si>
  <si>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</si>
  <si>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</si>
  <si>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</si>
  <si>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</si>
  <si>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</si>
  <si>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</si>
  <si>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</si>
  <si>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</si>
  <si>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</si>
  <si>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</si>
  <si>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</si>
  <si>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</si>
  <si>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</si>
  <si>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</si>
  <si>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</si>
  <si>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</si>
  <si>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</si>
  <si>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</si>
  <si>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</si>
  <si>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</si>
  <si>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</si>
  <si>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</si>
  <si>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</si>
  <si>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</si>
  <si>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</si>
  <si>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</si>
  <si>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</si>
  <si>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</si>
  <si>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</si>
  <si>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</si>
  <si>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</si>
  <si>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</si>
  <si>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</si>
  <si>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</si>
  <si>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</si>
  <si>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</si>
  <si>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</si>
  <si>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</si>
  <si>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</si>
  <si>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</si>
  <si>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</si>
  <si>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</si>
  <si>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</si>
  <si>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</si>
  <si>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</si>
  <si>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</si>
  <si>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</si>
  <si>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</si>
  <si>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</si>
  <si>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</si>
  <si>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</si>
  <si>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</si>
  <si>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</si>
  <si>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</si>
  <si>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</si>
  <si>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</si>
  <si>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</si>
  <si>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</si>
  <si>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</si>
  <si>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</si>
  <si>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</si>
  <si>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</si>
  <si>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</si>
  <si>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</si>
  <si>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</si>
  <si>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</si>
  <si>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</si>
  <si>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</si>
  <si>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</si>
  <si>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</si>
  <si>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</si>
  <si>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</si>
  <si>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</si>
  <si>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</si>
  <si>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</si>
  <si>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</si>
  <si>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</si>
  <si>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</si>
  <si>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</si>
  <si>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</si>
  <si>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</si>
  <si>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</si>
  <si>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</si>
  <si>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</si>
  <si>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</si>
  <si>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</si>
  <si>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</si>
  <si>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</si>
  <si>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</si>
  <si>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</si>
  <si>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</si>
  <si>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</si>
  <si>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</si>
  <si>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</si>
  <si>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</si>
  <si>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</si>
  <si>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</si>
  <si>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</si>
  <si>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</si>
  <si>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</si>
  <si>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</si>
  <si>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</si>
  <si>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</si>
  <si>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</si>
  <si>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</si>
  <si>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</si>
  <si>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</si>
  <si>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</si>
  <si>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</si>
  <si>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</si>
  <si>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</si>
  <si>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</si>
  <si>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</si>
  <si>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</si>
  <si>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</si>
  <si>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</si>
  <si>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</si>
  <si>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</si>
  <si>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</si>
  <si>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</si>
  <si>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</si>
  <si>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</si>
  <si>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</si>
  <si>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</si>
  <si>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</si>
  <si>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</si>
  <si>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</si>
  <si>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</si>
  <si>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</si>
  <si>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</si>
  <si>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</si>
  <si>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</si>
  <si>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</si>
  <si>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</si>
  <si>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</si>
  <si>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</si>
  <si>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</si>
  <si>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</si>
  <si>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</si>
  <si>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</si>
  <si>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</si>
  <si>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</si>
  <si>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</si>
  <si>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</si>
  <si>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</si>
  <si>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</si>
  <si>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</si>
  <si>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</si>
  <si>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</si>
  <si>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</si>
  <si>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</si>
  <si>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</si>
  <si>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</si>
  <si>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</si>
  <si>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</si>
  <si>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</si>
  <si>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</si>
  <si>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</si>
  <si>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</si>
  <si>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</si>
  <si>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</si>
  <si>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</si>
  <si>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</si>
  <si>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</si>
  <si>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</si>
  <si>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</si>
  <si>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</si>
  <si>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</si>
  <si>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</si>
  <si>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</si>
  <si>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</si>
  <si>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</si>
  <si>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</si>
  <si>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</si>
  <si>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</si>
  <si>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</si>
  <si>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</si>
  <si>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</si>
  <si>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</si>
  <si>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</si>
  <si>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</si>
  <si>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</si>
  <si>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</si>
  <si>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</si>
  <si>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</si>
  <si>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</si>
  <si>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</si>
  <si>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</si>
  <si>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</si>
  <si>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</si>
  <si>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</si>
  <si>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</si>
  <si>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</si>
  <si>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</si>
  <si>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</si>
  <si>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</si>
  <si>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</si>
  <si>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</si>
  <si>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</si>
  <si>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</si>
  <si>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</si>
  <si>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</si>
  <si>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</si>
  <si>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</si>
  <si>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</si>
  <si>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</si>
  <si>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</si>
  <si>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</si>
  <si>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</si>
  <si>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</si>
  <si>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</si>
  <si>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</si>
  <si>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</si>
  <si>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</si>
  <si>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</si>
  <si>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</si>
  <si>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</si>
  <si>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</si>
  <si>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</si>
  <si>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</si>
  <si>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</si>
  <si>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</si>
  <si>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</si>
  <si>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</si>
  <si>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</si>
  <si>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</si>
  <si>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</si>
  <si>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</si>
  <si>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</si>
  <si>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</si>
  <si>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</si>
  <si>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</si>
  <si>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</si>
  <si>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</si>
  <si>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</si>
  <si>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</si>
  <si>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</si>
  <si>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</si>
  <si>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</si>
  <si>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</si>
  <si>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</si>
  <si>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</si>
  <si>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</si>
  <si>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</si>
  <si>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</si>
  <si>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</si>
  <si>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</si>
  <si>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</si>
  <si>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</si>
  <si>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</si>
  <si>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</si>
  <si>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</si>
  <si>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</si>
  <si>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</si>
  <si>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</si>
  <si>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</si>
  <si>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</si>
  <si>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</si>
  <si>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</si>
  <si>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</si>
  <si>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</si>
  <si>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</si>
  <si>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</si>
  <si>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</si>
  <si>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</si>
  <si>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</si>
  <si>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</si>
  <si>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</si>
  <si>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</si>
  <si>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</si>
  <si>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</si>
  <si>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</si>
  <si>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</si>
  <si>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</si>
  <si>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</si>
  <si>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</si>
  <si>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</si>
  <si>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</si>
  <si>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</si>
  <si>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</si>
  <si>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</si>
  <si>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</si>
  <si>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</si>
  <si>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</si>
  <si>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</si>
  <si>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</si>
  <si>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</si>
  <si>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</si>
  <si>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</si>
  <si>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</si>
  <si>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</si>
  <si>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</si>
  <si>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</si>
  <si>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</si>
  <si>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</si>
  <si>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</si>
  <si>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</si>
  <si>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</si>
  <si>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</si>
  <si>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</si>
  <si>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</si>
  <si>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</si>
  <si>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</si>
  <si>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</si>
  <si>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</si>
  <si>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</si>
  <si>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</si>
  <si>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</si>
  <si>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</si>
  <si>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</si>
  <si>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</si>
  <si>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</si>
  <si>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</si>
  <si>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</si>
  <si>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</si>
  <si>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</si>
  <si>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</si>
  <si>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</si>
  <si>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</si>
  <si>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</si>
  <si>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</si>
  <si>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</si>
  <si>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</si>
  <si>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</si>
  <si>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</si>
  <si>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</si>
  <si>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</si>
  <si>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</si>
  <si>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</si>
  <si>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</si>
  <si>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</si>
  <si>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</si>
  <si>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</si>
  <si>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</si>
  <si>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</si>
  <si>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</si>
  <si>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</si>
  <si>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</si>
  <si>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</si>
  <si>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</si>
  <si>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</si>
  <si>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</si>
  <si>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</si>
  <si>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</si>
  <si>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</si>
  <si>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</si>
  <si>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</si>
  <si>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</si>
  <si>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</si>
  <si>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</si>
  <si>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</si>
  <si>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</si>
  <si>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</si>
  <si>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</si>
  <si>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</si>
  <si>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</si>
  <si>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</si>
  <si>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</si>
  <si>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</si>
  <si>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</si>
  <si>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</si>
  <si>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</si>
  <si>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</si>
  <si>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</si>
  <si>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</si>
  <si>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</si>
  <si>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</si>
  <si>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</si>
  <si>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</si>
  <si>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</si>
  <si>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</si>
  <si>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</si>
  <si>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</si>
  <si>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</si>
  <si>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</si>
  <si>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</si>
  <si>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</si>
  <si>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</si>
  <si>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</si>
  <si>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</si>
  <si>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</si>
  <si>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</si>
  <si>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</si>
  <si>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</si>
  <si>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</si>
  <si>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</si>
  <si>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</si>
  <si>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</si>
  <si>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</si>
  <si>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</si>
  <si>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</si>
  <si>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</si>
  <si>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</si>
  <si>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</si>
  <si>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</si>
  <si>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</si>
  <si>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</si>
  <si>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</si>
  <si>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</si>
  <si>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</si>
  <si>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</si>
  <si>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</si>
  <si>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</si>
  <si>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</si>
  <si>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</si>
  <si>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</si>
  <si>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</si>
  <si>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</si>
  <si>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</si>
  <si>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</si>
  <si>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</si>
  <si>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</si>
  <si>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</si>
  <si>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</si>
  <si>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</si>
  <si>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</si>
  <si>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</si>
  <si>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</si>
  <si>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</si>
  <si>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</si>
  <si>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</si>
  <si>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</si>
  <si>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</si>
  <si>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</si>
  <si>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</si>
  <si>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</si>
  <si>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</si>
  <si>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</si>
  <si>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</si>
  <si>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</si>
  <si>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</si>
  <si>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</si>
  <si>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</si>
  <si>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</si>
  <si>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</si>
  <si>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</si>
  <si>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</si>
  <si>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</si>
  <si>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</si>
  <si>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</si>
  <si>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</si>
  <si>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</si>
  <si>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</si>
  <si>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</si>
  <si>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</si>
  <si>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</si>
  <si>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</si>
  <si>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</si>
  <si>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</si>
  <si>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</si>
  <si>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</si>
  <si>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</si>
  <si>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</si>
  <si>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</si>
  <si>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</si>
  <si>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</si>
  <si>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</si>
  <si>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</si>
  <si>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</si>
  <si>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</si>
  <si>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</si>
  <si>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</si>
  <si>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</si>
  <si>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</si>
  <si>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</si>
  <si>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</si>
  <si>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</si>
  <si>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</si>
  <si>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</si>
  <si>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</si>
  <si>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</si>
  <si>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</si>
  <si>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</si>
  <si>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</si>
  <si>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</si>
  <si>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</si>
  <si>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</si>
  <si>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</si>
  <si>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</si>
  <si>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</si>
  <si>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</si>
  <si>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</si>
  <si>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</si>
  <si>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</si>
  <si>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</si>
  <si>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</si>
  <si>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</si>
  <si>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</si>
  <si>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</si>
  <si>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</si>
  <si>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</si>
  <si>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</si>
  <si>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</si>
  <si>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</si>
  <si>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</si>
  <si>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</si>
  <si>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</si>
  <si>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</si>
  <si>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</si>
  <si>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</si>
  <si>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</si>
  <si>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</si>
  <si>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</si>
  <si>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</si>
  <si>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</si>
  <si>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</si>
  <si>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</si>
  <si>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</si>
  <si>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</si>
  <si>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</si>
  <si>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</si>
  <si>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</si>
  <si>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</si>
  <si>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</si>
  <si>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</si>
  <si>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</si>
  <si>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</si>
  <si>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</si>
  <si>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</si>
  <si>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</si>
  <si>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</si>
  <si>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</si>
  <si>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</si>
  <si>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</si>
  <si>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</si>
  <si>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</si>
  <si>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</si>
  <si>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</si>
  <si>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</si>
  <si>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</si>
  <si>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</si>
  <si>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</si>
  <si>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</si>
  <si>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</si>
  <si>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</si>
  <si>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</si>
  <si>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</si>
  <si>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</si>
  <si>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</si>
  <si>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</si>
  <si>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</si>
  <si>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</si>
  <si>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</si>
  <si>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</si>
  <si>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</si>
  <si>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</si>
  <si>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</si>
  <si>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</si>
  <si>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</si>
  <si>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</si>
  <si>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</si>
  <si>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</si>
  <si>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</si>
  <si>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</si>
  <si>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</si>
  <si>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</si>
  <si>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</si>
  <si>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</si>
  <si>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</si>
  <si>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</si>
  <si>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</si>
  <si>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</si>
  <si>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</si>
  <si>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</si>
  <si>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</si>
  <si>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</si>
  <si>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</si>
  <si>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</si>
  <si>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</si>
  <si>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</si>
  <si>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</si>
  <si>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</si>
  <si>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</si>
  <si>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</si>
  <si>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</si>
  <si>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</si>
  <si>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</si>
  <si>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</si>
  <si>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</si>
  <si>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</si>
  <si>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</si>
  <si>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</si>
  <si>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</si>
  <si>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</si>
  <si>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</si>
  <si>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</si>
  <si>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</si>
  <si>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</si>
  <si>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</si>
  <si>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</si>
  <si>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</si>
  <si>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</si>
  <si>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</si>
  <si>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</si>
  <si>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</si>
  <si>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</si>
  <si>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</si>
  <si>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</si>
  <si>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</si>
  <si>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</si>
  <si>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</si>
  <si>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</si>
  <si>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</si>
  <si>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</si>
  <si>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</si>
  <si>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</si>
  <si>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</si>
  <si>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</si>
  <si>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</si>
  <si>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</si>
  <si>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</si>
  <si>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</si>
  <si>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</si>
  <si>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</si>
  <si>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</si>
  <si>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</si>
  <si>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</si>
  <si>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</si>
  <si>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</si>
  <si>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</si>
  <si>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</si>
  <si>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</si>
  <si>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</si>
  <si>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</si>
  <si>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</si>
  <si>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</si>
  <si>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</si>
  <si>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</si>
  <si>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</si>
  <si>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</si>
  <si>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</si>
  <si>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</si>
  <si>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</si>
  <si>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</si>
  <si>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</si>
  <si>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</si>
  <si>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</si>
  <si>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</si>
  <si>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</si>
  <si>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</si>
  <si>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</si>
  <si>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</si>
  <si>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</si>
  <si>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</si>
  <si>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</si>
  <si>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</si>
  <si>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</si>
  <si>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</si>
  <si>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</si>
  <si>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</si>
  <si>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</si>
  <si>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</si>
  <si>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</si>
  <si>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</si>
  <si>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</si>
  <si>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</si>
  <si>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</si>
  <si>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</si>
  <si>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</si>
  <si>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</si>
  <si>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</si>
  <si>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</si>
  <si>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</si>
  <si>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</si>
  <si>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</si>
  <si>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</si>
  <si>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</si>
  <si>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</si>
  <si>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</si>
  <si>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</si>
  <si>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</si>
  <si>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</si>
  <si>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</si>
  <si>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</si>
  <si>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</si>
  <si>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</si>
  <si>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</si>
  <si>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</si>
  <si>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</si>
  <si>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</si>
  <si>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</si>
  <si>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</si>
  <si>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</si>
  <si>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</si>
  <si>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</si>
  <si>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</si>
  <si>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</si>
  <si>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</si>
  <si>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</si>
  <si>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</si>
  <si>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</si>
  <si>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</si>
  <si>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</si>
  <si>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</si>
  <si>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</si>
  <si>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</si>
  <si>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</si>
  <si>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</si>
  <si>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</si>
  <si>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</si>
  <si>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</si>
  <si>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</si>
  <si>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</si>
  <si>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</si>
  <si>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</si>
  <si>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</si>
  <si>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</si>
  <si>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</si>
  <si>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</si>
  <si>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</si>
  <si>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</si>
  <si>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</si>
  <si>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</si>
  <si>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</si>
  <si>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</si>
  <si>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</si>
  <si>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</si>
  <si>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</si>
  <si>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</si>
  <si>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</si>
  <si>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</si>
  <si>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</si>
  <si>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</si>
  <si>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</si>
  <si>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</si>
  <si>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</si>
  <si>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</si>
  <si>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</si>
  <si>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</si>
  <si>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</si>
  <si>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</si>
  <si>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</si>
  <si>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</si>
  <si>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</si>
  <si>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</si>
  <si>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</si>
  <si>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</si>
  <si>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</si>
  <si>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</si>
  <si>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</si>
  <si>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</si>
  <si>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</si>
  <si>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</si>
  <si>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</si>
  <si>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</si>
  <si>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</si>
  <si>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</si>
  <si>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</si>
  <si>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</si>
  <si>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</si>
  <si>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</si>
  <si>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</si>
  <si>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</si>
  <si>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</si>
  <si>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</si>
  <si>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</si>
  <si>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</si>
  <si>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</si>
  <si>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</si>
  <si>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</si>
  <si>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</si>
  <si>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</si>
  <si>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</si>
  <si>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</si>
  <si>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</si>
  <si>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</si>
  <si>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</si>
  <si>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</si>
  <si>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</si>
  <si>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</si>
  <si>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</si>
  <si>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</si>
  <si>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</si>
  <si>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</si>
  <si>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</si>
  <si>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</si>
  <si>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</si>
  <si>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</si>
  <si>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</si>
  <si>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</si>
  <si>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</si>
  <si>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</si>
  <si>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</si>
  <si>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</si>
  <si>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</si>
  <si>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</si>
  <si>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</si>
  <si>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</si>
  <si>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</si>
  <si>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</si>
  <si>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</si>
  <si>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</si>
  <si>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</si>
  <si>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</si>
  <si>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</si>
  <si>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</si>
  <si>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</si>
  <si>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</si>
  <si>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</si>
  <si>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</si>
  <si>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</si>
  <si>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</si>
  <si>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</si>
  <si>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</si>
  <si>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</si>
  <si>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</si>
  <si>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</si>
  <si>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</si>
  <si>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</si>
  <si>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</si>
  <si>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</si>
  <si>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</si>
  <si>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</si>
  <si>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</si>
  <si>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</si>
  <si>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</si>
  <si>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</si>
  <si>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</si>
  <si>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</si>
  <si>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</si>
  <si>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</si>
  <si>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</si>
  <si>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</si>
  <si>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</si>
  <si>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</si>
  <si>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</si>
  <si>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</si>
  <si>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</si>
  <si>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</si>
  <si>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</si>
  <si>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</si>
  <si>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</si>
  <si>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</si>
  <si>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</si>
  <si>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</si>
  <si>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</si>
  <si>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</si>
  <si>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</si>
  <si>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</si>
  <si>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</si>
  <si>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</si>
  <si>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</si>
  <si>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</si>
  <si>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</si>
  <si>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</si>
  <si>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</si>
  <si>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</si>
  <si>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</si>
  <si>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</si>
  <si>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</si>
  <si>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</si>
  <si>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</si>
  <si>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</si>
  <si>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</si>
  <si>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</si>
  <si>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</si>
  <si>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</si>
  <si>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</si>
  <si>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</si>
  <si>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</si>
  <si>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</si>
  <si>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</si>
  <si>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</si>
  <si>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</si>
  <si>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</si>
  <si>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</si>
  <si>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</si>
  <si>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</si>
  <si>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</si>
  <si>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</si>
  <si>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</si>
  <si>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</si>
  <si>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</si>
  <si>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</si>
  <si>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</si>
  <si>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</si>
  <si>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</si>
  <si>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</si>
  <si>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</si>
  <si>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</si>
  <si>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</si>
  <si>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</si>
  <si>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</si>
  <si>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</si>
  <si>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</si>
  <si>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</si>
  <si>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</si>
  <si>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</si>
  <si>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</si>
  <si>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</si>
  <si>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</si>
  <si>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</si>
  <si>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</si>
  <si>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</si>
  <si>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</si>
  <si>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</si>
  <si>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</si>
  <si>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</si>
  <si>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</si>
  <si>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</si>
  <si>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</si>
  <si>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</si>
  <si>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</si>
  <si>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</si>
  <si>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</si>
  <si>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</si>
  <si>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</si>
  <si>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</si>
  <si>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</si>
  <si>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</si>
  <si>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</si>
  <si>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</si>
  <si>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</si>
  <si>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</si>
  <si>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</si>
  <si>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</si>
  <si>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</si>
  <si>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</si>
  <si>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</si>
  <si>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</si>
  <si>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</si>
  <si>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</si>
  <si>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</si>
  <si>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</si>
  <si>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</si>
  <si>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</si>
  <si>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</si>
  <si>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</si>
  <si>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</si>
  <si>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</si>
  <si>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</si>
  <si>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</si>
  <si>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</si>
  <si>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</si>
  <si>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</si>
  <si>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</si>
  <si>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</si>
  <si>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</si>
  <si>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</si>
  <si>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</si>
  <si>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</si>
  <si>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</si>
  <si>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</si>
  <si>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</si>
  <si>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</si>
  <si>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</si>
  <si>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</si>
  <si>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</si>
  <si>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</si>
  <si>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</si>
  <si>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</si>
  <si>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</si>
  <si>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</si>
  <si>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</si>
  <si>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</si>
  <si>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</si>
  <si>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</si>
  <si>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</si>
  <si>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</si>
  <si>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</si>
  <si>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</si>
  <si>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</si>
  <si>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</si>
  <si>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</si>
  <si>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</si>
  <si>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</si>
  <si>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</si>
  <si>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</si>
  <si>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</si>
  <si>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</si>
  <si>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</si>
  <si>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</si>
  <si>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</si>
  <si>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</si>
  <si>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</si>
  <si>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</si>
  <si>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</si>
  <si>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</si>
  <si>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</si>
  <si>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</si>
  <si>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</si>
  <si>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</si>
  <si>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</si>
  <si>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</si>
  <si>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</si>
  <si>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</si>
  <si>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</si>
  <si>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</si>
  <si>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</si>
  <si>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</si>
  <si>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</si>
  <si>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</si>
  <si>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</si>
  <si>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</si>
  <si>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</si>
  <si>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</si>
  <si>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</si>
  <si>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</si>
  <si>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</si>
  <si>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</si>
  <si>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</si>
  <si>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</si>
  <si>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</si>
  <si>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</si>
  <si>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</si>
  <si>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</si>
  <si>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</si>
  <si>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</si>
  <si>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</si>
  <si>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</si>
  <si>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</si>
  <si>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</si>
  <si>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</si>
  <si>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</si>
  <si>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</si>
  <si>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</si>
  <si>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</si>
  <si>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</si>
  <si>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</si>
  <si>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</si>
  <si>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</si>
  <si>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</si>
  <si>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</si>
  <si>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</si>
  <si>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</si>
  <si>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</si>
  <si>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</si>
  <si>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</si>
  <si>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</si>
  <si>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</si>
  <si>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</si>
  <si>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</si>
  <si>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</si>
  <si>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</si>
  <si>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</si>
  <si>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</si>
  <si>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</si>
  <si>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</si>
  <si>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</si>
  <si>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</si>
  <si>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</si>
  <si>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</si>
  <si>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</si>
  <si>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</si>
  <si>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</si>
  <si>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</si>
  <si>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</si>
  <si>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</si>
  <si>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</si>
  <si>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</si>
  <si>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</si>
  <si>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</si>
  <si>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</si>
  <si>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</si>
  <si>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</si>
  <si>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</si>
  <si>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</si>
  <si>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</si>
  <si>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</si>
  <si>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</si>
  <si>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</si>
  <si>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</si>
  <si>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</si>
  <si>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</si>
  <si>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</si>
  <si>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</si>
  <si>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</si>
  <si>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</si>
  <si>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</si>
  <si>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</si>
  <si>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</si>
  <si>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</si>
  <si>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</si>
  <si>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</si>
  <si>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</si>
  <si>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</si>
  <si>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</si>
  <si>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</si>
  <si>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</si>
  <si>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</si>
  <si>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</si>
  <si>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</si>
  <si>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</si>
  <si>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</si>
  <si>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</si>
  <si>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</si>
  <si>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</si>
  <si>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</si>
  <si>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</si>
  <si>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</si>
  <si>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</si>
  <si>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</si>
  <si>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</si>
  <si>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</si>
  <si>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</si>
  <si>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</si>
  <si>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</si>
  <si>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</si>
  <si>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</si>
  <si>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</si>
  <si>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</si>
  <si>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</si>
  <si>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</si>
  <si>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</si>
  <si>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</si>
  <si>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</si>
  <si>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</si>
  <si>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</si>
  <si>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</si>
  <si>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</si>
  <si>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</si>
  <si>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</si>
  <si>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</si>
  <si>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</si>
  <si>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</si>
  <si>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</si>
  <si>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</si>
  <si>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</si>
  <si>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</si>
  <si>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</si>
  <si>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</si>
  <si>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</si>
  <si>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</si>
  <si>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</si>
  <si>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</si>
  <si>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</si>
  <si>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</si>
  <si>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</si>
  <si>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</si>
  <si>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</si>
  <si>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</si>
  <si>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</si>
  <si>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</si>
  <si>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</si>
  <si>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</si>
  <si>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</si>
  <si>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</si>
  <si>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</si>
  <si>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</si>
  <si>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</si>
  <si>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</si>
  <si>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</si>
  <si>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</si>
  <si>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</si>
  <si>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</si>
  <si>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</si>
  <si>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</si>
  <si>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</si>
  <si>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</si>
  <si>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</si>
  <si>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</si>
  <si>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</si>
  <si>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</si>
  <si>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</si>
  <si>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</si>
  <si>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</si>
  <si>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</si>
  <si>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</si>
  <si>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</si>
  <si>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</si>
  <si>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</si>
  <si>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</si>
  <si>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</si>
  <si>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</si>
  <si>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</si>
  <si>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</si>
  <si>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</si>
  <si>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</si>
  <si>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</si>
  <si>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</si>
  <si>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</si>
  <si>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</si>
  <si>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</si>
  <si>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</si>
  <si>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</si>
  <si>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</si>
  <si>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</si>
  <si>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</si>
  <si>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</si>
  <si>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</si>
  <si>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</si>
  <si>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</si>
  <si>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</si>
  <si>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</si>
  <si>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</si>
  <si>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</si>
  <si>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</si>
  <si>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</si>
  <si>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</si>
  <si>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</si>
  <si>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</si>
  <si>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</si>
  <si>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</si>
  <si>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</si>
  <si>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</si>
  <si>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</si>
  <si>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</si>
  <si>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</si>
  <si>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</si>
  <si>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</si>
  <si>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</si>
  <si>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</si>
  <si>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</si>
  <si>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</si>
  <si>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</si>
  <si>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</si>
  <si>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</si>
  <si>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</si>
  <si>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</si>
  <si>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</si>
  <si>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</si>
  <si>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</si>
  <si>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</si>
  <si>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</si>
  <si>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</si>
  <si>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</si>
  <si>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</si>
  <si>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</si>
  <si>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</si>
  <si>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</si>
  <si>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</si>
  <si>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</si>
  <si>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</si>
  <si>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</si>
  <si>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</si>
  <si>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</si>
  <si>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</si>
  <si>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</si>
  <si>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</si>
  <si>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</si>
  <si>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</si>
  <si>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</si>
  <si>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</si>
  <si>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</si>
  <si>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</si>
  <si>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</si>
  <si>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</si>
  <si>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</si>
  <si>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</si>
  <si>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</si>
  <si>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</si>
  <si>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</si>
  <si>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</si>
  <si>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</si>
  <si>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</si>
  <si>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</si>
  <si>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</si>
  <si>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</si>
  <si>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</si>
  <si>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</si>
  <si>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</si>
  <si>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</si>
  <si>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</si>
  <si>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</si>
  <si>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</si>
  <si>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</si>
  <si>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</si>
  <si>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</si>
  <si>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</si>
  <si>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</si>
  <si>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</si>
  <si>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</si>
  <si>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</si>
  <si>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</si>
  <si>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</si>
  <si>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</si>
  <si>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</si>
  <si>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</si>
  <si>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</si>
  <si>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</si>
  <si>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</si>
  <si>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</si>
  <si>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</si>
  <si>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</si>
  <si>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</si>
  <si>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</si>
  <si>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</si>
  <si>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</si>
  <si>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</si>
  <si>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</si>
  <si>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</si>
  <si>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</si>
  <si>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</si>
  <si>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</si>
  <si>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</si>
  <si>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</si>
  <si>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</si>
  <si>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</si>
  <si>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</si>
  <si>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</si>
  <si>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</si>
  <si>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</si>
  <si>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</si>
  <si>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</si>
  <si>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</si>
  <si>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</si>
  <si>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</si>
  <si>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</si>
  <si>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</si>
  <si>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</si>
  <si>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</si>
  <si>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</si>
  <si>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</si>
  <si>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</si>
  <si>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</si>
  <si>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</si>
  <si>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</si>
  <si>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</si>
  <si>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</si>
  <si>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</si>
  <si>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</si>
  <si>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</si>
  <si>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</si>
  <si>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</si>
  <si>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</si>
  <si>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</si>
  <si>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</si>
  <si>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</si>
  <si>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</si>
  <si>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</si>
  <si>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</si>
  <si>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</si>
  <si>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</si>
  <si>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</si>
  <si>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</si>
  <si>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</si>
  <si>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</si>
  <si>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</si>
  <si>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</si>
  <si>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</si>
  <si>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</si>
  <si>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</si>
  <si>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</si>
  <si>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</si>
  <si>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</si>
  <si>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</si>
  <si>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</si>
  <si>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</si>
  <si>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</si>
  <si>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</si>
  <si>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</si>
  <si>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</si>
  <si>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</si>
  <si>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</si>
  <si>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</si>
  <si>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</si>
  <si>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</si>
  <si>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</si>
  <si>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</si>
  <si>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</si>
  <si>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</si>
  <si>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</si>
  <si>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</si>
  <si>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</si>
  <si>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</si>
  <si>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</si>
  <si>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</si>
  <si>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</si>
  <si>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</si>
  <si>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</si>
  <si>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</si>
  <si>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</si>
  <si>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</si>
  <si>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</si>
  <si>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</si>
  <si>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</si>
  <si>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</si>
  <si>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</si>
  <si>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</si>
  <si>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</si>
  <si>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</si>
  <si>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</si>
  <si>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</si>
  <si>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</si>
  <si>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</si>
  <si>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</si>
  <si>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</si>
  <si>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</si>
  <si>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</si>
  <si>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</si>
  <si>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</si>
  <si>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</si>
  <si>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</si>
  <si>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</si>
  <si>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</si>
  <si>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</si>
  <si>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</si>
  <si>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</si>
  <si>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</si>
  <si>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</si>
  <si>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</si>
  <si>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</si>
  <si>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</si>
  <si>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</si>
  <si>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</si>
  <si>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</si>
  <si>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</si>
  <si>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</si>
  <si>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</si>
  <si>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</si>
  <si>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</si>
  <si>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</si>
  <si>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</si>
  <si>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</si>
  <si>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</si>
  <si>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</si>
  <si>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</si>
  <si>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</si>
  <si>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</si>
  <si>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</si>
  <si>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</si>
  <si>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</si>
  <si>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</si>
  <si>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</si>
  <si>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</si>
  <si>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</si>
  <si>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</si>
  <si>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</si>
  <si>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</si>
  <si>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</si>
  <si>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</si>
  <si>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</si>
  <si>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</si>
  <si>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</si>
  <si>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</si>
  <si>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</si>
  <si>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</si>
  <si>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</si>
  <si>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</si>
  <si>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</si>
  <si>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</si>
  <si>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</si>
  <si>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</si>
  <si>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</si>
  <si>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</si>
  <si>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</si>
  <si>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</si>
  <si>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</si>
  <si>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</si>
  <si>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</si>
  <si>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</si>
  <si>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</si>
  <si>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</si>
  <si>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</si>
  <si>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</si>
  <si>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</si>
  <si>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</si>
  <si>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</si>
  <si>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</si>
  <si>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</si>
  <si>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</si>
  <si>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</si>
  <si>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</si>
  <si>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</si>
  <si>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</si>
  <si>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</si>
  <si>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</si>
  <si>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</si>
  <si>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</si>
  <si>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</si>
  <si>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</si>
  <si>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</si>
  <si>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</si>
  <si>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</si>
  <si>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</si>
  <si>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</si>
  <si>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</si>
  <si>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</si>
  <si>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</si>
  <si>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</si>
  <si>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</si>
  <si>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</si>
  <si>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</si>
  <si>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</si>
  <si>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</si>
  <si>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</si>
  <si>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</si>
  <si>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</si>
  <si>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</si>
  <si>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</si>
  <si>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</si>
  <si>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</si>
  <si>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</si>
  <si>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</si>
  <si>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</si>
  <si>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</si>
  <si>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</si>
  <si>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</si>
  <si>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</si>
  <si>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</si>
  <si>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</si>
  <si>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</si>
  <si>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</si>
  <si>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</si>
  <si>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</si>
  <si>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</si>
  <si>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</si>
  <si>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</si>
  <si>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</si>
  <si>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</si>
  <si>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</si>
  <si>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</si>
  <si>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</si>
  <si>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</si>
  <si>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</si>
  <si>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</si>
  <si>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</si>
  <si>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</si>
  <si>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</si>
  <si>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</si>
  <si>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</si>
  <si>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</si>
  <si>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</si>
  <si>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</si>
  <si>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</si>
  <si>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</si>
  <si>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</si>
  <si>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</si>
  <si>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</si>
  <si>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</si>
  <si>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</si>
  <si>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</si>
  <si>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</si>
  <si>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</si>
  <si>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</si>
  <si>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</si>
  <si>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</si>
  <si>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</si>
  <si>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</si>
  <si>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</si>
  <si>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</si>
  <si>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</si>
  <si>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</si>
  <si>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</si>
  <si>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</si>
  <si>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</si>
  <si>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</si>
  <si>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</si>
  <si>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</si>
  <si>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</si>
  <si>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</si>
  <si>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</si>
  <si>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</si>
  <si>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</si>
  <si>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</si>
  <si>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</si>
  <si>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</si>
  <si>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</si>
  <si>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</si>
  <si>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</si>
  <si>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</si>
  <si>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</si>
  <si>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</si>
  <si>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</si>
  <si>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</si>
  <si>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</si>
  <si>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</si>
  <si>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</si>
  <si>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</si>
  <si>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</si>
  <si>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</si>
  <si>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</si>
  <si>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</si>
  <si>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</si>
  <si>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</si>
  <si>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</si>
  <si>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</si>
  <si>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</si>
  <si>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</si>
  <si>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</si>
  <si>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</si>
  <si>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</si>
  <si>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</si>
  <si>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</si>
  <si>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</si>
  <si>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</si>
  <si>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</si>
  <si>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</si>
  <si>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</si>
  <si>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</si>
  <si>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</si>
  <si>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</si>
  <si>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</si>
  <si>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</si>
  <si>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</si>
  <si>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</si>
  <si>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</si>
  <si>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</si>
  <si>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</si>
  <si>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</si>
  <si>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</si>
  <si>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</si>
  <si>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</si>
  <si>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</si>
  <si>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</si>
  <si>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</si>
  <si>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</si>
  <si>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</si>
  <si>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</si>
  <si>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</si>
  <si>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</si>
  <si>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</si>
  <si>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</si>
  <si>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</si>
  <si>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</si>
  <si>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</si>
  <si>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</si>
  <si>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</si>
  <si>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</si>
  <si>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</si>
  <si>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</si>
  <si>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</si>
  <si>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</si>
  <si>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</si>
  <si>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</si>
  <si>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</si>
  <si>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</si>
  <si>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</si>
  <si>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</si>
  <si>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</si>
  <si>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</si>
  <si>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</si>
  <si>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</si>
  <si>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</si>
  <si>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</si>
  <si>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</si>
  <si>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</si>
  <si>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</si>
  <si>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</si>
  <si>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</si>
  <si>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</si>
  <si>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</si>
  <si>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</si>
  <si>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</si>
  <si>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</si>
  <si>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</si>
  <si>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</si>
  <si>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</si>
  <si>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</si>
  <si>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</si>
  <si>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</si>
  <si>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</si>
  <si>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</si>
  <si>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</si>
  <si>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</si>
  <si>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</si>
  <si>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</si>
  <si>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</si>
  <si>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</si>
  <si>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</si>
  <si>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</si>
  <si>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</si>
  <si>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</si>
  <si>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</si>
  <si>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</si>
  <si>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</si>
  <si>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</si>
  <si>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</si>
  <si>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</si>
  <si>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</si>
  <si>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</si>
  <si>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</si>
  <si>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</si>
  <si>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</si>
  <si>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</si>
  <si>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</si>
  <si>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</si>
  <si>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</si>
  <si>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</si>
  <si>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</si>
  <si>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</si>
  <si>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</si>
  <si>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</si>
  <si>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</si>
  <si>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</si>
  <si>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</si>
  <si>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</si>
  <si>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</si>
  <si>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</si>
  <si>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</si>
  <si>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</si>
  <si>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</si>
  <si>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</si>
  <si>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</si>
  <si>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</si>
  <si>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</si>
  <si>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</si>
  <si>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</si>
  <si>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</si>
  <si>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</si>
  <si>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</si>
  <si>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</si>
  <si>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</si>
  <si>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</si>
  <si>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</si>
  <si>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</si>
  <si>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</si>
  <si>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</si>
  <si>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</si>
  <si>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</si>
  <si>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</si>
  <si>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</si>
  <si>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</si>
  <si>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</si>
  <si>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</si>
  <si>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</si>
  <si>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</si>
  <si>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</si>
  <si>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</si>
  <si>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</si>
  <si>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</si>
  <si>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</si>
  <si>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</si>
  <si>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</si>
  <si>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</si>
  <si>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</si>
  <si>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</si>
  <si>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</si>
  <si>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</si>
  <si>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</si>
  <si>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</si>
  <si>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</si>
  <si>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</si>
  <si>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</si>
  <si>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</si>
  <si>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</si>
  <si>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</si>
  <si>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</si>
  <si>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</si>
  <si>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</si>
  <si>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</si>
  <si>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</si>
  <si>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</si>
  <si>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</si>
  <si>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</si>
  <si>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</si>
  <si>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</si>
  <si>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</si>
  <si>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</si>
  <si>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</si>
  <si>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</si>
  <si>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</si>
  <si>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</si>
  <si>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</si>
  <si>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</si>
  <si>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</si>
  <si>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</si>
  <si>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</si>
  <si>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</si>
  <si>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</si>
  <si>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</si>
  <si>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</si>
  <si>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</si>
  <si>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</si>
  <si>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</si>
  <si>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</si>
  <si>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</si>
  <si>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</si>
  <si>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</si>
  <si>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</si>
  <si>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</si>
  <si>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</si>
  <si>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</si>
  <si>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</si>
  <si>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</si>
  <si>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</si>
  <si>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</si>
  <si>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</si>
  <si>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</si>
  <si>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</si>
  <si>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</si>
  <si>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</si>
  <si>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</si>
  <si>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</si>
  <si>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</si>
  <si>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</si>
  <si>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</si>
  <si>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</si>
  <si>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</si>
  <si>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</si>
  <si>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</si>
  <si>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</si>
  <si>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</si>
  <si>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</si>
  <si>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</si>
  <si>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</si>
  <si>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</si>
  <si>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</si>
  <si>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</si>
  <si>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</si>
  <si>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</si>
  <si>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</si>
  <si>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</si>
  <si>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</si>
  <si>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</si>
  <si>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</si>
  <si>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</si>
  <si>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</si>
  <si>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</si>
  <si>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</si>
  <si>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</si>
  <si>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</si>
  <si>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</si>
  <si>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</si>
  <si>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</si>
  <si>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</si>
  <si>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</si>
  <si>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</si>
  <si>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</si>
  <si>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</si>
  <si>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</si>
  <si>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</si>
  <si>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</si>
  <si>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</si>
  <si>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</si>
  <si>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</si>
  <si>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</si>
  <si>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</si>
  <si>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</si>
  <si>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</si>
  <si>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</si>
  <si>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</si>
  <si>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</si>
  <si>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</si>
  <si>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</si>
  <si>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</si>
  <si>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</si>
  <si>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</si>
  <si>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</si>
  <si>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</si>
  <si>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</si>
  <si>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</si>
  <si>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</si>
  <si>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</si>
  <si>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</si>
  <si>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</si>
  <si>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</si>
  <si>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</si>
  <si>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</si>
  <si>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</si>
  <si>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</si>
  <si>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</si>
  <si>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</si>
  <si>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</si>
  <si>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</si>
  <si>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</si>
  <si>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</si>
  <si>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</si>
  <si>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</si>
  <si>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</si>
  <si>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</si>
  <si>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</si>
  <si>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</si>
  <si>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</si>
  <si>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</si>
  <si>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</si>
  <si>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</si>
  <si>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</si>
  <si>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</si>
  <si>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</si>
  <si>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</si>
  <si>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</si>
  <si>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</si>
  <si>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</si>
  <si>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</si>
  <si>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</si>
  <si>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</si>
  <si>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</si>
  <si>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</si>
  <si>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</si>
  <si>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</si>
  <si>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</si>
  <si>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</si>
  <si>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</si>
  <si>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</si>
  <si>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</si>
  <si>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</si>
  <si>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</si>
  <si>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</si>
  <si>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</si>
  <si>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</si>
  <si>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</si>
  <si>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</si>
  <si>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</si>
  <si>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</si>
  <si>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</si>
  <si>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</si>
  <si>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</si>
  <si>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</si>
  <si>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</si>
  <si>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</si>
  <si>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</si>
  <si>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</si>
  <si>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</si>
  <si>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</si>
  <si>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</si>
  <si>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</si>
  <si>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</si>
  <si>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</si>
  <si>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</si>
  <si>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</si>
  <si>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</si>
  <si>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</si>
  <si>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</si>
  <si>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</si>
  <si>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</si>
  <si>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</si>
  <si>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</si>
  <si>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</si>
  <si>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</si>
  <si>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</si>
  <si>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</si>
  <si>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</si>
  <si>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</si>
  <si>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</si>
  <si>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</si>
  <si>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</si>
  <si>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</si>
  <si>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</si>
  <si>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</si>
  <si>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</si>
  <si>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</si>
  <si>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</si>
  <si>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</si>
  <si>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</si>
  <si>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</si>
  <si>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</si>
  <si>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</si>
  <si>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</si>
  <si>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</si>
  <si>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</si>
  <si>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</si>
  <si>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</si>
  <si>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</si>
  <si>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</si>
  <si>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</si>
  <si>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</si>
  <si>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</si>
  <si>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</si>
  <si>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</si>
  <si>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</si>
  <si>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</si>
  <si>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</si>
  <si>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</si>
  <si>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</si>
  <si>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</si>
  <si>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</si>
  <si>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</si>
  <si>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</si>
  <si>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</si>
  <si>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</si>
  <si>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</si>
  <si>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</si>
  <si>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</si>
  <si>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</si>
  <si>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</si>
  <si>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</si>
  <si>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</si>
  <si>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</si>
  <si>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</si>
  <si>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</si>
  <si>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</si>
  <si>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40220_令和7年度</t>
  </si>
  <si>
    <t>40220_令和8年度</t>
  </si>
  <si>
    <t>40220_令和9年度</t>
  </si>
  <si>
    <t>40220_令和10年度</t>
  </si>
  <si>
    <t>40220_令和11年度</t>
  </si>
  <si>
    <t>40220_令和12年度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</si>
</sst>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14.552472392644489</c:v>
                </c:pt>
                <c:pt idx="1">
                  <c:v>13.621862194875931</c:v>
                </c:pt>
                <c:pt idx="2">
                  <c:v>13.469824774224429</c:v>
                </c:pt>
                <c:pt idx="3">
                  <c:v>16.914942116192819</c:v>
                </c:pt>
                <c:pt idx="4">
                  <c:v>14.096817134908029</c:v>
                </c:pt>
                <c:pt idx="5">
                  <c:v>16.027594684010008</c:v>
                </c:pt>
                <c:pt idx="6">
                  <c:v>17.137139620521971</c:v>
                </c:pt>
                <c:pt idx="7">
                  <c:v>15.383054854697438</c:v>
                </c:pt>
                <c:pt idx="8">
                  <c:v>16.220987798866453</c:v>
                </c:pt>
                <c:pt idx="9">
                  <c:v>15.703929262198594</c:v>
                </c:pt>
                <c:pt idx="10">
                  <c:v>17.571629658824229</c:v>
                </c:pt>
                <c:pt idx="11">
                  <c:v>19.264587840924261</c:v>
                </c:pt>
                <c:pt idx="12">
                  <c:v>20.384612293756749</c:v>
                </c:pt>
                <c:pt idx="13">
                  <c:v>17.000647473081031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151.52004936421204</c:v>
                </c:pt>
                <c:pt idx="1">
                  <c:v>152.902848466937</c:v>
                </c:pt>
                <c:pt idx="2">
                  <c:v>151.56679870720933</c:v>
                </c:pt>
                <c:pt idx="3">
                  <c:v>152.55536509921913</c:v>
                </c:pt>
                <c:pt idx="4">
                  <c:v>149.78217822975773</c:v>
                </c:pt>
                <c:pt idx="5">
                  <c:v>145.8644049184409</c:v>
                </c:pt>
                <c:pt idx="6">
                  <c:v>145.52587264049447</c:v>
                </c:pt>
                <c:pt idx="7">
                  <c:v>144.12533890455455</c:v>
                </c:pt>
                <c:pt idx="8">
                  <c:v>142.79697334289682</c:v>
                </c:pt>
                <c:pt idx="9">
                  <c:v>140.66959132151442</c:v>
                </c:pt>
                <c:pt idx="10">
                  <c:v>138.14081236474476</c:v>
                </c:pt>
                <c:pt idx="11">
                  <c:v>125.50743829973253</c:v>
                </c:pt>
                <c:pt idx="12">
                  <c:v>124.9736506272412</c:v>
                </c:pt>
                <c:pt idx="13">
                  <c:v>129.27177842164608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93.695196323962094</c:v>
                </c:pt>
                <c:pt idx="1">
                  <c:v>96.462718898618832</c:v>
                </c:pt>
                <c:pt idx="2">
                  <c:v>119.1801185383475</c:v>
                </c:pt>
                <c:pt idx="3">
                  <c:v>140.1684255093032</c:v>
                </c:pt>
                <c:pt idx="4">
                  <c:v>134.93417463762549</c:v>
                </c:pt>
                <c:pt idx="5">
                  <c:v>119.2265533882796</c:v>
                </c:pt>
                <c:pt idx="6">
                  <c:v>106.72609367978249</c:v>
                </c:pt>
                <c:pt idx="7">
                  <c:v>107.6185533095082</c:v>
                </c:pt>
                <c:pt idx="8">
                  <c:v>101.18114400149106</c:v>
                </c:pt>
                <c:pt idx="9">
                  <c:v>70.572464971242937</c:v>
                </c:pt>
                <c:pt idx="10">
                  <c:v>70.074359549133803</c:v>
                </c:pt>
                <c:pt idx="11">
                  <c:v>82.366411428274276</c:v>
                </c:pt>
                <c:pt idx="12">
                  <c:v>79.754165409263692</c:v>
                </c:pt>
                <c:pt idx="13">
                  <c:v>102.15462230691648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88.041315847987022</c:v>
                </c:pt>
                <c:pt idx="1">
                  <c:v>92.604550304249628</c:v>
                </c:pt>
                <c:pt idx="2">
                  <c:v>112.0618346807256</c:v>
                </c:pt>
                <c:pt idx="3">
                  <c:v>124.3203104252504</c:v>
                </c:pt>
                <c:pt idx="4">
                  <c:v>123.1699046353604</c:v>
                </c:pt>
                <c:pt idx="5">
                  <c:v>118.6283426378517</c:v>
                </c:pt>
                <c:pt idx="6">
                  <c:v>113.52928030447561</c:v>
                </c:pt>
                <c:pt idx="7">
                  <c:v>92.324895826086404</c:v>
                </c:pt>
                <c:pt idx="8">
                  <c:v>85.960469924089054</c:v>
                </c:pt>
                <c:pt idx="9">
                  <c:v>78.429432147657849</c:v>
                </c:pt>
                <c:pt idx="10">
                  <c:v>82.362984375211241</c:v>
                </c:pt>
                <c:pt idx="11">
                  <c:v>80.137336713017064</c:v>
                </c:pt>
                <c:pt idx="12">
                  <c:v>73.741195689642367</c:v>
                </c:pt>
                <c:pt idx="13">
                  <c:v>83.45914121287764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85.897048570195821</c:v>
                </c:pt>
                <c:pt idx="1">
                  <c:v>91.639868956385101</c:v>
                </c:pt>
                <c:pt idx="2">
                  <c:v>106.42401769529634</c:v>
                </c:pt>
                <c:pt idx="3">
                  <c:v>105.9533880713733</c:v>
                </c:pt>
                <c:pt idx="4">
                  <c:v>105.86140419128208</c:v>
                </c:pt>
                <c:pt idx="5">
                  <c:v>104.71013407221591</c:v>
                </c:pt>
                <c:pt idx="6">
                  <c:v>93.354787899086375</c:v>
                </c:pt>
                <c:pt idx="7">
                  <c:v>88.899589430808675</c:v>
                </c:pt>
                <c:pt idx="8">
                  <c:v>81.291778517501712</c:v>
                </c:pt>
                <c:pt idx="9">
                  <c:v>72.368691219595632</c:v>
                </c:pt>
                <c:pt idx="10">
                  <c:v>70.712497753876434</c:v>
                </c:pt>
                <c:pt idx="11">
                  <c:v>73.596618382536633</c:v>
                </c:pt>
                <c:pt idx="12">
                  <c:v>73.628243132724663</c:v>
                </c:pt>
                <c:pt idx="13">
                  <c:v>76.674717545455124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50094</c:v>
                </c:pt>
                <c:pt idx="1">
                  <c:v>50692</c:v>
                </c:pt>
                <c:pt idx="2">
                  <c:v>51486</c:v>
                </c:pt>
                <c:pt idx="3">
                  <c:v>52256</c:v>
                </c:pt>
                <c:pt idx="4">
                  <c:v>53292</c:v>
                </c:pt>
                <c:pt idx="5">
                  <c:v>53999</c:v>
                </c:pt>
                <c:pt idx="6">
                  <c:v>54449</c:v>
                </c:pt>
                <c:pt idx="7">
                  <c:v>55150</c:v>
                </c:pt>
                <c:pt idx="8">
                  <c:v>55547</c:v>
                </c:pt>
                <c:pt idx="9">
                  <c:v>56067</c:v>
                </c:pt>
                <c:pt idx="10">
                  <c:v>56234</c:v>
                </c:pt>
                <c:pt idx="11">
                  <c:v>56552</c:v>
                </c:pt>
                <c:pt idx="12">
                  <c:v>56780</c:v>
                </c:pt>
                <c:pt idx="13">
                  <c:v>57057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8947</c:v>
                </c:pt>
                <c:pt idx="1">
                  <c:v>8776</c:v>
                </c:pt>
                <c:pt idx="2">
                  <c:v>8710</c:v>
                </c:pt>
                <c:pt idx="3">
                  <c:v>8596</c:v>
                </c:pt>
                <c:pt idx="4">
                  <c:v>8445</c:v>
                </c:pt>
                <c:pt idx="5">
                  <c:v>8418</c:v>
                </c:pt>
                <c:pt idx="6">
                  <c:v>8391</c:v>
                </c:pt>
                <c:pt idx="7">
                  <c:v>8432</c:v>
                </c:pt>
                <c:pt idx="8">
                  <c:v>8415</c:v>
                </c:pt>
                <c:pt idx="9">
                  <c:v>8344</c:v>
                </c:pt>
                <c:pt idx="10">
                  <c:v>8253</c:v>
                </c:pt>
                <c:pt idx="11">
                  <c:v>8398</c:v>
                </c:pt>
                <c:pt idx="12">
                  <c:v>8498</c:v>
                </c:pt>
                <c:pt idx="13">
                  <c:v>8601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37897</c:v>
                </c:pt>
                <c:pt idx="1">
                  <c:v>38482</c:v>
                </c:pt>
                <c:pt idx="2">
                  <c:v>38966</c:v>
                </c:pt>
                <c:pt idx="3">
                  <c:v>39649</c:v>
                </c:pt>
                <c:pt idx="4">
                  <c:v>40053</c:v>
                </c:pt>
                <c:pt idx="5">
                  <c:v>40475</c:v>
                </c:pt>
                <c:pt idx="6">
                  <c:v>40876</c:v>
                </c:pt>
                <c:pt idx="7">
                  <c:v>41451</c:v>
                </c:pt>
                <c:pt idx="8">
                  <c:v>42107</c:v>
                </c:pt>
                <c:pt idx="9">
                  <c:v>42486</c:v>
                </c:pt>
                <c:pt idx="10">
                  <c:v>42983</c:v>
                </c:pt>
                <c:pt idx="11">
                  <c:v>43556</c:v>
                </c:pt>
                <c:pt idx="12">
                  <c:v>44044</c:v>
                </c:pt>
                <c:pt idx="13">
                  <c:v>44551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275</c:v>
                </c:pt>
                <c:pt idx="1">
                  <c:v>275</c:v>
                </c:pt>
                <c:pt idx="2">
                  <c:v>275</c:v>
                </c:pt>
                <c:pt idx="3">
                  <c:v>275</c:v>
                </c:pt>
                <c:pt idx="4">
                  <c:v>275</c:v>
                </c:pt>
                <c:pt idx="5">
                  <c:v>220</c:v>
                </c:pt>
                <c:pt idx="6">
                  <c:v>220</c:v>
                </c:pt>
                <c:pt idx="7">
                  <c:v>220</c:v>
                </c:pt>
                <c:pt idx="8">
                  <c:v>220</c:v>
                </c:pt>
                <c:pt idx="9">
                  <c:v>220</c:v>
                </c:pt>
                <c:pt idx="10">
                  <c:v>220</c:v>
                </c:pt>
                <c:pt idx="11">
                  <c:v>274</c:v>
                </c:pt>
                <c:pt idx="12">
                  <c:v>274</c:v>
                </c:pt>
                <c:pt idx="13">
                  <c:v>274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1394</c:v>
                </c:pt>
                <c:pt idx="1">
                  <c:v>1394</c:v>
                </c:pt>
                <c:pt idx="2">
                  <c:v>1394</c:v>
                </c:pt>
                <c:pt idx="3">
                  <c:v>1394</c:v>
                </c:pt>
                <c:pt idx="4">
                  <c:v>1394</c:v>
                </c:pt>
                <c:pt idx="5">
                  <c:v>1084</c:v>
                </c:pt>
                <c:pt idx="6">
                  <c:v>1084</c:v>
                </c:pt>
                <c:pt idx="7">
                  <c:v>1084</c:v>
                </c:pt>
                <c:pt idx="8">
                  <c:v>1084</c:v>
                </c:pt>
                <c:pt idx="9">
                  <c:v>1084</c:v>
                </c:pt>
                <c:pt idx="10">
                  <c:v>1084</c:v>
                </c:pt>
                <c:pt idx="11">
                  <c:v>1152</c:v>
                </c:pt>
                <c:pt idx="12">
                  <c:v>1152</c:v>
                </c:pt>
                <c:pt idx="13">
                  <c:v>1152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326.50349999999997</c:v>
                </c:pt>
                <c:pt idx="1">
                  <c:v>327.05790000000002</c:v>
                </c:pt>
                <c:pt idx="2">
                  <c:v>356.32850000000002</c:v>
                </c:pt>
                <c:pt idx="3">
                  <c:v>340.77600000000001</c:v>
                </c:pt>
                <c:pt idx="4">
                  <c:v>345.90969999999999</c:v>
                </c:pt>
                <c:pt idx="5">
                  <c:v>358.37329999999997</c:v>
                </c:pt>
                <c:pt idx="6">
                  <c:v>360.02910000000003</c:v>
                </c:pt>
                <c:pt idx="7">
                  <c:v>362.76690000000002</c:v>
                </c:pt>
                <c:pt idx="8">
                  <c:v>351.85590000000002</c:v>
                </c:pt>
                <c:pt idx="9">
                  <c:v>345.66919999999999</c:v>
                </c:pt>
                <c:pt idx="10">
                  <c:v>335.57319999999999</c:v>
                </c:pt>
                <c:pt idx="11">
                  <c:v>359.50889999999998</c:v>
                </c:pt>
                <c:pt idx="12">
                  <c:v>395.4375</c:v>
                </c:pt>
                <c:pt idx="13">
                  <c:v>452.1909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12.933999999999999</c:v>
                </c:pt>
                <c:pt idx="1">
                  <c:v>0</c:v>
                </c:pt>
                <c:pt idx="2">
                  <c:v>0</c:v>
                </c:pt>
                <c:pt idx="3">
                  <c:v>0</c:v>
                </c:pt>
                <c:pt idx="4">
                  <c:v>0</c:v>
                </c:pt>
                <c:pt idx="5">
                  <c:v>0</c:v>
                </c:pt>
                <c:pt idx="6">
                  <c:v>14.672000000000001</c:v>
                </c:pt>
                <c:pt idx="7">
                  <c:v>14.704000000000001</c:v>
                </c:pt>
                <c:pt idx="8">
                  <c:v>13.656000000000001</c:v>
                </c:pt>
                <c:pt idx="9">
                  <c:v>15.179</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25.885999999999999</c:v>
                </c:pt>
                <c:pt idx="1">
                  <c:v>30.678999999999998</c:v>
                </c:pt>
                <c:pt idx="2">
                  <c:v>37.731000000000002</c:v>
                </c:pt>
                <c:pt idx="3">
                  <c:v>36.588000000000001</c:v>
                </c:pt>
                <c:pt idx="4">
                  <c:v>33.898000000000003</c:v>
                </c:pt>
                <c:pt idx="5">
                  <c:v>24.434999999999999</c:v>
                </c:pt>
                <c:pt idx="6">
                  <c:v>29.605</c:v>
                </c:pt>
                <c:pt idx="7">
                  <c:v>25.745999999999999</c:v>
                </c:pt>
                <c:pt idx="8">
                  <c:v>19.757000000000001</c:v>
                </c:pt>
                <c:pt idx="9">
                  <c:v>20.242999999999999</c:v>
                </c:pt>
                <c:pt idx="10">
                  <c:v>20.763999999999999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29.830000000000002</c:v>
                </c:pt>
                <c:pt idx="1">
                  <c:v>19.506999999999998</c:v>
                </c:pt>
                <c:pt idx="2">
                  <c:v>20.640999999999998</c:v>
                </c:pt>
                <c:pt idx="3">
                  <c:v>20.433</c:v>
                </c:pt>
                <c:pt idx="4">
                  <c:v>17.382999999999999</c:v>
                </c:pt>
                <c:pt idx="5">
                  <c:v>9.657</c:v>
                </c:pt>
                <c:pt idx="6">
                  <c:v>30.654000000000003</c:v>
                </c:pt>
                <c:pt idx="7">
                  <c:v>30.343</c:v>
                </c:pt>
                <c:pt idx="8">
                  <c:v>25.712</c:v>
                </c:pt>
                <c:pt idx="9">
                  <c:v>26.994999999999997</c:v>
                </c:pt>
                <c:pt idx="10">
                  <c:v>11.998999999999999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8.99</c:v>
                </c:pt>
                <c:pt idx="1">
                  <c:v>11.172000000000001</c:v>
                </c:pt>
                <c:pt idx="2">
                  <c:v>17.09</c:v>
                </c:pt>
                <c:pt idx="3">
                  <c:v>16.155000000000001</c:v>
                </c:pt>
                <c:pt idx="4">
                  <c:v>16.515000000000001</c:v>
                </c:pt>
                <c:pt idx="5">
                  <c:v>14.778</c:v>
                </c:pt>
                <c:pt idx="6">
                  <c:v>13.622999999999999</c:v>
                </c:pt>
                <c:pt idx="7">
                  <c:v>10.106999999999999</c:v>
                </c:pt>
                <c:pt idx="8">
                  <c:v>7.7009999999999996</c:v>
                </c:pt>
                <c:pt idx="9">
                  <c:v>8.4269999999999996</c:v>
                </c:pt>
                <c:pt idx="10">
                  <c:v>8.7650000000000006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112.0618346807256</c:v>
                </c:pt>
                <c:pt idx="1">
                  <c:v>124.3203104252504</c:v>
                </c:pt>
                <c:pt idx="2">
                  <c:v>123.1699046353604</c:v>
                </c:pt>
                <c:pt idx="3">
                  <c:v>118.6283426378517</c:v>
                </c:pt>
                <c:pt idx="4">
                  <c:v>113.52928030447561</c:v>
                </c:pt>
                <c:pt idx="5">
                  <c:v>92.324895826086404</c:v>
                </c:pt>
                <c:pt idx="6">
                  <c:v>85.960469924089054</c:v>
                </c:pt>
                <c:pt idx="7">
                  <c:v>78.429432147657849</c:v>
                </c:pt>
                <c:pt idx="8">
                  <c:v>82.362984375211241</c:v>
                </c:pt>
                <c:pt idx="9">
                  <c:v>80.137336713017064</c:v>
                </c:pt>
                <c:pt idx="10">
                  <c:v>73.741195689642367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106.42401769529634</c:v>
                </c:pt>
                <c:pt idx="1">
                  <c:v>105.9533880713733</c:v>
                </c:pt>
                <c:pt idx="2">
                  <c:v>105.86140419128208</c:v>
                </c:pt>
                <c:pt idx="3">
                  <c:v>104.71013407221591</c:v>
                </c:pt>
                <c:pt idx="4">
                  <c:v>93.354787899086375</c:v>
                </c:pt>
                <c:pt idx="5">
                  <c:v>88.899589430808675</c:v>
                </c:pt>
                <c:pt idx="6">
                  <c:v>81.291778517501712</c:v>
                </c:pt>
                <c:pt idx="7">
                  <c:v>72.368691219595632</c:v>
                </c:pt>
                <c:pt idx="8">
                  <c:v>70.712497753876434</c:v>
                </c:pt>
                <c:pt idx="9">
                  <c:v>73.596618382536633</c:v>
                </c:pt>
                <c:pt idx="10">
                  <c:v>73.628243132724663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8.4473413000995298E-2</c:v>
                </c:pt>
                <c:pt idx="1">
                  <c:v>0.10544259323235813</c:v>
                </c:pt>
                <c:pt idx="2">
                  <c:v>0.16143749585183945</c:v>
                </c:pt>
                <c:pt idx="3">
                  <c:v>0.15428306097725278</c:v>
                </c:pt>
                <c:pt idx="4">
                  <c:v>0.17690576318219695</c:v>
                </c:pt>
                <c:pt idx="5">
                  <c:v>0.16623248875071406</c:v>
                </c:pt>
                <c:pt idx="6">
                  <c:v>0.16758152236842788</c:v>
                </c:pt>
                <c:pt idx="7">
                  <c:v>0.13965984225597375</c:v>
                </c:pt>
                <c:pt idx="8">
                  <c:v>0.10890578390830259</c:v>
                </c:pt>
                <c:pt idx="9">
                  <c:v>0.11450254352990218</c:v>
                </c:pt>
                <c:pt idx="10">
                  <c:v>0.11904399218381358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0.26619232216738553</c:v>
                </c:pt>
                <c:pt idx="1">
                  <c:v>0.15690919635958356</c:v>
                </c:pt>
                <c:pt idx="2">
                  <c:v>0.16758152132297949</c:v>
                </c:pt>
                <c:pt idx="3">
                  <c:v>0.1722438293045854</c:v>
                </c:pt>
                <c:pt idx="4">
                  <c:v>0.15311468506961651</c:v>
                </c:pt>
                <c:pt idx="5">
                  <c:v>0.10459800591804637</c:v>
                </c:pt>
                <c:pt idx="6">
                  <c:v>0.35660577503904162</c:v>
                </c:pt>
                <c:pt idx="7">
                  <c:v>0.38688282152641007</c:v>
                </c:pt>
                <c:pt idx="8">
                  <c:v>0.31217907164299563</c:v>
                </c:pt>
                <c:pt idx="9">
                  <c:v>0.33685921079050635</c:v>
                </c:pt>
                <c:pt idx="10">
                  <c:v>0.16271773040541257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8.7650000000000006</c:v>
                </c:pt>
                <c:pt idx="2">
                  <c:v>0</c:v>
                </c:pt>
                <c:pt idx="3">
                  <c:v>0</c:v>
                </c:pt>
                <c:pt idx="4">
                  <c:v>11.998999999999999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8.7650000000000006</c:v>
                </c:pt>
                <c:pt idx="4" formatCode="#,##0">
                  <c:v>11.998999999999999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8.7650000000000006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2.117</c:v>
                </c:pt>
                <c:pt idx="25">
                  <c:v>0</c:v>
                </c:pt>
                <c:pt idx="26">
                  <c:v>0</c:v>
                </c:pt>
                <c:pt idx="27">
                  <c:v>2.016</c:v>
                </c:pt>
                <c:pt idx="28">
                  <c:v>0</c:v>
                </c:pt>
                <c:pt idx="29">
                  <c:v>0</c:v>
                </c:pt>
                <c:pt idx="30">
                  <c:v>0</c:v>
                </c:pt>
                <c:pt idx="31">
                  <c:v>1.633</c:v>
                </c:pt>
                <c:pt idx="32">
                  <c:v>0</c:v>
                </c:pt>
                <c:pt idx="33">
                  <c:v>0</c:v>
                </c:pt>
                <c:pt idx="34">
                  <c:v>0</c:v>
                </c:pt>
                <c:pt idx="35">
                  <c:v>0</c:v>
                </c:pt>
                <c:pt idx="36">
                  <c:v>6.2329999999999997</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84.625584726049865</c:v>
                </c:pt>
                <c:pt idx="2">
                  <c:v>3.023042050831581</c:v>
                </c:pt>
                <c:pt idx="3">
                  <c:v>15.90990157843645</c:v>
                </c:pt>
                <c:pt idx="4">
                  <c:v>80.596274649845739</c:v>
                </c:pt>
                <c:pt idx="5">
                  <c:v>98.818735162314894</c:v>
                </c:pt>
                <c:pt idx="7">
                  <c:v>146.30525419893684</c:v>
                </c:pt>
                <c:pt idx="8">
                  <c:v>5.5742370116401601</c:v>
                </c:pt>
                <c:pt idx="9">
                  <c:v>2.423648197806485</c:v>
                </c:pt>
                <c:pt idx="10">
                  <c:v>15.63078993691213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103.55852835531789</c:v>
                </c:pt>
                <c:pt idx="4" formatCode="#,##0">
                  <c:v>80.596274649845739</c:v>
                </c:pt>
                <c:pt idx="5" formatCode="#,##0">
                  <c:v>98.818735162314894</c:v>
                </c:pt>
                <c:pt idx="6" formatCode="#,##0">
                  <c:v>154.30313940838346</c:v>
                </c:pt>
                <c:pt idx="10" formatCode="#,##0">
                  <c:v>15.63078993691213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20.763999999999999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20.763999999999999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宗像市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8.7650000000000006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宗像市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2.117</c:v>
                </c:pt>
                <c:pt idx="1">
                  <c:v>0</c:v>
                </c:pt>
                <c:pt idx="2">
                  <c:v>0</c:v>
                </c:pt>
                <c:pt idx="3">
                  <c:v>2.016</c:v>
                </c:pt>
                <c:pt idx="4">
                  <c:v>0</c:v>
                </c:pt>
                <c:pt idx="5">
                  <c:v>0</c:v>
                </c:pt>
                <c:pt idx="6">
                  <c:v>0</c:v>
                </c:pt>
                <c:pt idx="7">
                  <c:v>1.633</c:v>
                </c:pt>
                <c:pt idx="8">
                  <c:v>0</c:v>
                </c:pt>
                <c:pt idx="9">
                  <c:v>0</c:v>
                </c:pt>
                <c:pt idx="10">
                  <c:v>0</c:v>
                </c:pt>
                <c:pt idx="11">
                  <c:v>0</c:v>
                </c:pt>
                <c:pt idx="12">
                  <c:v>6.2329999999999997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宗像市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宗像市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131,230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21324.415999999947</c:v>
                </c:pt>
                <c:pt idx="1">
                  <c:v>108753.60000000002</c:v>
                </c:pt>
                <c:pt idx="2">
                  <c:v>0</c:v>
                </c:pt>
                <c:pt idx="3">
                  <c:v>0</c:v>
                </c:pt>
                <c:pt idx="4">
                  <c:v>0</c:v>
                </c:pt>
                <c:pt idx="5">
                  <c:v>1152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177,520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25591.858129919936</c:v>
                </c:pt>
                <c:pt idx="1">
                  <c:v>143854.91193600005</c:v>
                </c:pt>
                <c:pt idx="2">
                  <c:v>0</c:v>
                </c:pt>
                <c:pt idx="3">
                  <c:v>0</c:v>
                </c:pt>
                <c:pt idx="4">
                  <c:v>0</c:v>
                </c:pt>
                <c:pt idx="5">
                  <c:v>8073.2160000000003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宗像市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32.963016780000011</c:v>
                </c:pt>
                <c:pt idx="1">
                  <c:v>0.86315947199999976</c:v>
                </c:pt>
                <c:pt idx="2">
                  <c:v>0</c:v>
                </c:pt>
                <c:pt idx="3">
                  <c:v>0</c:v>
                </c:pt>
                <c:pt idx="4">
                  <c:v>7.0187485799999996</c:v>
                </c:pt>
                <c:pt idx="5">
                  <c:v>33.750442239999998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728,971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宗像市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717971</c:v>
                </c:pt>
                <c:pt idx="1">
                  <c:v>11000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1152</c:v>
                </c:pt>
                <c:pt idx="1">
                  <c:v>1152</c:v>
                </c:pt>
                <c:pt idx="2">
                  <c:v>1152</c:v>
                </c:pt>
                <c:pt idx="3">
                  <c:v>1152</c:v>
                </c:pt>
                <c:pt idx="4">
                  <c:v>1152</c:v>
                </c:pt>
                <c:pt idx="5">
                  <c:v>1152</c:v>
                </c:pt>
                <c:pt idx="6">
                  <c:v>1152</c:v>
                </c:pt>
                <c:pt idx="7">
                  <c:v>1152</c:v>
                </c:pt>
                <c:pt idx="8">
                  <c:v>1152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47717.7</c:v>
                </c:pt>
                <c:pt idx="1">
                  <c:v>50887.399999999987</c:v>
                </c:pt>
                <c:pt idx="2">
                  <c:v>56564</c:v>
                </c:pt>
                <c:pt idx="3">
                  <c:v>57830.2</c:v>
                </c:pt>
                <c:pt idx="4">
                  <c:v>59732</c:v>
                </c:pt>
                <c:pt idx="5">
                  <c:v>74986.800000000032</c:v>
                </c:pt>
                <c:pt idx="6">
                  <c:v>75149.900000000023</c:v>
                </c:pt>
                <c:pt idx="7">
                  <c:v>75839.000000000029</c:v>
                </c:pt>
                <c:pt idx="8">
                  <c:v>108753.60000000002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12470.364</c:v>
                </c:pt>
                <c:pt idx="1">
                  <c:v>13416.734</c:v>
                </c:pt>
                <c:pt idx="2">
                  <c:v>14289.634</c:v>
                </c:pt>
                <c:pt idx="3">
                  <c:v>15265.233999999995</c:v>
                </c:pt>
                <c:pt idx="4">
                  <c:v>16414.91399999999</c:v>
                </c:pt>
                <c:pt idx="5">
                  <c:v>17420.076000000001</c:v>
                </c:pt>
                <c:pt idx="6">
                  <c:v>18623.75599999999</c:v>
                </c:pt>
                <c:pt idx="7">
                  <c:v>20062.165999999968</c:v>
                </c:pt>
                <c:pt idx="8">
                  <c:v>21324.415999999947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0.23197792835494188</c:v>
                </c:pt>
                <c:pt idx="1">
                  <c:v>0.23723532787650259</c:v>
                </c:pt>
                <c:pt idx="2">
                  <c:v>0.26176896131802729</c:v>
                </c:pt>
                <c:pt idx="3">
                  <c:v>0.29889557231035796</c:v>
                </c:pt>
                <c:pt idx="4">
                  <c:v>0.32053751966489319</c:v>
                </c:pt>
                <c:pt idx="5">
                  <c:v>0.35790301591549467</c:v>
                </c:pt>
                <c:pt idx="6">
                  <c:v>0.34193722806243987</c:v>
                </c:pt>
                <c:pt idx="7">
                  <c:v>0.33584837144129859</c:v>
                </c:pt>
                <c:pt idx="8">
                  <c:v>0.45007277270735735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90.935094603631924</c:v>
                </c:pt>
                <c:pt idx="2">
                  <c:v>2.7329667092508081</c:v>
                </c:pt>
                <c:pt idx="3">
                  <c:v>12.193342878399349</c:v>
                </c:pt>
                <c:pt idx="4">
                  <c:v>123.1699046353604</c:v>
                </c:pt>
                <c:pt idx="5">
                  <c:v>134.93417463762549</c:v>
                </c:pt>
                <c:pt idx="7">
                  <c:v>139.72329037829894</c:v>
                </c:pt>
                <c:pt idx="8">
                  <c:v>7.4733336447187204</c:v>
                </c:pt>
                <c:pt idx="9">
                  <c:v>2.5855542067400918</c:v>
                </c:pt>
                <c:pt idx="10">
                  <c:v>14.096817134908029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105.86140419128208</c:v>
                </c:pt>
                <c:pt idx="4" formatCode="#,##0">
                  <c:v>123.1699046353604</c:v>
                </c:pt>
                <c:pt idx="5" formatCode="#,##0">
                  <c:v>134.93417463762549</c:v>
                </c:pt>
                <c:pt idx="6" formatCode="#,##0">
                  <c:v>149.78217822975773</c:v>
                </c:pt>
                <c:pt idx="10" formatCode="#,##0">
                  <c:v>14.096817134908029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2995</c:v>
                </c:pt>
                <c:pt idx="1">
                  <c:v>3185</c:v>
                </c:pt>
                <c:pt idx="2">
                  <c:v>3356</c:v>
                </c:pt>
                <c:pt idx="3">
                  <c:v>3539</c:v>
                </c:pt>
                <c:pt idx="4">
                  <c:v>3772</c:v>
                </c:pt>
                <c:pt idx="5">
                  <c:v>3955</c:v>
                </c:pt>
                <c:pt idx="6">
                  <c:v>4174</c:v>
                </c:pt>
                <c:pt idx="7">
                  <c:v>4429</c:v>
                </c:pt>
                <c:pt idx="8">
                  <c:v>4654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394425.07263452164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177519.98606591998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939616.00700000022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915639.35500000021</c:v>
                </c:pt>
                <c:pt idx="1">
                  <c:v>23976.651999999995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169446.77006591999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68.37851000868217</c:v>
                </c:pt>
                <c:pt idx="2">
                  <c:v>2.3056121675417898</c:v>
                </c:pt>
                <c:pt idx="3">
                  <c:v>5.9905953692311646</c:v>
                </c:pt>
                <c:pt idx="4">
                  <c:v>83.45914121287764</c:v>
                </c:pt>
                <c:pt idx="5">
                  <c:v>102.15462230691648</c:v>
                </c:pt>
                <c:pt idx="7">
                  <c:v>120.98581029803299</c:v>
                </c:pt>
                <c:pt idx="8">
                  <c:v>5.7291542029469342</c:v>
                </c:pt>
                <c:pt idx="9">
                  <c:v>2.5568139206661642</c:v>
                </c:pt>
                <c:pt idx="10">
                  <c:v>17.000647473081031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76.674717545455124</c:v>
                </c:pt>
                <c:pt idx="4">
                  <c:v>83.45914121287764</c:v>
                </c:pt>
                <c:pt idx="5">
                  <c:v>102.15462230691648</c:v>
                </c:pt>
                <c:pt idx="6">
                  <c:v>129.27177842164608</c:v>
                </c:pt>
                <c:pt idx="10">
                  <c:v>17.000647473081031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宗像市</c:v>
                </c:pt>
              </c:strCache>
            </c:strRef>
          </c:cat>
          <c:val>
            <c:numRef>
              <c:f>①CO2排出量の現状把握!$AX$43:$AX$45</c:f>
              <c:numCache>
                <c:formatCode>0%</c:formatCode>
                <c:ptCount val="3"/>
                <c:pt idx="0">
                  <c:v>0.42072759503743129</c:v>
                </c:pt>
                <c:pt idx="1">
                  <c:v>0.43367093607839285</c:v>
                </c:pt>
                <c:pt idx="2">
                  <c:v>0.1876702255141762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宗像市</c:v>
                </c:pt>
              </c:strCache>
            </c:strRef>
          </c:cat>
          <c:val>
            <c:numRef>
              <c:f>①CO2排出量の現状把握!$AY$43:$AY$45</c:f>
              <c:numCache>
                <c:formatCode>0%</c:formatCode>
                <c:ptCount val="3"/>
                <c:pt idx="0">
                  <c:v>0.19118662390594171</c:v>
                </c:pt>
                <c:pt idx="1">
                  <c:v>0.1930031878080356</c:v>
                </c:pt>
                <c:pt idx="2">
                  <c:v>0.20427588589882759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宗像市</c:v>
                </c:pt>
              </c:strCache>
            </c:strRef>
          </c:cat>
          <c:val>
            <c:numRef>
              <c:f>①CO2排出量の現状把握!$AZ$43:$AZ$45</c:f>
              <c:numCache>
                <c:formatCode>0%</c:formatCode>
                <c:ptCount val="3"/>
                <c:pt idx="0">
                  <c:v>0.18034974026133399</c:v>
                </c:pt>
                <c:pt idx="1">
                  <c:v>0.15469800211570925</c:v>
                </c:pt>
                <c:pt idx="2">
                  <c:v>0.25003523481242856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宗像市</c:v>
                </c:pt>
              </c:strCache>
            </c:strRef>
          </c:cat>
          <c:val>
            <c:numRef>
              <c:f>①CO2排出量の現状把握!$BA$43:$BA$45</c:f>
              <c:numCache>
                <c:formatCode>0%</c:formatCode>
                <c:ptCount val="3"/>
                <c:pt idx="0">
                  <c:v>0.19226168778726088</c:v>
                </c:pt>
                <c:pt idx="1">
                  <c:v>0.20482177869326973</c:v>
                </c:pt>
                <c:pt idx="2">
                  <c:v>0.31640760586599603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宗像市</c:v>
                </c:pt>
              </c:strCache>
            </c:strRef>
          </c:cat>
          <c:val>
            <c:numRef>
              <c:f>①CO2排出量の現状把握!$BB$43:$BB$45</c:f>
              <c:numCache>
                <c:formatCode>0%</c:formatCode>
                <c:ptCount val="3"/>
                <c:pt idx="0">
                  <c:v>1.5474353008032191E-2</c:v>
                </c:pt>
                <c:pt idx="1">
                  <c:v>1.3806095304592727E-2</c:v>
                </c:pt>
                <c:pt idx="2">
                  <c:v>4.1611047908571577E-2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23443</c:v>
                </c:pt>
                <c:pt idx="1">
                  <c:v>23443</c:v>
                </c:pt>
                <c:pt idx="2">
                  <c:v>23443</c:v>
                </c:pt>
                <c:pt idx="3">
                  <c:v>23443</c:v>
                </c:pt>
                <c:pt idx="4">
                  <c:v>23443</c:v>
                </c:pt>
                <c:pt idx="5">
                  <c:v>23082</c:v>
                </c:pt>
                <c:pt idx="6">
                  <c:v>23082</c:v>
                </c:pt>
                <c:pt idx="7">
                  <c:v>23082</c:v>
                </c:pt>
                <c:pt idx="8">
                  <c:v>23082</c:v>
                </c:pt>
                <c:pt idx="9">
                  <c:v>23082</c:v>
                </c:pt>
                <c:pt idx="10">
                  <c:v>23082</c:v>
                </c:pt>
                <c:pt idx="11">
                  <c:v>23649</c:v>
                </c:pt>
                <c:pt idx="12">
                  <c:v>23649</c:v>
                </c:pt>
                <c:pt idx="13">
                  <c:v>23649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14.552472392644489</c:v>
                </c:pt>
                <c:pt idx="1">
                  <c:v>13.621862194875931</c:v>
                </c:pt>
                <c:pt idx="2">
                  <c:v>13.469824774224429</c:v>
                </c:pt>
                <c:pt idx="3">
                  <c:v>16.914942116192819</c:v>
                </c:pt>
                <c:pt idx="4">
                  <c:v>14.096817134908029</c:v>
                </c:pt>
                <c:pt idx="5">
                  <c:v>16.027594684010008</c:v>
                </c:pt>
                <c:pt idx="6">
                  <c:v>17.137139620521971</c:v>
                </c:pt>
                <c:pt idx="7">
                  <c:v>15.383054854697439</c:v>
                </c:pt>
                <c:pt idx="8">
                  <c:v>16.220987798866449</c:v>
                </c:pt>
                <c:pt idx="9">
                  <c:v>15.70392926219859</c:v>
                </c:pt>
                <c:pt idx="10">
                  <c:v>17.571629658824229</c:v>
                </c:pt>
                <c:pt idx="11">
                  <c:v>19.264587840924261</c:v>
                </c:pt>
                <c:pt idx="12">
                  <c:v>20.384612293756749</c:v>
                </c:pt>
                <c:pt idx="13">
                  <c:v>17.000647473081031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449739</c:v>
                </c:pt>
                <c:pt idx="1">
                  <c:v>448714</c:v>
                </c:pt>
                <c:pt idx="2">
                  <c:v>440906</c:v>
                </c:pt>
                <c:pt idx="3">
                  <c:v>428612</c:v>
                </c:pt>
                <c:pt idx="4">
                  <c:v>428612</c:v>
                </c:pt>
                <c:pt idx="5">
                  <c:v>427871</c:v>
                </c:pt>
                <c:pt idx="6">
                  <c:v>447116</c:v>
                </c:pt>
                <c:pt idx="7">
                  <c:v>434240.1414828531</c:v>
                </c:pt>
                <c:pt idx="8">
                  <c:v>455972.99999999988</c:v>
                </c:pt>
                <c:pt idx="9">
                  <c:v>454004.99999999988</c:v>
                </c:pt>
                <c:pt idx="10">
                  <c:v>455433</c:v>
                </c:pt>
                <c:pt idx="11">
                  <c:v>458142</c:v>
                </c:pt>
                <c:pt idx="12">
                  <c:v>453833.99999999994</c:v>
                </c:pt>
                <c:pt idx="13">
                  <c:v>445223.99999999994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94919</c:v>
                </c:pt>
                <c:pt idx="1">
                  <c:v>95351</c:v>
                </c:pt>
                <c:pt idx="2">
                  <c:v>95710</c:v>
                </c:pt>
                <c:pt idx="3">
                  <c:v>96281</c:v>
                </c:pt>
                <c:pt idx="4">
                  <c:v>96611</c:v>
                </c:pt>
                <c:pt idx="5">
                  <c:v>96806</c:v>
                </c:pt>
                <c:pt idx="6">
                  <c:v>96700</c:v>
                </c:pt>
                <c:pt idx="7">
                  <c:v>96882</c:v>
                </c:pt>
                <c:pt idx="8">
                  <c:v>97317</c:v>
                </c:pt>
                <c:pt idx="9">
                  <c:v>97136</c:v>
                </c:pt>
                <c:pt idx="10">
                  <c:v>97085</c:v>
                </c:pt>
                <c:pt idx="11">
                  <c:v>97201</c:v>
                </c:pt>
                <c:pt idx="12">
                  <c:v>97214</c:v>
                </c:pt>
                <c:pt idx="13">
                  <c:v>97319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宗像市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1644</v>
      </c>
      <c r="B9" s="70">
        <v>188</v>
      </c>
      <c r="C9" s="70">
        <v>1</v>
      </c>
      <c r="D9" s="70">
        <v>12</v>
      </c>
      <c r="E9" s="70">
        <v>1990</v>
      </c>
      <c r="F9" s="70" t="s">
        <v>787</v>
      </c>
      <c r="G9" s="70" t="s">
        <v>1645</v>
      </c>
      <c r="H9" s="70" t="s">
        <v>1646</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1647</v>
      </c>
      <c r="B10" s="70">
        <v>189</v>
      </c>
      <c r="C10" s="70">
        <v>2</v>
      </c>
      <c r="D10" s="70">
        <v>12</v>
      </c>
      <c r="E10" s="70">
        <v>2005</v>
      </c>
      <c r="F10" s="70" t="s">
        <v>789</v>
      </c>
      <c r="G10" s="70" t="s">
        <v>1645</v>
      </c>
      <c r="H10" s="70" t="s">
        <v>1646</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1648</v>
      </c>
      <c r="B11" s="70">
        <v>190</v>
      </c>
      <c r="C11" s="70">
        <v>3</v>
      </c>
      <c r="D11" s="70">
        <v>12</v>
      </c>
      <c r="E11" s="70">
        <v>2006</v>
      </c>
      <c r="F11" s="70" t="s">
        <v>790</v>
      </c>
      <c r="G11" s="70" t="s">
        <v>1645</v>
      </c>
      <c r="H11" s="70" t="s">
        <v>1646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1649</v>
      </c>
      <c r="B12" s="70">
        <v>191</v>
      </c>
      <c r="C12" s="70">
        <v>4</v>
      </c>
      <c r="D12" s="70">
        <v>12</v>
      </c>
      <c r="E12" s="70">
        <v>2007</v>
      </c>
      <c r="F12" s="70" t="s">
        <v>791</v>
      </c>
      <c r="G12" s="70" t="s">
        <v>1645</v>
      </c>
      <c r="H12" s="70" t="s">
        <v>1646</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1650</v>
      </c>
      <c r="B13" s="70">
        <v>192</v>
      </c>
      <c r="C13" s="70">
        <v>5</v>
      </c>
      <c r="D13" s="70">
        <v>12</v>
      </c>
      <c r="E13" s="70">
        <v>2008</v>
      </c>
      <c r="F13" s="70" t="s">
        <v>792</v>
      </c>
      <c r="G13" s="70" t="s">
        <v>1645</v>
      </c>
      <c r="H13" s="70" t="s">
        <v>1646</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1651</v>
      </c>
      <c r="B14" s="70">
        <v>193</v>
      </c>
      <c r="C14" s="70">
        <v>6</v>
      </c>
      <c r="D14" s="70">
        <v>12</v>
      </c>
      <c r="E14" s="70">
        <v>2009</v>
      </c>
      <c r="F14" s="70" t="s">
        <v>176</v>
      </c>
      <c r="G14" s="70" t="s">
        <v>1645</v>
      </c>
      <c r="H14" s="70" t="s">
        <v>1646</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1652</v>
      </c>
      <c r="B15" s="70">
        <v>194</v>
      </c>
      <c r="C15" s="70">
        <v>7</v>
      </c>
      <c r="D15" s="70">
        <v>12</v>
      </c>
      <c r="E15" s="70">
        <v>2010</v>
      </c>
      <c r="F15" s="70" t="s">
        <v>177</v>
      </c>
      <c r="G15" s="70" t="s">
        <v>1645</v>
      </c>
      <c r="H15" s="70" t="s">
        <v>1646</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1653</v>
      </c>
      <c r="B16" s="70">
        <v>195</v>
      </c>
      <c r="C16" s="70">
        <v>8</v>
      </c>
      <c r="D16" s="70">
        <v>12</v>
      </c>
      <c r="E16" s="70">
        <v>2011</v>
      </c>
      <c r="F16" s="70" t="s">
        <v>178</v>
      </c>
      <c r="G16" s="70" t="s">
        <v>1645</v>
      </c>
      <c r="H16" s="70" t="s">
        <v>1646</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1654</v>
      </c>
      <c r="B17" s="70">
        <v>196</v>
      </c>
      <c r="C17" s="70">
        <v>9</v>
      </c>
      <c r="D17" s="70">
        <v>12</v>
      </c>
      <c r="E17" s="70">
        <v>2012</v>
      </c>
      <c r="F17" s="70" t="s">
        <v>179</v>
      </c>
      <c r="G17" s="70" t="s">
        <v>1645</v>
      </c>
      <c r="H17" s="70" t="s">
        <v>1646</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1655</v>
      </c>
      <c r="B18" s="70">
        <v>197</v>
      </c>
      <c r="C18" s="70">
        <v>10</v>
      </c>
      <c r="D18" s="70">
        <v>12</v>
      </c>
      <c r="E18" s="70">
        <v>2013</v>
      </c>
      <c r="F18" s="70" t="s">
        <v>180</v>
      </c>
      <c r="G18" s="70" t="s">
        <v>1645</v>
      </c>
      <c r="H18" s="70" t="s">
        <v>1646</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1656</v>
      </c>
      <c r="B19" s="70">
        <v>198</v>
      </c>
      <c r="C19" s="70">
        <v>11</v>
      </c>
      <c r="D19" s="70">
        <v>12</v>
      </c>
      <c r="E19" s="70">
        <v>2014</v>
      </c>
      <c r="F19" s="70" t="s">
        <v>181</v>
      </c>
      <c r="G19" s="70" t="s">
        <v>1645</v>
      </c>
      <c r="H19" s="70" t="s">
        <v>1646</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1657</v>
      </c>
      <c r="B20" s="70">
        <v>199</v>
      </c>
      <c r="C20" s="70">
        <v>12</v>
      </c>
      <c r="D20" s="70">
        <v>12</v>
      </c>
      <c r="E20" s="70">
        <v>2015</v>
      </c>
      <c r="F20" s="70" t="s">
        <v>182</v>
      </c>
      <c r="G20" s="70" t="s">
        <v>1645</v>
      </c>
      <c r="H20" s="70" t="s">
        <v>1646</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1658</v>
      </c>
      <c r="B21" s="70">
        <v>200</v>
      </c>
      <c r="C21" s="70">
        <v>13</v>
      </c>
      <c r="D21" s="70">
        <v>12</v>
      </c>
      <c r="E21" s="70">
        <v>2016</v>
      </c>
      <c r="F21" s="70" t="s">
        <v>155</v>
      </c>
      <c r="G21" s="70" t="s">
        <v>1645</v>
      </c>
      <c r="H21" s="70" t="s">
        <v>1646</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1659</v>
      </c>
      <c r="B22" s="70">
        <v>201</v>
      </c>
      <c r="C22" s="70">
        <v>14</v>
      </c>
      <c r="D22" s="70">
        <v>12</v>
      </c>
      <c r="E22" s="70">
        <v>2017</v>
      </c>
      <c r="F22" s="70" t="s">
        <v>156</v>
      </c>
      <c r="G22" s="70" t="s">
        <v>1645</v>
      </c>
      <c r="H22" s="70" t="s">
        <v>1646</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1660</v>
      </c>
      <c r="B23" s="70">
        <v>202</v>
      </c>
      <c r="C23" s="70">
        <v>15</v>
      </c>
      <c r="D23" s="70">
        <v>12</v>
      </c>
      <c r="E23" s="70">
        <v>2018</v>
      </c>
      <c r="F23" s="70" t="s">
        <v>183</v>
      </c>
      <c r="G23" s="70" t="s">
        <v>1645</v>
      </c>
      <c r="H23" s="70" t="s">
        <v>1646</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1661</v>
      </c>
      <c r="B24" s="70">
        <v>203</v>
      </c>
      <c r="C24" s="70">
        <v>16</v>
      </c>
      <c r="D24" s="70">
        <v>12</v>
      </c>
      <c r="E24" s="70">
        <v>2019</v>
      </c>
      <c r="F24" s="70" t="s">
        <v>158</v>
      </c>
      <c r="G24" s="70" t="s">
        <v>1645</v>
      </c>
      <c r="H24" s="70" t="s">
        <v>1646</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1662</v>
      </c>
      <c r="B25" s="70">
        <v>204</v>
      </c>
      <c r="C25" s="70">
        <v>17</v>
      </c>
      <c r="D25" s="70">
        <v>12</v>
      </c>
      <c r="E25" s="70">
        <v>2020</v>
      </c>
      <c r="F25" s="70" t="s">
        <v>159</v>
      </c>
      <c r="G25" s="70" t="s">
        <v>1645</v>
      </c>
      <c r="H25" s="70" t="s">
        <v>1646</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1663</v>
      </c>
      <c r="B26" s="70">
        <v>204</v>
      </c>
      <c r="C26" s="70">
        <v>18</v>
      </c>
      <c r="D26" s="70">
        <v>12</v>
      </c>
      <c r="E26" s="70">
        <v>2021</v>
      </c>
      <c r="F26" s="70" t="s">
        <v>160</v>
      </c>
      <c r="G26" s="1064" t="s">
        <v>1645</v>
      </c>
      <c r="H26" s="70" t="s">
        <v>1646</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1664</v>
      </c>
      <c r="B27" s="70">
        <v>204</v>
      </c>
      <c r="C27" s="70">
        <v>19</v>
      </c>
      <c r="D27" s="70">
        <v>12</v>
      </c>
      <c r="E27" s="70">
        <v>2022</v>
      </c>
      <c r="F27" s="70" t="s">
        <v>161</v>
      </c>
      <c r="G27" s="1064" t="s">
        <v>1645</v>
      </c>
      <c r="H27" s="70" t="s">
        <v>1646</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1665</v>
      </c>
      <c r="B28" s="70">
        <v>204</v>
      </c>
      <c r="C28" s="70">
        <v>20</v>
      </c>
      <c r="D28" s="70">
        <v>12</v>
      </c>
      <c r="E28" s="70">
        <v>2023</v>
      </c>
      <c r="F28" s="70" t="s">
        <v>1539</v>
      </c>
      <c r="G28" s="70" t="s">
        <v>1645</v>
      </c>
      <c r="H28" s="70" t="s">
        <v>1646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1666</v>
      </c>
      <c r="B29" s="70">
        <v>204</v>
      </c>
      <c r="C29" s="70">
        <v>21</v>
      </c>
      <c r="D29" s="70">
        <v>12</v>
      </c>
      <c r="E29" s="70">
        <v>2024</v>
      </c>
      <c r="F29" s="70" t="s">
        <v>1554</v>
      </c>
      <c r="G29" s="70" t="s">
        <v>1645</v>
      </c>
      <c r="H29" s="70" t="s">
        <v>1646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1667</v>
      </c>
      <c r="B30" s="70">
        <v>35</v>
      </c>
      <c r="C30" s="70">
        <v>1</v>
      </c>
      <c r="D30" s="70">
        <v>3</v>
      </c>
      <c r="E30" s="70">
        <v>1990</v>
      </c>
      <c r="F30" s="70" t="s">
        <v>787</v>
      </c>
      <c r="G30" s="70" t="s">
        <v>1668</v>
      </c>
      <c r="H30" s="70" t="s">
        <v>1669</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1670</v>
      </c>
      <c r="B31" s="70">
        <v>36</v>
      </c>
      <c r="C31" s="70">
        <v>2</v>
      </c>
      <c r="D31" s="70">
        <v>3</v>
      </c>
      <c r="E31" s="70">
        <v>2005</v>
      </c>
      <c r="F31" s="70" t="s">
        <v>789</v>
      </c>
      <c r="G31" s="70" t="s">
        <v>1668</v>
      </c>
      <c r="H31" s="70" t="s">
        <v>1669</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1671</v>
      </c>
      <c r="B32" s="70">
        <v>37</v>
      </c>
      <c r="C32" s="70">
        <v>3</v>
      </c>
      <c r="D32" s="70">
        <v>3</v>
      </c>
      <c r="E32" s="70">
        <v>2006</v>
      </c>
      <c r="F32" s="70" t="s">
        <v>790</v>
      </c>
      <c r="G32" s="70" t="s">
        <v>1668</v>
      </c>
      <c r="H32" s="70" t="s">
        <v>1669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1672</v>
      </c>
      <c r="B33" s="70">
        <v>38</v>
      </c>
      <c r="C33" s="70">
        <v>4</v>
      </c>
      <c r="D33" s="70">
        <v>3</v>
      </c>
      <c r="E33" s="70">
        <v>2007</v>
      </c>
      <c r="F33" s="70" t="s">
        <v>791</v>
      </c>
      <c r="G33" s="70" t="s">
        <v>1668</v>
      </c>
      <c r="H33" s="70" t="s">
        <v>1669</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1673</v>
      </c>
      <c r="B34" s="70">
        <v>39</v>
      </c>
      <c r="C34" s="70">
        <v>5</v>
      </c>
      <c r="D34" s="70">
        <v>3</v>
      </c>
      <c r="E34" s="70">
        <v>2008</v>
      </c>
      <c r="F34" s="70" t="s">
        <v>792</v>
      </c>
      <c r="G34" s="70" t="s">
        <v>1668</v>
      </c>
      <c r="H34" s="70" t="s">
        <v>1669</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1674</v>
      </c>
      <c r="B35" s="70">
        <v>40</v>
      </c>
      <c r="C35" s="70">
        <v>6</v>
      </c>
      <c r="D35" s="70">
        <v>3</v>
      </c>
      <c r="E35" s="70">
        <v>2009</v>
      </c>
      <c r="F35" s="70" t="s">
        <v>176</v>
      </c>
      <c r="G35" s="70" t="s">
        <v>1668</v>
      </c>
      <c r="H35" s="70" t="s">
        <v>1669</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1675</v>
      </c>
      <c r="B36" s="70">
        <v>41</v>
      </c>
      <c r="C36" s="70">
        <v>7</v>
      </c>
      <c r="D36" s="70">
        <v>3</v>
      </c>
      <c r="E36" s="70">
        <v>2010</v>
      </c>
      <c r="F36" s="70" t="s">
        <v>177</v>
      </c>
      <c r="G36" s="70" t="s">
        <v>1668</v>
      </c>
      <c r="H36" s="70" t="s">
        <v>1669</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1676</v>
      </c>
      <c r="B37" s="70">
        <v>42</v>
      </c>
      <c r="C37" s="70">
        <v>8</v>
      </c>
      <c r="D37" s="70">
        <v>3</v>
      </c>
      <c r="E37" s="70">
        <v>2011</v>
      </c>
      <c r="F37" s="70" t="s">
        <v>178</v>
      </c>
      <c r="G37" s="70" t="s">
        <v>1668</v>
      </c>
      <c r="H37" s="70" t="s">
        <v>1669</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1677</v>
      </c>
      <c r="B38" s="70">
        <v>43</v>
      </c>
      <c r="C38" s="70">
        <v>9</v>
      </c>
      <c r="D38" s="70">
        <v>3</v>
      </c>
      <c r="E38" s="70">
        <v>2012</v>
      </c>
      <c r="F38" s="70" t="s">
        <v>179</v>
      </c>
      <c r="G38" s="70" t="s">
        <v>1668</v>
      </c>
      <c r="H38" s="70" t="s">
        <v>1669</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1678</v>
      </c>
      <c r="B39" s="70">
        <v>44</v>
      </c>
      <c r="C39" s="70">
        <v>10</v>
      </c>
      <c r="D39" s="70">
        <v>3</v>
      </c>
      <c r="E39" s="70">
        <v>2013</v>
      </c>
      <c r="F39" s="70" t="s">
        <v>180</v>
      </c>
      <c r="G39" s="70" t="s">
        <v>1668</v>
      </c>
      <c r="H39" s="70" t="s">
        <v>1669</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1679</v>
      </c>
      <c r="B40" s="70">
        <v>45</v>
      </c>
      <c r="C40" s="70">
        <v>11</v>
      </c>
      <c r="D40" s="70">
        <v>3</v>
      </c>
      <c r="E40" s="70">
        <v>2014</v>
      </c>
      <c r="F40" s="70" t="s">
        <v>181</v>
      </c>
      <c r="G40" s="70" t="s">
        <v>1668</v>
      </c>
      <c r="H40" s="70" t="s">
        <v>1669</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1680</v>
      </c>
      <c r="B41" s="70">
        <v>46</v>
      </c>
      <c r="C41" s="70">
        <v>12</v>
      </c>
      <c r="D41" s="70">
        <v>3</v>
      </c>
      <c r="E41" s="70">
        <v>2015</v>
      </c>
      <c r="F41" s="70" t="s">
        <v>182</v>
      </c>
      <c r="G41" s="70" t="s">
        <v>1668</v>
      </c>
      <c r="H41" s="70" t="s">
        <v>1669</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1681</v>
      </c>
      <c r="B42" s="70">
        <v>47</v>
      </c>
      <c r="C42" s="70">
        <v>13</v>
      </c>
      <c r="D42" s="70">
        <v>3</v>
      </c>
      <c r="E42" s="70">
        <v>2016</v>
      </c>
      <c r="F42" s="70" t="s">
        <v>155</v>
      </c>
      <c r="G42" s="70" t="s">
        <v>1668</v>
      </c>
      <c r="H42" s="70" t="s">
        <v>1669</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1682</v>
      </c>
      <c r="B43" s="70">
        <v>48</v>
      </c>
      <c r="C43" s="70">
        <v>14</v>
      </c>
      <c r="D43" s="70">
        <v>3</v>
      </c>
      <c r="E43" s="70">
        <v>2017</v>
      </c>
      <c r="F43" s="70" t="s">
        <v>156</v>
      </c>
      <c r="G43" s="70" t="s">
        <v>1668</v>
      </c>
      <c r="H43" s="70" t="s">
        <v>1669</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1683</v>
      </c>
      <c r="B44" s="70">
        <v>49</v>
      </c>
      <c r="C44" s="70">
        <v>15</v>
      </c>
      <c r="D44" s="70">
        <v>3</v>
      </c>
      <c r="E44" s="70">
        <v>2018</v>
      </c>
      <c r="F44" s="70" t="s">
        <v>183</v>
      </c>
      <c r="G44" s="70" t="s">
        <v>1668</v>
      </c>
      <c r="H44" s="70" t="s">
        <v>1669</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1684</v>
      </c>
      <c r="B45" s="70">
        <v>50</v>
      </c>
      <c r="C45" s="70">
        <v>16</v>
      </c>
      <c r="D45" s="70">
        <v>3</v>
      </c>
      <c r="E45" s="70">
        <v>2019</v>
      </c>
      <c r="F45" s="70" t="s">
        <v>158</v>
      </c>
      <c r="G45" s="1064" t="s">
        <v>1668</v>
      </c>
      <c r="H45" s="70" t="s">
        <v>1669</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1685</v>
      </c>
      <c r="B46" s="70">
        <v>51</v>
      </c>
      <c r="C46" s="70">
        <v>17</v>
      </c>
      <c r="D46" s="70">
        <v>3</v>
      </c>
      <c r="E46" s="70">
        <v>2020</v>
      </c>
      <c r="F46" s="70" t="s">
        <v>159</v>
      </c>
      <c r="G46" s="1064" t="s">
        <v>1668</v>
      </c>
      <c r="H46" s="70" t="s">
        <v>1669</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1686</v>
      </c>
      <c r="B47" s="70">
        <v>51</v>
      </c>
      <c r="C47" s="70">
        <v>18</v>
      </c>
      <c r="D47" s="70">
        <v>3</v>
      </c>
      <c r="E47" s="70">
        <v>2021</v>
      </c>
      <c r="F47" s="70" t="s">
        <v>160</v>
      </c>
      <c r="G47" s="70" t="s">
        <v>1668</v>
      </c>
      <c r="H47" s="70" t="s">
        <v>1669</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1687</v>
      </c>
      <c r="B48" s="70">
        <v>51</v>
      </c>
      <c r="C48" s="70">
        <v>19</v>
      </c>
      <c r="D48" s="70">
        <v>3</v>
      </c>
      <c r="E48" s="70">
        <v>2022</v>
      </c>
      <c r="F48" s="70" t="s">
        <v>161</v>
      </c>
      <c r="G48" s="70" t="s">
        <v>1668</v>
      </c>
      <c r="H48" s="70" t="s">
        <v>1669</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1688</v>
      </c>
      <c r="B49" s="70">
        <v>51</v>
      </c>
      <c r="C49" s="70">
        <v>20</v>
      </c>
      <c r="D49" s="70">
        <v>3</v>
      </c>
      <c r="E49" s="70">
        <v>2023</v>
      </c>
      <c r="F49" s="70" t="s">
        <v>1539</v>
      </c>
      <c r="G49" s="70" t="s">
        <v>1668</v>
      </c>
      <c r="H49" s="70" t="s">
        <v>1669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1689</v>
      </c>
      <c r="B50" s="70">
        <v>51</v>
      </c>
      <c r="C50" s="70">
        <v>21</v>
      </c>
      <c r="D50" s="70">
        <v>3</v>
      </c>
      <c r="E50" s="70">
        <v>2024</v>
      </c>
      <c r="F50" s="70" t="s">
        <v>1554</v>
      </c>
      <c r="G50" s="70" t="s">
        <v>1668</v>
      </c>
      <c r="H50" s="70" t="s">
        <v>1669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1690</v>
      </c>
      <c r="B51" s="70">
        <v>477</v>
      </c>
      <c r="C51" s="70">
        <v>1</v>
      </c>
      <c r="D51" s="70">
        <v>29</v>
      </c>
      <c r="E51" s="70">
        <v>1990</v>
      </c>
      <c r="F51" s="70" t="s">
        <v>787</v>
      </c>
      <c r="G51" s="70" t="s">
        <v>1691</v>
      </c>
      <c r="H51" s="70" t="s">
        <v>1692</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1693</v>
      </c>
      <c r="B52" s="70">
        <v>478</v>
      </c>
      <c r="C52" s="70">
        <v>2</v>
      </c>
      <c r="D52" s="70">
        <v>29</v>
      </c>
      <c r="E52" s="70">
        <v>2005</v>
      </c>
      <c r="F52" s="70" t="s">
        <v>789</v>
      </c>
      <c r="G52" s="70" t="s">
        <v>1691</v>
      </c>
      <c r="H52" s="70" t="s">
        <v>1692</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1694</v>
      </c>
      <c r="B53" s="70">
        <v>479</v>
      </c>
      <c r="C53" s="70">
        <v>3</v>
      </c>
      <c r="D53" s="70">
        <v>29</v>
      </c>
      <c r="E53" s="70">
        <v>2006</v>
      </c>
      <c r="F53" s="70" t="s">
        <v>790</v>
      </c>
      <c r="G53" s="70" t="s">
        <v>1691</v>
      </c>
      <c r="H53" s="70" t="s">
        <v>1692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1695</v>
      </c>
      <c r="B54" s="70">
        <v>480</v>
      </c>
      <c r="C54" s="70">
        <v>4</v>
      </c>
      <c r="D54" s="70">
        <v>29</v>
      </c>
      <c r="E54" s="70">
        <v>2007</v>
      </c>
      <c r="F54" s="70" t="s">
        <v>791</v>
      </c>
      <c r="G54" s="70" t="s">
        <v>1691</v>
      </c>
      <c r="H54" s="70" t="s">
        <v>1692</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1696</v>
      </c>
      <c r="B55" s="70">
        <v>481</v>
      </c>
      <c r="C55" s="70">
        <v>5</v>
      </c>
      <c r="D55" s="70">
        <v>29</v>
      </c>
      <c r="E55" s="70">
        <v>2008</v>
      </c>
      <c r="F55" s="70" t="s">
        <v>792</v>
      </c>
      <c r="G55" s="70" t="s">
        <v>1691</v>
      </c>
      <c r="H55" s="70" t="s">
        <v>1692</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1697</v>
      </c>
      <c r="B56" s="70">
        <v>482</v>
      </c>
      <c r="C56" s="70">
        <v>6</v>
      </c>
      <c r="D56" s="70">
        <v>29</v>
      </c>
      <c r="E56" s="70">
        <v>2009</v>
      </c>
      <c r="F56" s="70" t="s">
        <v>176</v>
      </c>
      <c r="G56" s="70" t="s">
        <v>1691</v>
      </c>
      <c r="H56" s="70" t="s">
        <v>1692</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1698</v>
      </c>
      <c r="B57" s="70">
        <v>483</v>
      </c>
      <c r="C57" s="70">
        <v>7</v>
      </c>
      <c r="D57" s="70">
        <v>29</v>
      </c>
      <c r="E57" s="70">
        <v>2010</v>
      </c>
      <c r="F57" s="70" t="s">
        <v>177</v>
      </c>
      <c r="G57" s="70" t="s">
        <v>1691</v>
      </c>
      <c r="H57" s="70" t="s">
        <v>1692</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1699</v>
      </c>
      <c r="B58" s="70">
        <v>484</v>
      </c>
      <c r="C58" s="70">
        <v>8</v>
      </c>
      <c r="D58" s="70">
        <v>29</v>
      </c>
      <c r="E58" s="70">
        <v>2011</v>
      </c>
      <c r="F58" s="70" t="s">
        <v>178</v>
      </c>
      <c r="G58" s="70" t="s">
        <v>1691</v>
      </c>
      <c r="H58" s="70" t="s">
        <v>1692</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1700</v>
      </c>
      <c r="B59" s="70">
        <v>485</v>
      </c>
      <c r="C59" s="70">
        <v>9</v>
      </c>
      <c r="D59" s="70">
        <v>29</v>
      </c>
      <c r="E59" s="70">
        <v>2012</v>
      </c>
      <c r="F59" s="70" t="s">
        <v>179</v>
      </c>
      <c r="G59" s="70" t="s">
        <v>1691</v>
      </c>
      <c r="H59" s="70" t="s">
        <v>1692</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1701</v>
      </c>
      <c r="B60" s="70">
        <v>486</v>
      </c>
      <c r="C60" s="70">
        <v>10</v>
      </c>
      <c r="D60" s="70">
        <v>29</v>
      </c>
      <c r="E60" s="70">
        <v>2013</v>
      </c>
      <c r="F60" s="70" t="s">
        <v>180</v>
      </c>
      <c r="G60" s="70" t="s">
        <v>1691</v>
      </c>
      <c r="H60" s="70" t="s">
        <v>1692</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1702</v>
      </c>
      <c r="B61" s="70">
        <v>487</v>
      </c>
      <c r="C61" s="70">
        <v>11</v>
      </c>
      <c r="D61" s="70">
        <v>29</v>
      </c>
      <c r="E61" s="70">
        <v>2014</v>
      </c>
      <c r="F61" s="70" t="s">
        <v>181</v>
      </c>
      <c r="G61" s="70" t="s">
        <v>1691</v>
      </c>
      <c r="H61" s="70" t="s">
        <v>1692</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1703</v>
      </c>
      <c r="B62" s="70">
        <v>488</v>
      </c>
      <c r="C62" s="70">
        <v>12</v>
      </c>
      <c r="D62" s="70">
        <v>29</v>
      </c>
      <c r="E62" s="70">
        <v>2015</v>
      </c>
      <c r="F62" s="70" t="s">
        <v>182</v>
      </c>
      <c r="G62" s="70" t="s">
        <v>1691</v>
      </c>
      <c r="H62" s="70" t="s">
        <v>1692</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1704</v>
      </c>
      <c r="B63" s="70">
        <v>489</v>
      </c>
      <c r="C63" s="70">
        <v>13</v>
      </c>
      <c r="D63" s="70">
        <v>29</v>
      </c>
      <c r="E63" s="70">
        <v>2016</v>
      </c>
      <c r="F63" s="70" t="s">
        <v>155</v>
      </c>
      <c r="G63" s="70" t="s">
        <v>1691</v>
      </c>
      <c r="H63" s="70" t="s">
        <v>1692</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1705</v>
      </c>
      <c r="B64" s="70">
        <v>490</v>
      </c>
      <c r="C64" s="70">
        <v>14</v>
      </c>
      <c r="D64" s="70">
        <v>29</v>
      </c>
      <c r="E64" s="70">
        <v>2017</v>
      </c>
      <c r="F64" s="70" t="s">
        <v>156</v>
      </c>
      <c r="G64" s="1064" t="s">
        <v>1691</v>
      </c>
      <c r="H64" s="70" t="s">
        <v>1692</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1706</v>
      </c>
      <c r="B65" s="70">
        <v>491</v>
      </c>
      <c r="C65" s="70">
        <v>15</v>
      </c>
      <c r="D65" s="70">
        <v>29</v>
      </c>
      <c r="E65" s="70">
        <v>2018</v>
      </c>
      <c r="F65" s="70" t="s">
        <v>183</v>
      </c>
      <c r="G65" s="1064" t="s">
        <v>1691</v>
      </c>
      <c r="H65" s="70" t="s">
        <v>1692</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1707</v>
      </c>
      <c r="B66" s="70">
        <v>492</v>
      </c>
      <c r="C66" s="70">
        <v>16</v>
      </c>
      <c r="D66" s="70">
        <v>29</v>
      </c>
      <c r="E66" s="70">
        <v>2019</v>
      </c>
      <c r="F66" s="70" t="s">
        <v>158</v>
      </c>
      <c r="G66" s="70" t="s">
        <v>1691</v>
      </c>
      <c r="H66" s="70" t="s">
        <v>1692</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1708</v>
      </c>
      <c r="B67" s="70">
        <v>493</v>
      </c>
      <c r="C67" s="70">
        <v>17</v>
      </c>
      <c r="D67" s="70">
        <v>29</v>
      </c>
      <c r="E67" s="70">
        <v>2020</v>
      </c>
      <c r="F67" s="70" t="s">
        <v>159</v>
      </c>
      <c r="G67" s="70" t="s">
        <v>1691</v>
      </c>
      <c r="H67" s="70" t="s">
        <v>1692</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1709</v>
      </c>
      <c r="B68" s="70">
        <v>493</v>
      </c>
      <c r="C68" s="70">
        <v>18</v>
      </c>
      <c r="D68" s="70">
        <v>29</v>
      </c>
      <c r="E68" s="70">
        <v>2021</v>
      </c>
      <c r="F68" s="70" t="s">
        <v>160</v>
      </c>
      <c r="G68" s="70" t="s">
        <v>1691</v>
      </c>
      <c r="H68" s="70" t="s">
        <v>1692</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1710</v>
      </c>
      <c r="B69" s="70">
        <v>493</v>
      </c>
      <c r="C69" s="70">
        <v>19</v>
      </c>
      <c r="D69" s="70">
        <v>29</v>
      </c>
      <c r="E69" s="70">
        <v>2022</v>
      </c>
      <c r="F69" s="70" t="s">
        <v>161</v>
      </c>
      <c r="G69" s="70" t="s">
        <v>1691</v>
      </c>
      <c r="H69" s="70" t="s">
        <v>1692</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1711</v>
      </c>
      <c r="B70" s="70">
        <v>493</v>
      </c>
      <c r="C70" s="70">
        <v>20</v>
      </c>
      <c r="D70" s="70">
        <v>29</v>
      </c>
      <c r="E70" s="70">
        <v>2023</v>
      </c>
      <c r="F70" s="70" t="s">
        <v>1539</v>
      </c>
      <c r="G70" s="70" t="s">
        <v>1691</v>
      </c>
      <c r="H70" s="70" t="s">
        <v>1692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1712</v>
      </c>
      <c r="B71" s="70">
        <v>493</v>
      </c>
      <c r="C71" s="70">
        <v>21</v>
      </c>
      <c r="D71" s="70">
        <v>29</v>
      </c>
      <c r="E71" s="70">
        <v>2024</v>
      </c>
      <c r="F71" s="70" t="s">
        <v>1554</v>
      </c>
      <c r="G71" s="70" t="s">
        <v>1691</v>
      </c>
      <c r="H71" s="70" t="s">
        <v>1692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1713</v>
      </c>
      <c r="B72" s="70">
        <v>290</v>
      </c>
      <c r="C72" s="70">
        <v>1</v>
      </c>
      <c r="D72" s="70">
        <v>18</v>
      </c>
      <c r="E72" s="70">
        <v>1990</v>
      </c>
      <c r="F72" s="70" t="s">
        <v>787</v>
      </c>
      <c r="G72" s="70" t="s">
        <v>1714</v>
      </c>
      <c r="H72" s="70" t="s">
        <v>1715</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1716</v>
      </c>
      <c r="B73" s="70">
        <v>291</v>
      </c>
      <c r="C73" s="70">
        <v>2</v>
      </c>
      <c r="D73" s="70">
        <v>18</v>
      </c>
      <c r="E73" s="70">
        <v>2005</v>
      </c>
      <c r="F73" s="70" t="s">
        <v>789</v>
      </c>
      <c r="G73" s="70" t="s">
        <v>1714</v>
      </c>
      <c r="H73" s="70" t="s">
        <v>1715</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1717</v>
      </c>
      <c r="B74" s="70">
        <v>292</v>
      </c>
      <c r="C74" s="70">
        <v>3</v>
      </c>
      <c r="D74" s="70">
        <v>18</v>
      </c>
      <c r="E74" s="70">
        <v>2006</v>
      </c>
      <c r="F74" s="70" t="s">
        <v>790</v>
      </c>
      <c r="G74" s="70" t="s">
        <v>1714</v>
      </c>
      <c r="H74" s="70" t="s">
        <v>1715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1718</v>
      </c>
      <c r="B75" s="70">
        <v>293</v>
      </c>
      <c r="C75" s="70">
        <v>4</v>
      </c>
      <c r="D75" s="70">
        <v>18</v>
      </c>
      <c r="E75" s="70">
        <v>2007</v>
      </c>
      <c r="F75" s="70" t="s">
        <v>791</v>
      </c>
      <c r="G75" s="70" t="s">
        <v>1714</v>
      </c>
      <c r="H75" s="70" t="s">
        <v>1715</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1719</v>
      </c>
      <c r="B76" s="70">
        <v>294</v>
      </c>
      <c r="C76" s="70">
        <v>5</v>
      </c>
      <c r="D76" s="70">
        <v>18</v>
      </c>
      <c r="E76" s="70">
        <v>2008</v>
      </c>
      <c r="F76" s="70" t="s">
        <v>792</v>
      </c>
      <c r="G76" s="70" t="s">
        <v>1714</v>
      </c>
      <c r="H76" s="70" t="s">
        <v>1715</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1720</v>
      </c>
      <c r="B77" s="70">
        <v>295</v>
      </c>
      <c r="C77" s="70">
        <v>6</v>
      </c>
      <c r="D77" s="70">
        <v>18</v>
      </c>
      <c r="E77" s="70">
        <v>2009</v>
      </c>
      <c r="F77" s="70" t="s">
        <v>176</v>
      </c>
      <c r="G77" s="70" t="s">
        <v>1714</v>
      </c>
      <c r="H77" s="70" t="s">
        <v>1715</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1721</v>
      </c>
      <c r="B78" s="70">
        <v>296</v>
      </c>
      <c r="C78" s="70">
        <v>7</v>
      </c>
      <c r="D78" s="70">
        <v>18</v>
      </c>
      <c r="E78" s="70">
        <v>2010</v>
      </c>
      <c r="F78" s="70" t="s">
        <v>177</v>
      </c>
      <c r="G78" s="70" t="s">
        <v>1714</v>
      </c>
      <c r="H78" s="70" t="s">
        <v>1715</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1722</v>
      </c>
      <c r="B79" s="70">
        <v>297</v>
      </c>
      <c r="C79" s="70">
        <v>8</v>
      </c>
      <c r="D79" s="70">
        <v>18</v>
      </c>
      <c r="E79" s="70">
        <v>2011</v>
      </c>
      <c r="F79" s="70" t="s">
        <v>178</v>
      </c>
      <c r="G79" s="70" t="s">
        <v>1714</v>
      </c>
      <c r="H79" s="70" t="s">
        <v>1715</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1723</v>
      </c>
      <c r="B80" s="70">
        <v>298</v>
      </c>
      <c r="C80" s="70">
        <v>9</v>
      </c>
      <c r="D80" s="70">
        <v>18</v>
      </c>
      <c r="E80" s="70">
        <v>2012</v>
      </c>
      <c r="F80" s="70" t="s">
        <v>179</v>
      </c>
      <c r="G80" s="70" t="s">
        <v>1714</v>
      </c>
      <c r="H80" s="70" t="s">
        <v>1715</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1724</v>
      </c>
      <c r="B81" s="70">
        <v>299</v>
      </c>
      <c r="C81" s="70">
        <v>10</v>
      </c>
      <c r="D81" s="70">
        <v>18</v>
      </c>
      <c r="E81" s="70">
        <v>2013</v>
      </c>
      <c r="F81" s="70" t="s">
        <v>180</v>
      </c>
      <c r="G81" s="70" t="s">
        <v>1714</v>
      </c>
      <c r="H81" s="70" t="s">
        <v>1715</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1725</v>
      </c>
      <c r="B82" s="70">
        <v>300</v>
      </c>
      <c r="C82" s="70">
        <v>11</v>
      </c>
      <c r="D82" s="70">
        <v>18</v>
      </c>
      <c r="E82" s="70">
        <v>2014</v>
      </c>
      <c r="F82" s="70" t="s">
        <v>181</v>
      </c>
      <c r="G82" s="70" t="s">
        <v>1714</v>
      </c>
      <c r="H82" s="70" t="s">
        <v>1715</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1726</v>
      </c>
      <c r="B83" s="70">
        <v>301</v>
      </c>
      <c r="C83" s="70">
        <v>12</v>
      </c>
      <c r="D83" s="70">
        <v>18</v>
      </c>
      <c r="E83" s="70">
        <v>2015</v>
      </c>
      <c r="F83" s="70" t="s">
        <v>182</v>
      </c>
      <c r="G83" s="1064" t="s">
        <v>1714</v>
      </c>
      <c r="H83" s="70" t="s">
        <v>1715</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1727</v>
      </c>
      <c r="B84" s="70">
        <v>302</v>
      </c>
      <c r="C84" s="70">
        <v>13</v>
      </c>
      <c r="D84" s="70">
        <v>18</v>
      </c>
      <c r="E84" s="70">
        <v>2016</v>
      </c>
      <c r="F84" s="70" t="s">
        <v>155</v>
      </c>
      <c r="G84" s="1064" t="s">
        <v>1714</v>
      </c>
      <c r="H84" s="70" t="s">
        <v>1715</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1728</v>
      </c>
      <c r="B85" s="70">
        <v>303</v>
      </c>
      <c r="C85" s="70">
        <v>14</v>
      </c>
      <c r="D85" s="70">
        <v>18</v>
      </c>
      <c r="E85" s="70">
        <v>2017</v>
      </c>
      <c r="F85" s="70" t="s">
        <v>156</v>
      </c>
      <c r="G85" s="70" t="s">
        <v>1714</v>
      </c>
      <c r="H85" s="70" t="s">
        <v>1715</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1729</v>
      </c>
      <c r="B86" s="70">
        <v>304</v>
      </c>
      <c r="C86" s="70">
        <v>15</v>
      </c>
      <c r="D86" s="70">
        <v>18</v>
      </c>
      <c r="E86" s="70">
        <v>2018</v>
      </c>
      <c r="F86" s="70" t="s">
        <v>183</v>
      </c>
      <c r="G86" s="70" t="s">
        <v>1714</v>
      </c>
      <c r="H86" s="70" t="s">
        <v>1715</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1730</v>
      </c>
      <c r="B87" s="70">
        <v>305</v>
      </c>
      <c r="C87" s="70">
        <v>16</v>
      </c>
      <c r="D87" s="70">
        <v>18</v>
      </c>
      <c r="E87" s="70">
        <v>2019</v>
      </c>
      <c r="F87" s="70" t="s">
        <v>158</v>
      </c>
      <c r="G87" s="70" t="s">
        <v>1714</v>
      </c>
      <c r="H87" s="70" t="s">
        <v>1715</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1731</v>
      </c>
      <c r="B88" s="70">
        <v>306</v>
      </c>
      <c r="C88" s="70">
        <v>17</v>
      </c>
      <c r="D88" s="70">
        <v>18</v>
      </c>
      <c r="E88" s="70">
        <v>2020</v>
      </c>
      <c r="F88" s="70" t="s">
        <v>159</v>
      </c>
      <c r="G88" s="70" t="s">
        <v>1714</v>
      </c>
      <c r="H88" s="70" t="s">
        <v>1715</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1732</v>
      </c>
      <c r="B89" s="70">
        <v>306</v>
      </c>
      <c r="C89" s="70">
        <v>18</v>
      </c>
      <c r="D89" s="70">
        <v>18</v>
      </c>
      <c r="E89" s="70">
        <v>2021</v>
      </c>
      <c r="F89" s="70" t="s">
        <v>160</v>
      </c>
      <c r="G89" s="70" t="s">
        <v>1714</v>
      </c>
      <c r="H89" s="70" t="s">
        <v>1715</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1733</v>
      </c>
      <c r="B90" s="70">
        <v>306</v>
      </c>
      <c r="C90" s="70">
        <v>19</v>
      </c>
      <c r="D90" s="70">
        <v>18</v>
      </c>
      <c r="E90" s="70">
        <v>2022</v>
      </c>
      <c r="F90" s="70" t="s">
        <v>161</v>
      </c>
      <c r="G90" s="70" t="s">
        <v>1714</v>
      </c>
      <c r="H90" s="70" t="s">
        <v>1715</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1734</v>
      </c>
      <c r="B91" s="70">
        <v>306</v>
      </c>
      <c r="C91" s="70">
        <v>20</v>
      </c>
      <c r="D91" s="70">
        <v>18</v>
      </c>
      <c r="E91" s="70">
        <v>2023</v>
      </c>
      <c r="F91" s="70" t="s">
        <v>1539</v>
      </c>
      <c r="G91" s="70" t="s">
        <v>1714</v>
      </c>
      <c r="H91" s="70" t="s">
        <v>1715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1735</v>
      </c>
      <c r="B92" s="70">
        <v>306</v>
      </c>
      <c r="C92" s="70">
        <v>21</v>
      </c>
      <c r="D92" s="70">
        <v>18</v>
      </c>
      <c r="E92" s="70">
        <v>2024</v>
      </c>
      <c r="F92" s="70" t="s">
        <v>1554</v>
      </c>
      <c r="G92" s="70" t="s">
        <v>1714</v>
      </c>
      <c r="H92" s="70" t="s">
        <v>1715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1736</v>
      </c>
      <c r="B93" s="70">
        <v>205</v>
      </c>
      <c r="C93" s="70">
        <v>1</v>
      </c>
      <c r="D93" s="70">
        <v>13</v>
      </c>
      <c r="E93" s="70">
        <v>1990</v>
      </c>
      <c r="F93" s="70" t="s">
        <v>787</v>
      </c>
      <c r="G93" s="70" t="s">
        <v>1737</v>
      </c>
      <c r="H93" s="70" t="s">
        <v>1738</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1739</v>
      </c>
      <c r="B94" s="70">
        <v>206</v>
      </c>
      <c r="C94" s="70">
        <v>2</v>
      </c>
      <c r="D94" s="70">
        <v>13</v>
      </c>
      <c r="E94" s="70">
        <v>2005</v>
      </c>
      <c r="F94" s="70" t="s">
        <v>789</v>
      </c>
      <c r="G94" s="70" t="s">
        <v>1737</v>
      </c>
      <c r="H94" s="70" t="s">
        <v>1738</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1740</v>
      </c>
      <c r="B95" s="70">
        <v>207</v>
      </c>
      <c r="C95" s="70">
        <v>3</v>
      </c>
      <c r="D95" s="70">
        <v>13</v>
      </c>
      <c r="E95" s="70">
        <v>2006</v>
      </c>
      <c r="F95" s="70" t="s">
        <v>790</v>
      </c>
      <c r="G95" s="70" t="s">
        <v>1737</v>
      </c>
      <c r="H95" s="70" t="s">
        <v>1738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1741</v>
      </c>
      <c r="B96" s="70">
        <v>208</v>
      </c>
      <c r="C96" s="70">
        <v>4</v>
      </c>
      <c r="D96" s="70">
        <v>13</v>
      </c>
      <c r="E96" s="70">
        <v>2007</v>
      </c>
      <c r="F96" s="70" t="s">
        <v>791</v>
      </c>
      <c r="G96" s="70" t="s">
        <v>1737</v>
      </c>
      <c r="H96" s="70" t="s">
        <v>1738</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1742</v>
      </c>
      <c r="B97" s="70">
        <v>209</v>
      </c>
      <c r="C97" s="70">
        <v>5</v>
      </c>
      <c r="D97" s="70">
        <v>13</v>
      </c>
      <c r="E97" s="70">
        <v>2008</v>
      </c>
      <c r="F97" s="70" t="s">
        <v>792</v>
      </c>
      <c r="G97" s="70" t="s">
        <v>1737</v>
      </c>
      <c r="H97" s="70" t="s">
        <v>1738</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1743</v>
      </c>
      <c r="B98" s="70">
        <v>210</v>
      </c>
      <c r="C98" s="70">
        <v>6</v>
      </c>
      <c r="D98" s="70">
        <v>13</v>
      </c>
      <c r="E98" s="70">
        <v>2009</v>
      </c>
      <c r="F98" s="70" t="s">
        <v>176</v>
      </c>
      <c r="G98" s="70" t="s">
        <v>1737</v>
      </c>
      <c r="H98" s="70" t="s">
        <v>1738</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1744</v>
      </c>
      <c r="B99" s="70">
        <v>211</v>
      </c>
      <c r="C99" s="70">
        <v>7</v>
      </c>
      <c r="D99" s="70">
        <v>13</v>
      </c>
      <c r="E99" s="70">
        <v>2010</v>
      </c>
      <c r="F99" s="70" t="s">
        <v>177</v>
      </c>
      <c r="G99" s="70" t="s">
        <v>1737</v>
      </c>
      <c r="H99" s="70" t="s">
        <v>1738</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1745</v>
      </c>
      <c r="B100" s="70">
        <v>212</v>
      </c>
      <c r="C100" s="70">
        <v>8</v>
      </c>
      <c r="D100" s="70">
        <v>13</v>
      </c>
      <c r="E100" s="70">
        <v>2011</v>
      </c>
      <c r="F100" s="70" t="s">
        <v>178</v>
      </c>
      <c r="G100" s="70" t="s">
        <v>1737</v>
      </c>
      <c r="H100" s="70" t="s">
        <v>1738</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1746</v>
      </c>
      <c r="B101" s="70">
        <v>213</v>
      </c>
      <c r="C101" s="70">
        <v>9</v>
      </c>
      <c r="D101" s="70">
        <v>13</v>
      </c>
      <c r="E101" s="70">
        <v>2012</v>
      </c>
      <c r="F101" s="70" t="s">
        <v>179</v>
      </c>
      <c r="G101" s="70" t="s">
        <v>1737</v>
      </c>
      <c r="H101" s="70" t="s">
        <v>1738</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1747</v>
      </c>
      <c r="B102" s="70">
        <v>214</v>
      </c>
      <c r="C102" s="70">
        <v>10</v>
      </c>
      <c r="D102" s="70">
        <v>13</v>
      </c>
      <c r="E102" s="70">
        <v>2013</v>
      </c>
      <c r="F102" s="70" t="s">
        <v>180</v>
      </c>
      <c r="G102" s="1064" t="s">
        <v>1737</v>
      </c>
      <c r="H102" s="70" t="s">
        <v>1738</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1748</v>
      </c>
      <c r="B103" s="70">
        <v>215</v>
      </c>
      <c r="C103" s="70">
        <v>11</v>
      </c>
      <c r="D103" s="70">
        <v>13</v>
      </c>
      <c r="E103" s="70">
        <v>2014</v>
      </c>
      <c r="F103" s="70" t="s">
        <v>181</v>
      </c>
      <c r="G103" s="1064" t="s">
        <v>1737</v>
      </c>
      <c r="H103" s="70" t="s">
        <v>1738</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1749</v>
      </c>
      <c r="B104" s="70">
        <v>216</v>
      </c>
      <c r="C104" s="70">
        <v>12</v>
      </c>
      <c r="D104" s="70">
        <v>13</v>
      </c>
      <c r="E104" s="70">
        <v>2015</v>
      </c>
      <c r="F104" s="70" t="s">
        <v>182</v>
      </c>
      <c r="G104" s="70" t="s">
        <v>1737</v>
      </c>
      <c r="H104" s="70" t="s">
        <v>1738</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1750</v>
      </c>
      <c r="B105" s="70">
        <v>217</v>
      </c>
      <c r="C105" s="70">
        <v>13</v>
      </c>
      <c r="D105" s="70">
        <v>13</v>
      </c>
      <c r="E105" s="70">
        <v>2016</v>
      </c>
      <c r="F105" s="70" t="s">
        <v>155</v>
      </c>
      <c r="G105" s="70" t="s">
        <v>1737</v>
      </c>
      <c r="H105" s="70" t="s">
        <v>1738</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1751</v>
      </c>
      <c r="B106" s="70">
        <v>218</v>
      </c>
      <c r="C106" s="70">
        <v>14</v>
      </c>
      <c r="D106" s="70">
        <v>13</v>
      </c>
      <c r="E106" s="70">
        <v>2017</v>
      </c>
      <c r="F106" s="70" t="s">
        <v>156</v>
      </c>
      <c r="G106" s="70" t="s">
        <v>1737</v>
      </c>
      <c r="H106" s="70" t="s">
        <v>1738</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1752</v>
      </c>
      <c r="B107" s="70">
        <v>219</v>
      </c>
      <c r="C107" s="70">
        <v>15</v>
      </c>
      <c r="D107" s="70">
        <v>13</v>
      </c>
      <c r="E107" s="70">
        <v>2018</v>
      </c>
      <c r="F107" s="70" t="s">
        <v>183</v>
      </c>
      <c r="G107" s="70" t="s">
        <v>1737</v>
      </c>
      <c r="H107" s="70" t="s">
        <v>1738</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1753</v>
      </c>
      <c r="B108" s="70">
        <v>220</v>
      </c>
      <c r="C108" s="70">
        <v>16</v>
      </c>
      <c r="D108" s="70">
        <v>13</v>
      </c>
      <c r="E108" s="70">
        <v>2019</v>
      </c>
      <c r="F108" s="70" t="s">
        <v>158</v>
      </c>
      <c r="G108" s="70" t="s">
        <v>1737</v>
      </c>
      <c r="H108" s="70" t="s">
        <v>1738</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1754</v>
      </c>
      <c r="B109" s="70">
        <v>221</v>
      </c>
      <c r="C109" s="70">
        <v>17</v>
      </c>
      <c r="D109" s="70">
        <v>13</v>
      </c>
      <c r="E109" s="70">
        <v>2020</v>
      </c>
      <c r="F109" s="70" t="s">
        <v>159</v>
      </c>
      <c r="G109" s="70" t="s">
        <v>1737</v>
      </c>
      <c r="H109" s="70" t="s">
        <v>1738</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1755</v>
      </c>
      <c r="B110" s="70">
        <v>221</v>
      </c>
      <c r="C110" s="70">
        <v>18</v>
      </c>
      <c r="D110" s="70">
        <v>13</v>
      </c>
      <c r="E110" s="70">
        <v>2021</v>
      </c>
      <c r="F110" s="70" t="s">
        <v>160</v>
      </c>
      <c r="G110" s="70" t="s">
        <v>1737</v>
      </c>
      <c r="H110" s="70" t="s">
        <v>1738</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1756</v>
      </c>
      <c r="B111" s="70">
        <v>221</v>
      </c>
      <c r="C111" s="70">
        <v>19</v>
      </c>
      <c r="D111" s="70">
        <v>13</v>
      </c>
      <c r="E111" s="70">
        <v>2022</v>
      </c>
      <c r="F111" s="70" t="s">
        <v>161</v>
      </c>
      <c r="G111" s="70" t="s">
        <v>1737</v>
      </c>
      <c r="H111" s="70" t="s">
        <v>1738</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1757</v>
      </c>
      <c r="B112" s="70">
        <v>221</v>
      </c>
      <c r="C112" s="70">
        <v>20</v>
      </c>
      <c r="D112" s="70">
        <v>13</v>
      </c>
      <c r="E112" s="70">
        <v>2023</v>
      </c>
      <c r="F112" s="70" t="s">
        <v>1539</v>
      </c>
      <c r="G112" s="70" t="s">
        <v>1737</v>
      </c>
      <c r="H112" s="70" t="s">
        <v>1738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1758</v>
      </c>
      <c r="B113" s="70">
        <v>221</v>
      </c>
      <c r="C113" s="70">
        <v>21</v>
      </c>
      <c r="D113" s="70">
        <v>13</v>
      </c>
      <c r="E113" s="70">
        <v>2024</v>
      </c>
      <c r="F113" s="70" t="s">
        <v>1554</v>
      </c>
      <c r="G113" s="70" t="s">
        <v>1737</v>
      </c>
      <c r="H113" s="70" t="s">
        <v>1738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1759</v>
      </c>
      <c r="B114" s="70">
        <v>256</v>
      </c>
      <c r="C114" s="70">
        <v>1</v>
      </c>
      <c r="D114" s="70">
        <v>16</v>
      </c>
      <c r="E114" s="70">
        <v>1990</v>
      </c>
      <c r="F114" s="70" t="s">
        <v>787</v>
      </c>
      <c r="G114" s="70" t="s">
        <v>1578</v>
      </c>
      <c r="H114" s="70" t="s">
        <v>1579</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1760</v>
      </c>
      <c r="B115" s="70">
        <v>257</v>
      </c>
      <c r="C115" s="70">
        <v>2</v>
      </c>
      <c r="D115" s="70">
        <v>16</v>
      </c>
      <c r="E115" s="70">
        <v>2005</v>
      </c>
      <c r="F115" s="70" t="s">
        <v>789</v>
      </c>
      <c r="G115" s="70" t="s">
        <v>1578</v>
      </c>
      <c r="H115" s="70" t="s">
        <v>1579</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1761</v>
      </c>
      <c r="B116" s="70">
        <v>258</v>
      </c>
      <c r="C116" s="70">
        <v>3</v>
      </c>
      <c r="D116" s="70">
        <v>16</v>
      </c>
      <c r="E116" s="70">
        <v>2006</v>
      </c>
      <c r="F116" s="70" t="s">
        <v>790</v>
      </c>
      <c r="G116" s="70" t="s">
        <v>1578</v>
      </c>
      <c r="H116" s="70" t="s">
        <v>1579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1762</v>
      </c>
      <c r="B117" s="70">
        <v>259</v>
      </c>
      <c r="C117" s="70">
        <v>4</v>
      </c>
      <c r="D117" s="70">
        <v>16</v>
      </c>
      <c r="E117" s="70">
        <v>2007</v>
      </c>
      <c r="F117" s="70" t="s">
        <v>791</v>
      </c>
      <c r="G117" s="70" t="s">
        <v>1578</v>
      </c>
      <c r="H117" s="70" t="s">
        <v>1579</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1763</v>
      </c>
      <c r="B118" s="70">
        <v>260</v>
      </c>
      <c r="C118" s="70">
        <v>5</v>
      </c>
      <c r="D118" s="70">
        <v>16</v>
      </c>
      <c r="E118" s="70">
        <v>2008</v>
      </c>
      <c r="F118" s="70" t="s">
        <v>792</v>
      </c>
      <c r="G118" s="70" t="s">
        <v>1578</v>
      </c>
      <c r="H118" s="70" t="s">
        <v>1579</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1764</v>
      </c>
      <c r="B119" s="70">
        <v>261</v>
      </c>
      <c r="C119" s="70">
        <v>6</v>
      </c>
      <c r="D119" s="70">
        <v>16</v>
      </c>
      <c r="E119" s="70">
        <v>2009</v>
      </c>
      <c r="F119" s="70" t="s">
        <v>176</v>
      </c>
      <c r="G119" s="70" t="s">
        <v>1578</v>
      </c>
      <c r="H119" s="70" t="s">
        <v>1579</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1765</v>
      </c>
      <c r="B120" s="70">
        <v>262</v>
      </c>
      <c r="C120" s="70">
        <v>7</v>
      </c>
      <c r="D120" s="70">
        <v>16</v>
      </c>
      <c r="E120" s="70">
        <v>2010</v>
      </c>
      <c r="F120" s="70" t="s">
        <v>177</v>
      </c>
      <c r="G120" s="70" t="s">
        <v>1578</v>
      </c>
      <c r="H120" s="70" t="s">
        <v>1579</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1766</v>
      </c>
      <c r="B121" s="70">
        <v>263</v>
      </c>
      <c r="C121" s="70">
        <v>8</v>
      </c>
      <c r="D121" s="70">
        <v>16</v>
      </c>
      <c r="E121" s="70">
        <v>2011</v>
      </c>
      <c r="F121" s="70" t="s">
        <v>178</v>
      </c>
      <c r="G121" s="1064" t="s">
        <v>1578</v>
      </c>
      <c r="H121" s="70" t="s">
        <v>1579</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1767</v>
      </c>
      <c r="B122" s="70">
        <v>264</v>
      </c>
      <c r="C122" s="70">
        <v>9</v>
      </c>
      <c r="D122" s="70">
        <v>16</v>
      </c>
      <c r="E122" s="70">
        <v>2012</v>
      </c>
      <c r="F122" s="70" t="s">
        <v>179</v>
      </c>
      <c r="G122" s="1064" t="s">
        <v>1578</v>
      </c>
      <c r="H122" s="70" t="s">
        <v>1579</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1768</v>
      </c>
      <c r="B123" s="70">
        <v>265</v>
      </c>
      <c r="C123" s="70">
        <v>10</v>
      </c>
      <c r="D123" s="70">
        <v>16</v>
      </c>
      <c r="E123" s="70">
        <v>2013</v>
      </c>
      <c r="F123" s="70" t="s">
        <v>180</v>
      </c>
      <c r="G123" s="70" t="s">
        <v>1578</v>
      </c>
      <c r="H123" s="70" t="s">
        <v>1579</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1769</v>
      </c>
      <c r="B124" s="70">
        <v>266</v>
      </c>
      <c r="C124" s="70">
        <v>11</v>
      </c>
      <c r="D124" s="70">
        <v>16</v>
      </c>
      <c r="E124" s="70">
        <v>2014</v>
      </c>
      <c r="F124" s="70" t="s">
        <v>181</v>
      </c>
      <c r="G124" s="70" t="s">
        <v>1578</v>
      </c>
      <c r="H124" s="70" t="s">
        <v>1579</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1770</v>
      </c>
      <c r="B125" s="70">
        <v>267</v>
      </c>
      <c r="C125" s="70">
        <v>12</v>
      </c>
      <c r="D125" s="70">
        <v>16</v>
      </c>
      <c r="E125" s="70">
        <v>2015</v>
      </c>
      <c r="F125" s="70" t="s">
        <v>182</v>
      </c>
      <c r="G125" s="70" t="s">
        <v>1578</v>
      </c>
      <c r="H125" s="70" t="s">
        <v>1579</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1771</v>
      </c>
      <c r="B126" s="70">
        <v>268</v>
      </c>
      <c r="C126" s="70">
        <v>13</v>
      </c>
      <c r="D126" s="70">
        <v>16</v>
      </c>
      <c r="E126" s="70">
        <v>2016</v>
      </c>
      <c r="F126" s="70" t="s">
        <v>155</v>
      </c>
      <c r="G126" s="70" t="s">
        <v>1578</v>
      </c>
      <c r="H126" s="70" t="s">
        <v>1579</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1772</v>
      </c>
      <c r="B127" s="70">
        <v>269</v>
      </c>
      <c r="C127" s="70">
        <v>14</v>
      </c>
      <c r="D127" s="70">
        <v>16</v>
      </c>
      <c r="E127" s="70">
        <v>2017</v>
      </c>
      <c r="F127" s="70" t="s">
        <v>156</v>
      </c>
      <c r="G127" s="70" t="s">
        <v>1578</v>
      </c>
      <c r="H127" s="70" t="s">
        <v>1579</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1773</v>
      </c>
      <c r="B128" s="70">
        <v>270</v>
      </c>
      <c r="C128" s="70">
        <v>15</v>
      </c>
      <c r="D128" s="70">
        <v>16</v>
      </c>
      <c r="E128" s="70">
        <v>2018</v>
      </c>
      <c r="F128" s="70" t="s">
        <v>183</v>
      </c>
      <c r="G128" s="70" t="s">
        <v>1578</v>
      </c>
      <c r="H128" s="70" t="s">
        <v>1579</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1774</v>
      </c>
      <c r="B129" s="70">
        <v>271</v>
      </c>
      <c r="C129" s="70">
        <v>16</v>
      </c>
      <c r="D129" s="70">
        <v>16</v>
      </c>
      <c r="E129" s="70">
        <v>2019</v>
      </c>
      <c r="F129" s="70" t="s">
        <v>158</v>
      </c>
      <c r="G129" s="70" t="s">
        <v>1578</v>
      </c>
      <c r="H129" s="70" t="s">
        <v>1579</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1775</v>
      </c>
      <c r="B130" s="70">
        <v>272</v>
      </c>
      <c r="C130" s="70">
        <v>17</v>
      </c>
      <c r="D130" s="70">
        <v>16</v>
      </c>
      <c r="E130" s="70">
        <v>2020</v>
      </c>
      <c r="F130" s="70" t="s">
        <v>159</v>
      </c>
      <c r="G130" s="70" t="s">
        <v>1578</v>
      </c>
      <c r="H130" s="70" t="s">
        <v>1579</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1776</v>
      </c>
      <c r="B131" s="70">
        <v>272</v>
      </c>
      <c r="C131" s="70">
        <v>18</v>
      </c>
      <c r="D131" s="70">
        <v>16</v>
      </c>
      <c r="E131" s="70">
        <v>2021</v>
      </c>
      <c r="F131" s="70" t="s">
        <v>160</v>
      </c>
      <c r="G131" s="70" t="s">
        <v>1578</v>
      </c>
      <c r="H131" s="70" t="s">
        <v>1579</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1585</v>
      </c>
      <c r="B132" s="70">
        <v>272</v>
      </c>
      <c r="C132" s="70">
        <v>19</v>
      </c>
      <c r="D132" s="70">
        <v>16</v>
      </c>
      <c r="E132" s="70">
        <v>2022</v>
      </c>
      <c r="F132" s="70" t="s">
        <v>161</v>
      </c>
      <c r="G132" s="70" t="s">
        <v>1578</v>
      </c>
      <c r="H132" s="70" t="s">
        <v>1579</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1777</v>
      </c>
      <c r="B133" s="70">
        <v>272</v>
      </c>
      <c r="C133" s="70">
        <v>20</v>
      </c>
      <c r="D133" s="70">
        <v>16</v>
      </c>
      <c r="E133" s="70">
        <v>2023</v>
      </c>
      <c r="F133" s="70" t="s">
        <v>1539</v>
      </c>
      <c r="G133" s="70" t="s">
        <v>1578</v>
      </c>
      <c r="H133" s="70" t="s">
        <v>1579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1577</v>
      </c>
      <c r="B134" s="70">
        <v>272</v>
      </c>
      <c r="C134" s="70">
        <v>21</v>
      </c>
      <c r="D134" s="70">
        <v>16</v>
      </c>
      <c r="E134" s="70">
        <v>2024</v>
      </c>
      <c r="F134" s="70" t="s">
        <v>1554</v>
      </c>
      <c r="G134" s="70" t="s">
        <v>1578</v>
      </c>
      <c r="H134" s="70" t="s">
        <v>1579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1778</v>
      </c>
      <c r="B135" s="70">
        <v>69</v>
      </c>
      <c r="C135" s="70">
        <v>1</v>
      </c>
      <c r="D135" s="70">
        <v>5</v>
      </c>
      <c r="E135" s="70">
        <v>1990</v>
      </c>
      <c r="F135" s="70" t="s">
        <v>787</v>
      </c>
      <c r="G135" s="70" t="s">
        <v>1779</v>
      </c>
      <c r="H135" s="70" t="s">
        <v>1780</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1781</v>
      </c>
      <c r="B136" s="70">
        <v>70</v>
      </c>
      <c r="C136" s="70">
        <v>2</v>
      </c>
      <c r="D136" s="70">
        <v>5</v>
      </c>
      <c r="E136" s="70">
        <v>2005</v>
      </c>
      <c r="F136" s="70" t="s">
        <v>789</v>
      </c>
      <c r="G136" s="70" t="s">
        <v>1779</v>
      </c>
      <c r="H136" s="70" t="s">
        <v>1780</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1782</v>
      </c>
      <c r="B137" s="70">
        <v>71</v>
      </c>
      <c r="C137" s="70">
        <v>3</v>
      </c>
      <c r="D137" s="70">
        <v>5</v>
      </c>
      <c r="E137" s="70">
        <v>2006</v>
      </c>
      <c r="F137" s="70" t="s">
        <v>790</v>
      </c>
      <c r="G137" s="70" t="s">
        <v>1779</v>
      </c>
      <c r="H137" s="70" t="s">
        <v>1780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1783</v>
      </c>
      <c r="B138" s="70">
        <v>72</v>
      </c>
      <c r="C138" s="70">
        <v>4</v>
      </c>
      <c r="D138" s="70">
        <v>5</v>
      </c>
      <c r="E138" s="70">
        <v>2007</v>
      </c>
      <c r="F138" s="70" t="s">
        <v>791</v>
      </c>
      <c r="G138" s="70" t="s">
        <v>1779</v>
      </c>
      <c r="H138" s="70" t="s">
        <v>1780</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1784</v>
      </c>
      <c r="B139" s="70">
        <v>73</v>
      </c>
      <c r="C139" s="70">
        <v>5</v>
      </c>
      <c r="D139" s="70">
        <v>5</v>
      </c>
      <c r="E139" s="70">
        <v>2008</v>
      </c>
      <c r="F139" s="70" t="s">
        <v>792</v>
      </c>
      <c r="G139" s="70" t="s">
        <v>1779</v>
      </c>
      <c r="H139" s="70" t="s">
        <v>1780</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1785</v>
      </c>
      <c r="B140" s="70">
        <v>74</v>
      </c>
      <c r="C140" s="70">
        <v>6</v>
      </c>
      <c r="D140" s="70">
        <v>5</v>
      </c>
      <c r="E140" s="70">
        <v>2009</v>
      </c>
      <c r="F140" s="70" t="s">
        <v>176</v>
      </c>
      <c r="G140" s="1064" t="s">
        <v>1779</v>
      </c>
      <c r="H140" s="70" t="s">
        <v>1780</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1786</v>
      </c>
      <c r="B141" s="70">
        <v>75</v>
      </c>
      <c r="C141" s="70">
        <v>7</v>
      </c>
      <c r="D141" s="70">
        <v>5</v>
      </c>
      <c r="E141" s="70">
        <v>2010</v>
      </c>
      <c r="F141" s="70" t="s">
        <v>177</v>
      </c>
      <c r="G141" s="1064" t="s">
        <v>1779</v>
      </c>
      <c r="H141" s="70" t="s">
        <v>1780</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1787</v>
      </c>
      <c r="B142" s="70">
        <v>76</v>
      </c>
      <c r="C142" s="70">
        <v>8</v>
      </c>
      <c r="D142" s="70">
        <v>5</v>
      </c>
      <c r="E142" s="70">
        <v>2011</v>
      </c>
      <c r="F142" s="70" t="s">
        <v>178</v>
      </c>
      <c r="G142" s="70" t="s">
        <v>1779</v>
      </c>
      <c r="H142" s="70" t="s">
        <v>1780</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1788</v>
      </c>
      <c r="B143" s="70">
        <v>77</v>
      </c>
      <c r="C143" s="70">
        <v>9</v>
      </c>
      <c r="D143" s="70">
        <v>5</v>
      </c>
      <c r="E143" s="70">
        <v>2012</v>
      </c>
      <c r="F143" s="70" t="s">
        <v>179</v>
      </c>
      <c r="G143" s="70" t="s">
        <v>1779</v>
      </c>
      <c r="H143" s="70" t="s">
        <v>1780</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1789</v>
      </c>
      <c r="B144" s="70">
        <v>78</v>
      </c>
      <c r="C144" s="70">
        <v>10</v>
      </c>
      <c r="D144" s="70">
        <v>5</v>
      </c>
      <c r="E144" s="70">
        <v>2013</v>
      </c>
      <c r="F144" s="70" t="s">
        <v>180</v>
      </c>
      <c r="G144" s="70" t="s">
        <v>1779</v>
      </c>
      <c r="H144" s="70" t="s">
        <v>1780</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1790</v>
      </c>
      <c r="B145" s="70">
        <v>79</v>
      </c>
      <c r="C145" s="70">
        <v>11</v>
      </c>
      <c r="D145" s="70">
        <v>5</v>
      </c>
      <c r="E145" s="70">
        <v>2014</v>
      </c>
      <c r="F145" s="70" t="s">
        <v>181</v>
      </c>
      <c r="G145" s="70" t="s">
        <v>1779</v>
      </c>
      <c r="H145" s="70" t="s">
        <v>1780</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1791</v>
      </c>
      <c r="B146" s="70">
        <v>80</v>
      </c>
      <c r="C146" s="70">
        <v>12</v>
      </c>
      <c r="D146" s="70">
        <v>5</v>
      </c>
      <c r="E146" s="70">
        <v>2015</v>
      </c>
      <c r="F146" s="70" t="s">
        <v>182</v>
      </c>
      <c r="G146" s="70" t="s">
        <v>1779</v>
      </c>
      <c r="H146" s="70" t="s">
        <v>1780</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1792</v>
      </c>
      <c r="B147" s="70">
        <v>81</v>
      </c>
      <c r="C147" s="70">
        <v>13</v>
      </c>
      <c r="D147" s="70">
        <v>5</v>
      </c>
      <c r="E147" s="70">
        <v>2016</v>
      </c>
      <c r="F147" s="70" t="s">
        <v>155</v>
      </c>
      <c r="G147" s="70" t="s">
        <v>1779</v>
      </c>
      <c r="H147" s="70" t="s">
        <v>1780</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1793</v>
      </c>
      <c r="B148" s="70">
        <v>82</v>
      </c>
      <c r="C148" s="70">
        <v>14</v>
      </c>
      <c r="D148" s="70">
        <v>5</v>
      </c>
      <c r="E148" s="70">
        <v>2017</v>
      </c>
      <c r="F148" s="70" t="s">
        <v>156</v>
      </c>
      <c r="G148" s="70" t="s">
        <v>1779</v>
      </c>
      <c r="H148" s="70" t="s">
        <v>1780</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1794</v>
      </c>
      <c r="B149" s="70">
        <v>83</v>
      </c>
      <c r="C149" s="70">
        <v>15</v>
      </c>
      <c r="D149" s="70">
        <v>5</v>
      </c>
      <c r="E149" s="70">
        <v>2018</v>
      </c>
      <c r="F149" s="70" t="s">
        <v>183</v>
      </c>
      <c r="G149" s="70" t="s">
        <v>1779</v>
      </c>
      <c r="H149" s="70" t="s">
        <v>1780</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1795</v>
      </c>
      <c r="B150" s="70">
        <v>84</v>
      </c>
      <c r="C150" s="70">
        <v>16</v>
      </c>
      <c r="D150" s="70">
        <v>5</v>
      </c>
      <c r="E150" s="70">
        <v>2019</v>
      </c>
      <c r="F150" s="70" t="s">
        <v>158</v>
      </c>
      <c r="G150" s="70" t="s">
        <v>1779</v>
      </c>
      <c r="H150" s="70" t="s">
        <v>1780</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1796</v>
      </c>
      <c r="B151" s="70">
        <v>85</v>
      </c>
      <c r="C151" s="70">
        <v>17</v>
      </c>
      <c r="D151" s="70">
        <v>5</v>
      </c>
      <c r="E151" s="70">
        <v>2020</v>
      </c>
      <c r="F151" s="70" t="s">
        <v>159</v>
      </c>
      <c r="G151" s="70" t="s">
        <v>1779</v>
      </c>
      <c r="H151" s="70" t="s">
        <v>1780</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1797</v>
      </c>
      <c r="B152" s="70">
        <v>85</v>
      </c>
      <c r="C152" s="70">
        <v>18</v>
      </c>
      <c r="D152" s="70">
        <v>5</v>
      </c>
      <c r="E152" s="70">
        <v>2021</v>
      </c>
      <c r="F152" s="70" t="s">
        <v>160</v>
      </c>
      <c r="G152" s="70" t="s">
        <v>1779</v>
      </c>
      <c r="H152" s="70" t="s">
        <v>1780</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1798</v>
      </c>
      <c r="B153" s="70">
        <v>85</v>
      </c>
      <c r="C153" s="70">
        <v>19</v>
      </c>
      <c r="D153" s="70">
        <v>5</v>
      </c>
      <c r="E153" s="70">
        <v>2022</v>
      </c>
      <c r="F153" s="70" t="s">
        <v>161</v>
      </c>
      <c r="G153" s="70" t="s">
        <v>1779</v>
      </c>
      <c r="H153" s="70" t="s">
        <v>1780</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1799</v>
      </c>
      <c r="B154" s="70">
        <v>85</v>
      </c>
      <c r="C154" s="70">
        <v>20</v>
      </c>
      <c r="D154" s="70">
        <v>5</v>
      </c>
      <c r="E154" s="70">
        <v>2023</v>
      </c>
      <c r="F154" s="70" t="s">
        <v>1539</v>
      </c>
      <c r="G154" s="70" t="s">
        <v>1779</v>
      </c>
      <c r="H154" s="70" t="s">
        <v>1780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1800</v>
      </c>
      <c r="B155" s="70">
        <v>85</v>
      </c>
      <c r="C155" s="70">
        <v>21</v>
      </c>
      <c r="D155" s="70">
        <v>5</v>
      </c>
      <c r="E155" s="70">
        <v>2024</v>
      </c>
      <c r="F155" s="70" t="s">
        <v>1554</v>
      </c>
      <c r="G155" s="70" t="s">
        <v>1779</v>
      </c>
      <c r="H155" s="70" t="s">
        <v>1780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1801</v>
      </c>
      <c r="B156" s="70">
        <v>86</v>
      </c>
      <c r="C156" s="70">
        <v>1</v>
      </c>
      <c r="D156" s="70">
        <v>6</v>
      </c>
      <c r="E156" s="70">
        <v>1990</v>
      </c>
      <c r="F156" s="70" t="s">
        <v>787</v>
      </c>
      <c r="G156" s="70" t="s">
        <v>1802</v>
      </c>
      <c r="H156" s="70" t="s">
        <v>1803</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1804</v>
      </c>
      <c r="B157" s="70">
        <v>87</v>
      </c>
      <c r="C157" s="70">
        <v>2</v>
      </c>
      <c r="D157" s="70">
        <v>6</v>
      </c>
      <c r="E157" s="70">
        <v>2005</v>
      </c>
      <c r="F157" s="70" t="s">
        <v>789</v>
      </c>
      <c r="G157" s="70" t="s">
        <v>1802</v>
      </c>
      <c r="H157" s="70" t="s">
        <v>1803</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1805</v>
      </c>
      <c r="B158" s="70">
        <v>88</v>
      </c>
      <c r="C158" s="70">
        <v>3</v>
      </c>
      <c r="D158" s="70">
        <v>6</v>
      </c>
      <c r="E158" s="70">
        <v>2006</v>
      </c>
      <c r="F158" s="70" t="s">
        <v>790</v>
      </c>
      <c r="G158" s="1064" t="s">
        <v>1802</v>
      </c>
      <c r="H158" s="70" t="s">
        <v>1803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1806</v>
      </c>
      <c r="B159" s="70">
        <v>89</v>
      </c>
      <c r="C159" s="70">
        <v>4</v>
      </c>
      <c r="D159" s="70">
        <v>6</v>
      </c>
      <c r="E159" s="70">
        <v>2007</v>
      </c>
      <c r="F159" s="70" t="s">
        <v>791</v>
      </c>
      <c r="G159" s="1064" t="s">
        <v>1802</v>
      </c>
      <c r="H159" s="70" t="s">
        <v>1803</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1807</v>
      </c>
      <c r="B160" s="70">
        <v>90</v>
      </c>
      <c r="C160" s="70">
        <v>5</v>
      </c>
      <c r="D160" s="70">
        <v>6</v>
      </c>
      <c r="E160" s="70">
        <v>2008</v>
      </c>
      <c r="F160" s="70" t="s">
        <v>792</v>
      </c>
      <c r="G160" s="70" t="s">
        <v>1802</v>
      </c>
      <c r="H160" s="70" t="s">
        <v>1803</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1808</v>
      </c>
      <c r="B161" s="70">
        <v>91</v>
      </c>
      <c r="C161" s="70">
        <v>6</v>
      </c>
      <c r="D161" s="70">
        <v>6</v>
      </c>
      <c r="E161" s="70">
        <v>2009</v>
      </c>
      <c r="F161" s="70" t="s">
        <v>176</v>
      </c>
      <c r="G161" s="70" t="s">
        <v>1802</v>
      </c>
      <c r="H161" s="70" t="s">
        <v>1803</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1809</v>
      </c>
      <c r="B162" s="70">
        <v>92</v>
      </c>
      <c r="C162" s="70">
        <v>7</v>
      </c>
      <c r="D162" s="70">
        <v>6</v>
      </c>
      <c r="E162" s="70">
        <v>2010</v>
      </c>
      <c r="F162" s="70" t="s">
        <v>177</v>
      </c>
      <c r="G162" s="70" t="s">
        <v>1802</v>
      </c>
      <c r="H162" s="70" t="s">
        <v>1803</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1810</v>
      </c>
      <c r="B163" s="70">
        <v>93</v>
      </c>
      <c r="C163" s="70">
        <v>8</v>
      </c>
      <c r="D163" s="70">
        <v>6</v>
      </c>
      <c r="E163" s="70">
        <v>2011</v>
      </c>
      <c r="F163" s="70" t="s">
        <v>178</v>
      </c>
      <c r="G163" s="70" t="s">
        <v>1802</v>
      </c>
      <c r="H163" s="70" t="s">
        <v>1803</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1811</v>
      </c>
      <c r="B164" s="70">
        <v>94</v>
      </c>
      <c r="C164" s="70">
        <v>9</v>
      </c>
      <c r="D164" s="70">
        <v>6</v>
      </c>
      <c r="E164" s="70">
        <v>2012</v>
      </c>
      <c r="F164" s="70" t="s">
        <v>179</v>
      </c>
      <c r="G164" s="70" t="s">
        <v>1802</v>
      </c>
      <c r="H164" s="70" t="s">
        <v>1803</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1812</v>
      </c>
      <c r="B165" s="70">
        <v>95</v>
      </c>
      <c r="C165" s="70">
        <v>10</v>
      </c>
      <c r="D165" s="70">
        <v>6</v>
      </c>
      <c r="E165" s="70">
        <v>2013</v>
      </c>
      <c r="F165" s="70" t="s">
        <v>180</v>
      </c>
      <c r="G165" s="70" t="s">
        <v>1802</v>
      </c>
      <c r="H165" s="70" t="s">
        <v>1803</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1813</v>
      </c>
      <c r="B166" s="70">
        <v>96</v>
      </c>
      <c r="C166" s="70">
        <v>11</v>
      </c>
      <c r="D166" s="70">
        <v>6</v>
      </c>
      <c r="E166" s="70">
        <v>2014</v>
      </c>
      <c r="F166" s="70" t="s">
        <v>181</v>
      </c>
      <c r="G166" s="70" t="s">
        <v>1802</v>
      </c>
      <c r="H166" s="70" t="s">
        <v>1803</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1814</v>
      </c>
      <c r="B167" s="70">
        <v>97</v>
      </c>
      <c r="C167" s="70">
        <v>12</v>
      </c>
      <c r="D167" s="70">
        <v>6</v>
      </c>
      <c r="E167" s="70">
        <v>2015</v>
      </c>
      <c r="F167" s="70" t="s">
        <v>182</v>
      </c>
      <c r="G167" s="70" t="s">
        <v>1802</v>
      </c>
      <c r="H167" s="70" t="s">
        <v>1803</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1815</v>
      </c>
      <c r="B168" s="70">
        <v>98</v>
      </c>
      <c r="C168" s="70">
        <v>13</v>
      </c>
      <c r="D168" s="70">
        <v>6</v>
      </c>
      <c r="E168" s="70">
        <v>2016</v>
      </c>
      <c r="F168" s="70" t="s">
        <v>155</v>
      </c>
      <c r="G168" s="70" t="s">
        <v>1802</v>
      </c>
      <c r="H168" s="70" t="s">
        <v>1803</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1816</v>
      </c>
      <c r="B169" s="70">
        <v>99</v>
      </c>
      <c r="C169" s="70">
        <v>14</v>
      </c>
      <c r="D169" s="70">
        <v>6</v>
      </c>
      <c r="E169" s="70">
        <v>2017</v>
      </c>
      <c r="F169" s="70" t="s">
        <v>156</v>
      </c>
      <c r="G169" s="70" t="s">
        <v>1802</v>
      </c>
      <c r="H169" s="70" t="s">
        <v>1803</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1817</v>
      </c>
      <c r="B170" s="70">
        <v>100</v>
      </c>
      <c r="C170" s="70">
        <v>15</v>
      </c>
      <c r="D170" s="70">
        <v>6</v>
      </c>
      <c r="E170" s="70">
        <v>2018</v>
      </c>
      <c r="F170" s="70" t="s">
        <v>183</v>
      </c>
      <c r="G170" s="70" t="s">
        <v>1802</v>
      </c>
      <c r="H170" s="70" t="s">
        <v>1803</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1818</v>
      </c>
      <c r="B171" s="70">
        <v>101</v>
      </c>
      <c r="C171" s="70">
        <v>16</v>
      </c>
      <c r="D171" s="70">
        <v>6</v>
      </c>
      <c r="E171" s="70">
        <v>2019</v>
      </c>
      <c r="F171" s="70" t="s">
        <v>158</v>
      </c>
      <c r="G171" s="70" t="s">
        <v>1802</v>
      </c>
      <c r="H171" s="70" t="s">
        <v>1803</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1819</v>
      </c>
      <c r="B172" s="70">
        <v>102</v>
      </c>
      <c r="C172" s="70">
        <v>17</v>
      </c>
      <c r="D172" s="70">
        <v>6</v>
      </c>
      <c r="E172" s="70">
        <v>2020</v>
      </c>
      <c r="F172" s="70" t="s">
        <v>159</v>
      </c>
      <c r="G172" s="70" t="s">
        <v>1802</v>
      </c>
      <c r="H172" s="70" t="s">
        <v>1803</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1820</v>
      </c>
      <c r="B173" s="70">
        <v>102</v>
      </c>
      <c r="C173" s="70">
        <v>18</v>
      </c>
      <c r="D173" s="70">
        <v>6</v>
      </c>
      <c r="E173" s="70">
        <v>2021</v>
      </c>
      <c r="F173" s="70" t="s">
        <v>160</v>
      </c>
      <c r="G173" s="70" t="s">
        <v>1802</v>
      </c>
      <c r="H173" s="70" t="s">
        <v>1803</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1821</v>
      </c>
      <c r="B174" s="70">
        <v>102</v>
      </c>
      <c r="C174" s="70">
        <v>19</v>
      </c>
      <c r="D174" s="70">
        <v>6</v>
      </c>
      <c r="E174" s="70">
        <v>2022</v>
      </c>
      <c r="F174" s="70" t="s">
        <v>161</v>
      </c>
      <c r="G174" s="70" t="s">
        <v>1802</v>
      </c>
      <c r="H174" s="70" t="s">
        <v>1803</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1822</v>
      </c>
      <c r="B175" s="70">
        <v>102</v>
      </c>
      <c r="C175" s="70">
        <v>20</v>
      </c>
      <c r="D175" s="70">
        <v>6</v>
      </c>
      <c r="E175" s="70">
        <v>2023</v>
      </c>
      <c r="F175" s="70" t="s">
        <v>1539</v>
      </c>
      <c r="G175" s="70" t="s">
        <v>1802</v>
      </c>
      <c r="H175" s="70" t="s">
        <v>1803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1823</v>
      </c>
      <c r="B176" s="70">
        <v>102</v>
      </c>
      <c r="C176" s="70">
        <v>21</v>
      </c>
      <c r="D176" s="70">
        <v>6</v>
      </c>
      <c r="E176" s="70">
        <v>2024</v>
      </c>
      <c r="F176" s="70" t="s">
        <v>1554</v>
      </c>
      <c r="G176" s="70" t="s">
        <v>1802</v>
      </c>
      <c r="H176" s="70" t="s">
        <v>1803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1824</v>
      </c>
      <c r="B177" s="70">
        <v>137</v>
      </c>
      <c r="C177" s="70">
        <v>1</v>
      </c>
      <c r="D177" s="70">
        <v>9</v>
      </c>
      <c r="E177" s="70">
        <v>1990</v>
      </c>
      <c r="F177" s="70" t="s">
        <v>787</v>
      </c>
      <c r="G177" s="70" t="s">
        <v>1825</v>
      </c>
      <c r="H177" s="70" t="s">
        <v>1826</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1827</v>
      </c>
      <c r="B178" s="70">
        <v>138</v>
      </c>
      <c r="C178" s="70">
        <v>2</v>
      </c>
      <c r="D178" s="70">
        <v>9</v>
      </c>
      <c r="E178" s="70">
        <v>2005</v>
      </c>
      <c r="F178" s="70" t="s">
        <v>789</v>
      </c>
      <c r="G178" s="1064" t="s">
        <v>1825</v>
      </c>
      <c r="H178" s="70" t="s">
        <v>1826</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1828</v>
      </c>
      <c r="B179" s="70">
        <v>139</v>
      </c>
      <c r="C179" s="70">
        <v>3</v>
      </c>
      <c r="D179" s="70">
        <v>9</v>
      </c>
      <c r="E179" s="70">
        <v>2006</v>
      </c>
      <c r="F179" s="70" t="s">
        <v>790</v>
      </c>
      <c r="G179" s="1064" t="s">
        <v>1825</v>
      </c>
      <c r="H179" s="70" t="s">
        <v>1826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1829</v>
      </c>
      <c r="B180" s="70">
        <v>140</v>
      </c>
      <c r="C180" s="70">
        <v>4</v>
      </c>
      <c r="D180" s="70">
        <v>9</v>
      </c>
      <c r="E180" s="70">
        <v>2007</v>
      </c>
      <c r="F180" s="70" t="s">
        <v>791</v>
      </c>
      <c r="G180" s="70" t="s">
        <v>1825</v>
      </c>
      <c r="H180" s="70" t="s">
        <v>1826</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1830</v>
      </c>
      <c r="B181" s="70">
        <v>141</v>
      </c>
      <c r="C181" s="70">
        <v>5</v>
      </c>
      <c r="D181" s="70">
        <v>9</v>
      </c>
      <c r="E181" s="70">
        <v>2008</v>
      </c>
      <c r="F181" s="70" t="s">
        <v>792</v>
      </c>
      <c r="G181" s="70" t="s">
        <v>1825</v>
      </c>
      <c r="H181" s="70" t="s">
        <v>1826</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1831</v>
      </c>
      <c r="B182" s="70">
        <v>142</v>
      </c>
      <c r="C182" s="70">
        <v>6</v>
      </c>
      <c r="D182" s="70">
        <v>9</v>
      </c>
      <c r="E182" s="70">
        <v>2009</v>
      </c>
      <c r="F182" s="70" t="s">
        <v>176</v>
      </c>
      <c r="G182" s="70" t="s">
        <v>1825</v>
      </c>
      <c r="H182" s="70" t="s">
        <v>1826</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1832</v>
      </c>
      <c r="B183" s="70">
        <v>143</v>
      </c>
      <c r="C183" s="70">
        <v>7</v>
      </c>
      <c r="D183" s="70">
        <v>9</v>
      </c>
      <c r="E183" s="70">
        <v>2010</v>
      </c>
      <c r="F183" s="70" t="s">
        <v>177</v>
      </c>
      <c r="G183" s="70" t="s">
        <v>1825</v>
      </c>
      <c r="H183" s="70" t="s">
        <v>1826</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1833</v>
      </c>
      <c r="B184" s="70">
        <v>144</v>
      </c>
      <c r="C184" s="70">
        <v>8</v>
      </c>
      <c r="D184" s="70">
        <v>9</v>
      </c>
      <c r="E184" s="70">
        <v>2011</v>
      </c>
      <c r="F184" s="70" t="s">
        <v>178</v>
      </c>
      <c r="G184" s="70" t="s">
        <v>1825</v>
      </c>
      <c r="H184" s="70" t="s">
        <v>1826</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1834</v>
      </c>
      <c r="B185" s="70">
        <v>145</v>
      </c>
      <c r="C185" s="70">
        <v>9</v>
      </c>
      <c r="D185" s="70">
        <v>9</v>
      </c>
      <c r="E185" s="70">
        <v>2012</v>
      </c>
      <c r="F185" s="70" t="s">
        <v>179</v>
      </c>
      <c r="G185" s="70" t="s">
        <v>1825</v>
      </c>
      <c r="H185" s="70" t="s">
        <v>1826</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1835</v>
      </c>
      <c r="B186" s="70">
        <v>146</v>
      </c>
      <c r="C186" s="70">
        <v>10</v>
      </c>
      <c r="D186" s="70">
        <v>9</v>
      </c>
      <c r="E186" s="70">
        <v>2013</v>
      </c>
      <c r="F186" s="70" t="s">
        <v>180</v>
      </c>
      <c r="G186" s="70" t="s">
        <v>1825</v>
      </c>
      <c r="H186" s="70" t="s">
        <v>1826</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1836</v>
      </c>
      <c r="B187" s="70">
        <v>147</v>
      </c>
      <c r="C187" s="70">
        <v>11</v>
      </c>
      <c r="D187" s="70">
        <v>9</v>
      </c>
      <c r="E187" s="70">
        <v>2014</v>
      </c>
      <c r="F187" s="70" t="s">
        <v>181</v>
      </c>
      <c r="G187" s="70" t="s">
        <v>1825</v>
      </c>
      <c r="H187" s="70" t="s">
        <v>1826</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1837</v>
      </c>
      <c r="B188" s="70">
        <v>148</v>
      </c>
      <c r="C188" s="70">
        <v>12</v>
      </c>
      <c r="D188" s="70">
        <v>9</v>
      </c>
      <c r="E188" s="70">
        <v>2015</v>
      </c>
      <c r="F188" s="70" t="s">
        <v>182</v>
      </c>
      <c r="G188" s="70" t="s">
        <v>1825</v>
      </c>
      <c r="H188" s="70" t="s">
        <v>1826</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1838</v>
      </c>
      <c r="B189" s="70">
        <v>149</v>
      </c>
      <c r="C189" s="70">
        <v>13</v>
      </c>
      <c r="D189" s="70">
        <v>9</v>
      </c>
      <c r="E189" s="70">
        <v>2016</v>
      </c>
      <c r="F189" s="70" t="s">
        <v>155</v>
      </c>
      <c r="G189" s="70" t="s">
        <v>1825</v>
      </c>
      <c r="H189" s="70" t="s">
        <v>1826</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1839</v>
      </c>
      <c r="B190" s="70">
        <v>150</v>
      </c>
      <c r="C190" s="70">
        <v>14</v>
      </c>
      <c r="D190" s="70">
        <v>9</v>
      </c>
      <c r="E190" s="70">
        <v>2017</v>
      </c>
      <c r="F190" s="70" t="s">
        <v>156</v>
      </c>
      <c r="G190" s="70" t="s">
        <v>1825</v>
      </c>
      <c r="H190" s="70" t="s">
        <v>1826</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1840</v>
      </c>
      <c r="B191" s="70">
        <v>151</v>
      </c>
      <c r="C191" s="70">
        <v>15</v>
      </c>
      <c r="D191" s="70">
        <v>9</v>
      </c>
      <c r="E191" s="70">
        <v>2018</v>
      </c>
      <c r="F191" s="70" t="s">
        <v>183</v>
      </c>
      <c r="G191" s="70" t="s">
        <v>1825</v>
      </c>
      <c r="H191" s="70" t="s">
        <v>1826</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1841</v>
      </c>
      <c r="B192" s="70">
        <v>152</v>
      </c>
      <c r="C192" s="70">
        <v>16</v>
      </c>
      <c r="D192" s="70">
        <v>9</v>
      </c>
      <c r="E192" s="70">
        <v>2019</v>
      </c>
      <c r="F192" s="70" t="s">
        <v>158</v>
      </c>
      <c r="G192" s="70" t="s">
        <v>1825</v>
      </c>
      <c r="H192" s="70" t="s">
        <v>1826</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1842</v>
      </c>
      <c r="B193" s="70">
        <v>153</v>
      </c>
      <c r="C193" s="70">
        <v>17</v>
      </c>
      <c r="D193" s="70">
        <v>9</v>
      </c>
      <c r="E193" s="70">
        <v>2020</v>
      </c>
      <c r="F193" s="70" t="s">
        <v>159</v>
      </c>
      <c r="G193" s="70" t="s">
        <v>1825</v>
      </c>
      <c r="H193" s="70" t="s">
        <v>1826</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1843</v>
      </c>
      <c r="B194" s="70">
        <v>153</v>
      </c>
      <c r="C194" s="70">
        <v>18</v>
      </c>
      <c r="D194" s="70">
        <v>9</v>
      </c>
      <c r="E194" s="70">
        <v>2021</v>
      </c>
      <c r="F194" s="70" t="s">
        <v>160</v>
      </c>
      <c r="G194" s="70" t="s">
        <v>1825</v>
      </c>
      <c r="H194" s="70" t="s">
        <v>1826</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1844</v>
      </c>
      <c r="B195" s="70">
        <v>153</v>
      </c>
      <c r="C195" s="70">
        <v>19</v>
      </c>
      <c r="D195" s="70">
        <v>9</v>
      </c>
      <c r="E195" s="70">
        <v>2022</v>
      </c>
      <c r="F195" s="70" t="s">
        <v>161</v>
      </c>
      <c r="G195" s="70" t="s">
        <v>1825</v>
      </c>
      <c r="H195" s="70" t="s">
        <v>1826</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1845</v>
      </c>
      <c r="B196" s="70">
        <v>153</v>
      </c>
      <c r="C196" s="70">
        <v>20</v>
      </c>
      <c r="D196" s="70">
        <v>9</v>
      </c>
      <c r="E196" s="70">
        <v>2023</v>
      </c>
      <c r="F196" s="70" t="s">
        <v>1539</v>
      </c>
      <c r="G196" s="70" t="s">
        <v>1825</v>
      </c>
      <c r="H196" s="70" t="s">
        <v>1826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1846</v>
      </c>
      <c r="B197" s="70">
        <v>153</v>
      </c>
      <c r="C197" s="70">
        <v>21</v>
      </c>
      <c r="D197" s="70">
        <v>9</v>
      </c>
      <c r="E197" s="70">
        <v>2024</v>
      </c>
      <c r="F197" s="70" t="s">
        <v>1554</v>
      </c>
      <c r="G197" s="1064" t="s">
        <v>1825</v>
      </c>
      <c r="H197" s="70" t="s">
        <v>1826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1847</v>
      </c>
      <c r="B198" s="70">
        <v>154</v>
      </c>
      <c r="C198" s="70">
        <v>1</v>
      </c>
      <c r="D198" s="70">
        <v>10</v>
      </c>
      <c r="E198" s="70">
        <v>1990</v>
      </c>
      <c r="F198" s="70" t="s">
        <v>787</v>
      </c>
      <c r="G198" s="1064" t="s">
        <v>1848</v>
      </c>
      <c r="H198" s="70" t="s">
        <v>1849</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1850</v>
      </c>
      <c r="B199" s="70">
        <v>155</v>
      </c>
      <c r="C199" s="70">
        <v>2</v>
      </c>
      <c r="D199" s="70">
        <v>10</v>
      </c>
      <c r="E199" s="70">
        <v>2005</v>
      </c>
      <c r="F199" s="70" t="s">
        <v>789</v>
      </c>
      <c r="G199" s="70" t="s">
        <v>1848</v>
      </c>
      <c r="H199" s="70" t="s">
        <v>1849</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1851</v>
      </c>
      <c r="B200" s="70">
        <v>156</v>
      </c>
      <c r="C200" s="70">
        <v>3</v>
      </c>
      <c r="D200" s="70">
        <v>10</v>
      </c>
      <c r="E200" s="70">
        <v>2006</v>
      </c>
      <c r="F200" s="70" t="s">
        <v>790</v>
      </c>
      <c r="G200" s="70" t="s">
        <v>1848</v>
      </c>
      <c r="H200" s="70" t="s">
        <v>1849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1852</v>
      </c>
      <c r="B201" s="70">
        <v>157</v>
      </c>
      <c r="C201" s="70">
        <v>4</v>
      </c>
      <c r="D201" s="70">
        <v>10</v>
      </c>
      <c r="E201" s="70">
        <v>2007</v>
      </c>
      <c r="F201" s="70" t="s">
        <v>791</v>
      </c>
      <c r="G201" s="70" t="s">
        <v>1848</v>
      </c>
      <c r="H201" s="70" t="s">
        <v>1849</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1853</v>
      </c>
      <c r="B202" s="70">
        <v>158</v>
      </c>
      <c r="C202" s="70">
        <v>5</v>
      </c>
      <c r="D202" s="70">
        <v>10</v>
      </c>
      <c r="E202" s="70">
        <v>2008</v>
      </c>
      <c r="F202" s="70" t="s">
        <v>792</v>
      </c>
      <c r="G202" s="70" t="s">
        <v>1848</v>
      </c>
      <c r="H202" s="70" t="s">
        <v>1849</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1854</v>
      </c>
      <c r="B203" s="70">
        <v>159</v>
      </c>
      <c r="C203" s="70">
        <v>6</v>
      </c>
      <c r="D203" s="70">
        <v>10</v>
      </c>
      <c r="E203" s="70">
        <v>2009</v>
      </c>
      <c r="F203" s="70" t="s">
        <v>176</v>
      </c>
      <c r="G203" s="70" t="s">
        <v>1848</v>
      </c>
      <c r="H203" s="70" t="s">
        <v>1849</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1855</v>
      </c>
      <c r="B204" s="70">
        <v>160</v>
      </c>
      <c r="C204" s="70">
        <v>7</v>
      </c>
      <c r="D204" s="70">
        <v>10</v>
      </c>
      <c r="E204" s="70">
        <v>2010</v>
      </c>
      <c r="F204" s="70" t="s">
        <v>177</v>
      </c>
      <c r="G204" s="70" t="s">
        <v>1848</v>
      </c>
      <c r="H204" s="70" t="s">
        <v>1849</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1856</v>
      </c>
      <c r="B205" s="70">
        <v>161</v>
      </c>
      <c r="C205" s="70">
        <v>8</v>
      </c>
      <c r="D205" s="70">
        <v>10</v>
      </c>
      <c r="E205" s="70">
        <v>2011</v>
      </c>
      <c r="F205" s="70" t="s">
        <v>178</v>
      </c>
      <c r="G205" s="70" t="s">
        <v>1848</v>
      </c>
      <c r="H205" s="70" t="s">
        <v>1849</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1857</v>
      </c>
      <c r="B206" s="70">
        <v>162</v>
      </c>
      <c r="C206" s="70">
        <v>9</v>
      </c>
      <c r="D206" s="70">
        <v>10</v>
      </c>
      <c r="E206" s="70">
        <v>2012</v>
      </c>
      <c r="F206" s="70" t="s">
        <v>179</v>
      </c>
      <c r="G206" s="70" t="s">
        <v>1848</v>
      </c>
      <c r="H206" s="70" t="s">
        <v>1849</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1858</v>
      </c>
      <c r="B207" s="70">
        <v>163</v>
      </c>
      <c r="C207" s="70">
        <v>10</v>
      </c>
      <c r="D207" s="70">
        <v>10</v>
      </c>
      <c r="E207" s="70">
        <v>2013</v>
      </c>
      <c r="F207" s="70" t="s">
        <v>180</v>
      </c>
      <c r="G207" s="70" t="s">
        <v>1848</v>
      </c>
      <c r="H207" s="70" t="s">
        <v>1849</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1859</v>
      </c>
      <c r="B208" s="70">
        <v>164</v>
      </c>
      <c r="C208" s="70">
        <v>11</v>
      </c>
      <c r="D208" s="70">
        <v>10</v>
      </c>
      <c r="E208" s="70">
        <v>2014</v>
      </c>
      <c r="F208" s="70" t="s">
        <v>181</v>
      </c>
      <c r="G208" s="70" t="s">
        <v>1848</v>
      </c>
      <c r="H208" s="70" t="s">
        <v>1849</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1860</v>
      </c>
      <c r="B209" s="70">
        <v>165</v>
      </c>
      <c r="C209" s="70">
        <v>12</v>
      </c>
      <c r="D209" s="70">
        <v>10</v>
      </c>
      <c r="E209" s="70">
        <v>2015</v>
      </c>
      <c r="F209" s="70" t="s">
        <v>182</v>
      </c>
      <c r="G209" s="70" t="s">
        <v>1848</v>
      </c>
      <c r="H209" s="70" t="s">
        <v>1849</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1861</v>
      </c>
      <c r="B210" s="70">
        <v>166</v>
      </c>
      <c r="C210" s="70">
        <v>13</v>
      </c>
      <c r="D210" s="70">
        <v>10</v>
      </c>
      <c r="E210" s="70">
        <v>2016</v>
      </c>
      <c r="F210" s="70" t="s">
        <v>155</v>
      </c>
      <c r="G210" s="70" t="s">
        <v>1848</v>
      </c>
      <c r="H210" s="70" t="s">
        <v>1849</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1862</v>
      </c>
      <c r="B211" s="70">
        <v>167</v>
      </c>
      <c r="C211" s="70">
        <v>14</v>
      </c>
      <c r="D211" s="70">
        <v>10</v>
      </c>
      <c r="E211" s="70">
        <v>2017</v>
      </c>
      <c r="F211" s="70" t="s">
        <v>156</v>
      </c>
      <c r="G211" s="70" t="s">
        <v>1848</v>
      </c>
      <c r="H211" s="70" t="s">
        <v>1849</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1863</v>
      </c>
      <c r="B212" s="70">
        <v>168</v>
      </c>
      <c r="C212" s="70">
        <v>15</v>
      </c>
      <c r="D212" s="70">
        <v>10</v>
      </c>
      <c r="E212" s="70">
        <v>2018</v>
      </c>
      <c r="F212" s="70" t="s">
        <v>183</v>
      </c>
      <c r="G212" s="70" t="s">
        <v>1848</v>
      </c>
      <c r="H212" s="70" t="s">
        <v>1849</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1864</v>
      </c>
      <c r="B213" s="70">
        <v>169</v>
      </c>
      <c r="C213" s="70">
        <v>16</v>
      </c>
      <c r="D213" s="70">
        <v>10</v>
      </c>
      <c r="E213" s="70">
        <v>2019</v>
      </c>
      <c r="F213" s="70" t="s">
        <v>158</v>
      </c>
      <c r="G213" s="70" t="s">
        <v>1848</v>
      </c>
      <c r="H213" s="70" t="s">
        <v>1849</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1865</v>
      </c>
      <c r="B214" s="70">
        <v>170</v>
      </c>
      <c r="C214" s="70">
        <v>17</v>
      </c>
      <c r="D214" s="70">
        <v>10</v>
      </c>
      <c r="E214" s="70">
        <v>2020</v>
      </c>
      <c r="F214" s="70" t="s">
        <v>159</v>
      </c>
      <c r="G214" s="70" t="s">
        <v>1848</v>
      </c>
      <c r="H214" s="70" t="s">
        <v>1849</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1866</v>
      </c>
      <c r="B215" s="70">
        <v>170</v>
      </c>
      <c r="C215" s="70">
        <v>18</v>
      </c>
      <c r="D215" s="70">
        <v>10</v>
      </c>
      <c r="E215" s="70">
        <v>2021</v>
      </c>
      <c r="F215" s="70" t="s">
        <v>160</v>
      </c>
      <c r="G215" s="70" t="s">
        <v>1848</v>
      </c>
      <c r="H215" s="70" t="s">
        <v>1849</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1867</v>
      </c>
      <c r="B216" s="70">
        <v>170</v>
      </c>
      <c r="C216" s="70">
        <v>19</v>
      </c>
      <c r="D216" s="70">
        <v>10</v>
      </c>
      <c r="E216" s="70">
        <v>2022</v>
      </c>
      <c r="F216" s="70" t="s">
        <v>161</v>
      </c>
      <c r="G216" s="1064" t="s">
        <v>1848</v>
      </c>
      <c r="H216" s="70" t="s">
        <v>1849</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1868</v>
      </c>
      <c r="B217" s="70">
        <v>170</v>
      </c>
      <c r="C217" s="70">
        <v>20</v>
      </c>
      <c r="D217" s="70">
        <v>10</v>
      </c>
      <c r="E217" s="70">
        <v>2023</v>
      </c>
      <c r="F217" s="70" t="s">
        <v>1539</v>
      </c>
      <c r="G217" s="1064" t="s">
        <v>1848</v>
      </c>
      <c r="H217" s="70" t="s">
        <v>1849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1869</v>
      </c>
      <c r="B218" s="70">
        <v>170</v>
      </c>
      <c r="C218" s="70">
        <v>21</v>
      </c>
      <c r="D218" s="70">
        <v>10</v>
      </c>
      <c r="E218" s="70">
        <v>2024</v>
      </c>
      <c r="F218" s="70" t="s">
        <v>1554</v>
      </c>
      <c r="G218" s="70" t="s">
        <v>1848</v>
      </c>
      <c r="H218" s="70" t="s">
        <v>1849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1870</v>
      </c>
      <c r="B219" s="70">
        <v>120</v>
      </c>
      <c r="C219" s="70">
        <v>1</v>
      </c>
      <c r="D219" s="70">
        <v>8</v>
      </c>
      <c r="E219" s="70">
        <v>1990</v>
      </c>
      <c r="F219" s="70" t="s">
        <v>787</v>
      </c>
      <c r="G219" s="70" t="s">
        <v>1871</v>
      </c>
      <c r="H219" s="70" t="s">
        <v>1872</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1873</v>
      </c>
      <c r="B220" s="70">
        <v>121</v>
      </c>
      <c r="C220" s="70">
        <v>2</v>
      </c>
      <c r="D220" s="70">
        <v>8</v>
      </c>
      <c r="E220" s="70">
        <v>2005</v>
      </c>
      <c r="F220" s="70" t="s">
        <v>789</v>
      </c>
      <c r="G220" s="70" t="s">
        <v>1871</v>
      </c>
      <c r="H220" s="70" t="s">
        <v>1872</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1874</v>
      </c>
      <c r="B221" s="70">
        <v>122</v>
      </c>
      <c r="C221" s="70">
        <v>3</v>
      </c>
      <c r="D221" s="70">
        <v>8</v>
      </c>
      <c r="E221" s="70">
        <v>2006</v>
      </c>
      <c r="F221" s="70" t="s">
        <v>790</v>
      </c>
      <c r="G221" s="70" t="s">
        <v>1871</v>
      </c>
      <c r="H221" s="70" t="s">
        <v>1872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1875</v>
      </c>
      <c r="B222" s="70">
        <v>123</v>
      </c>
      <c r="C222" s="70">
        <v>4</v>
      </c>
      <c r="D222" s="70">
        <v>8</v>
      </c>
      <c r="E222" s="70">
        <v>2007</v>
      </c>
      <c r="F222" s="70" t="s">
        <v>791</v>
      </c>
      <c r="G222" s="70" t="s">
        <v>1871</v>
      </c>
      <c r="H222" s="70" t="s">
        <v>1872</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1876</v>
      </c>
      <c r="B223" s="70">
        <v>124</v>
      </c>
      <c r="C223" s="70">
        <v>5</v>
      </c>
      <c r="D223" s="70">
        <v>8</v>
      </c>
      <c r="E223" s="70">
        <v>2008</v>
      </c>
      <c r="F223" s="70" t="s">
        <v>792</v>
      </c>
      <c r="G223" s="70" t="s">
        <v>1871</v>
      </c>
      <c r="H223" s="70" t="s">
        <v>1872</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1877</v>
      </c>
      <c r="B224" s="70">
        <v>125</v>
      </c>
      <c r="C224" s="70">
        <v>6</v>
      </c>
      <c r="D224" s="70">
        <v>8</v>
      </c>
      <c r="E224" s="70">
        <v>2009</v>
      </c>
      <c r="F224" s="70" t="s">
        <v>176</v>
      </c>
      <c r="G224" s="70" t="s">
        <v>1871</v>
      </c>
      <c r="H224" s="70" t="s">
        <v>1872</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1878</v>
      </c>
      <c r="B225" s="70">
        <v>126</v>
      </c>
      <c r="C225" s="70">
        <v>7</v>
      </c>
      <c r="D225" s="70">
        <v>8</v>
      </c>
      <c r="E225" s="70">
        <v>2010</v>
      </c>
      <c r="F225" s="70" t="s">
        <v>177</v>
      </c>
      <c r="G225" s="70" t="s">
        <v>1871</v>
      </c>
      <c r="H225" s="70" t="s">
        <v>1872</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1879</v>
      </c>
      <c r="B226" s="70">
        <v>127</v>
      </c>
      <c r="C226" s="70">
        <v>8</v>
      </c>
      <c r="D226" s="70">
        <v>8</v>
      </c>
      <c r="E226" s="70">
        <v>2011</v>
      </c>
      <c r="F226" s="70" t="s">
        <v>178</v>
      </c>
      <c r="G226" s="70" t="s">
        <v>1871</v>
      </c>
      <c r="H226" s="70" t="s">
        <v>1872</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1880</v>
      </c>
      <c r="B227" s="70">
        <v>128</v>
      </c>
      <c r="C227" s="70">
        <v>9</v>
      </c>
      <c r="D227" s="70">
        <v>8</v>
      </c>
      <c r="E227" s="70">
        <v>2012</v>
      </c>
      <c r="F227" s="70" t="s">
        <v>179</v>
      </c>
      <c r="G227" s="70" t="s">
        <v>1871</v>
      </c>
      <c r="H227" s="70" t="s">
        <v>1872</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1881</v>
      </c>
      <c r="B228" s="70">
        <v>129</v>
      </c>
      <c r="C228" s="70">
        <v>10</v>
      </c>
      <c r="D228" s="70">
        <v>8</v>
      </c>
      <c r="E228" s="70">
        <v>2013</v>
      </c>
      <c r="F228" s="70" t="s">
        <v>180</v>
      </c>
      <c r="G228" s="70" t="s">
        <v>1871</v>
      </c>
      <c r="H228" s="70" t="s">
        <v>1872</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1882</v>
      </c>
      <c r="B229" s="70">
        <v>130</v>
      </c>
      <c r="C229" s="70">
        <v>11</v>
      </c>
      <c r="D229" s="70">
        <v>8</v>
      </c>
      <c r="E229" s="70">
        <v>2014</v>
      </c>
      <c r="F229" s="70" t="s">
        <v>181</v>
      </c>
      <c r="G229" s="70" t="s">
        <v>1871</v>
      </c>
      <c r="H229" s="70" t="s">
        <v>1872</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1883</v>
      </c>
      <c r="B230" s="70">
        <v>131</v>
      </c>
      <c r="C230" s="70">
        <v>12</v>
      </c>
      <c r="D230" s="70">
        <v>8</v>
      </c>
      <c r="E230" s="70">
        <v>2015</v>
      </c>
      <c r="F230" s="70" t="s">
        <v>182</v>
      </c>
      <c r="G230" s="70" t="s">
        <v>1871</v>
      </c>
      <c r="H230" s="70" t="s">
        <v>1872</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1884</v>
      </c>
      <c r="B231" s="70">
        <v>132</v>
      </c>
      <c r="C231" s="70">
        <v>13</v>
      </c>
      <c r="D231" s="70">
        <v>8</v>
      </c>
      <c r="E231" s="70">
        <v>2016</v>
      </c>
      <c r="F231" s="70" t="s">
        <v>155</v>
      </c>
      <c r="G231" s="70" t="s">
        <v>1871</v>
      </c>
      <c r="H231" s="70" t="s">
        <v>1872</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1885</v>
      </c>
      <c r="B232" s="70">
        <v>133</v>
      </c>
      <c r="C232" s="70">
        <v>14</v>
      </c>
      <c r="D232" s="70">
        <v>8</v>
      </c>
      <c r="E232" s="70">
        <v>2017</v>
      </c>
      <c r="F232" s="70" t="s">
        <v>156</v>
      </c>
      <c r="G232" s="70" t="s">
        <v>1871</v>
      </c>
      <c r="H232" s="70" t="s">
        <v>1872</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1886</v>
      </c>
      <c r="B233" s="70">
        <v>134</v>
      </c>
      <c r="C233" s="70">
        <v>15</v>
      </c>
      <c r="D233" s="70">
        <v>8</v>
      </c>
      <c r="E233" s="70">
        <v>2018</v>
      </c>
      <c r="F233" s="70" t="s">
        <v>183</v>
      </c>
      <c r="G233" s="70" t="s">
        <v>1871</v>
      </c>
      <c r="H233" s="70" t="s">
        <v>1872</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1887</v>
      </c>
      <c r="B234" s="70">
        <v>135</v>
      </c>
      <c r="C234" s="70">
        <v>16</v>
      </c>
      <c r="D234" s="70">
        <v>8</v>
      </c>
      <c r="E234" s="70">
        <v>2019</v>
      </c>
      <c r="F234" s="70" t="s">
        <v>158</v>
      </c>
      <c r="G234" s="70" t="s">
        <v>1871</v>
      </c>
      <c r="H234" s="70" t="s">
        <v>1872</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1888</v>
      </c>
      <c r="B235" s="70">
        <v>136</v>
      </c>
      <c r="C235" s="70">
        <v>17</v>
      </c>
      <c r="D235" s="70">
        <v>8</v>
      </c>
      <c r="E235" s="70">
        <v>2020</v>
      </c>
      <c r="F235" s="70" t="s">
        <v>159</v>
      </c>
      <c r="G235" s="1064" t="s">
        <v>1871</v>
      </c>
      <c r="H235" s="70" t="s">
        <v>1872</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1889</v>
      </c>
      <c r="B236" s="70">
        <v>136</v>
      </c>
      <c r="C236" s="70">
        <v>18</v>
      </c>
      <c r="D236" s="70">
        <v>8</v>
      </c>
      <c r="E236" s="70">
        <v>2021</v>
      </c>
      <c r="F236" s="70" t="s">
        <v>160</v>
      </c>
      <c r="G236" s="1064" t="s">
        <v>1871</v>
      </c>
      <c r="H236" s="70" t="s">
        <v>1872</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1890</v>
      </c>
      <c r="B237" s="70">
        <v>136</v>
      </c>
      <c r="C237" s="70">
        <v>19</v>
      </c>
      <c r="D237" s="70">
        <v>8</v>
      </c>
      <c r="E237" s="70">
        <v>2022</v>
      </c>
      <c r="F237" s="70" t="s">
        <v>161</v>
      </c>
      <c r="G237" s="70" t="s">
        <v>1871</v>
      </c>
      <c r="H237" s="70" t="s">
        <v>1872</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1891</v>
      </c>
      <c r="B238" s="70">
        <v>136</v>
      </c>
      <c r="C238" s="70">
        <v>20</v>
      </c>
      <c r="D238" s="70">
        <v>8</v>
      </c>
      <c r="E238" s="70">
        <v>2023</v>
      </c>
      <c r="F238" s="70" t="s">
        <v>1539</v>
      </c>
      <c r="G238" s="70" t="s">
        <v>1871</v>
      </c>
      <c r="H238" s="70" t="s">
        <v>1872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1892</v>
      </c>
      <c r="B239" s="70">
        <v>136</v>
      </c>
      <c r="C239" s="70">
        <v>21</v>
      </c>
      <c r="D239" s="70">
        <v>8</v>
      </c>
      <c r="E239" s="70">
        <v>2024</v>
      </c>
      <c r="F239" s="70" t="s">
        <v>1554</v>
      </c>
      <c r="G239" s="70" t="s">
        <v>1871</v>
      </c>
      <c r="H239" s="70" t="s">
        <v>1872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1893</v>
      </c>
      <c r="B240" s="70">
        <v>307</v>
      </c>
      <c r="C240" s="70">
        <v>1</v>
      </c>
      <c r="D240" s="70">
        <v>19</v>
      </c>
      <c r="E240" s="70">
        <v>1990</v>
      </c>
      <c r="F240" s="70" t="s">
        <v>787</v>
      </c>
      <c r="G240" s="70" t="s">
        <v>1894</v>
      </c>
      <c r="H240" s="70" t="s">
        <v>1895</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1896</v>
      </c>
      <c r="B241" s="70">
        <v>308</v>
      </c>
      <c r="C241" s="70">
        <v>2</v>
      </c>
      <c r="D241" s="70">
        <v>19</v>
      </c>
      <c r="E241" s="70">
        <v>2005</v>
      </c>
      <c r="F241" s="70" t="s">
        <v>789</v>
      </c>
      <c r="G241" s="70" t="s">
        <v>1894</v>
      </c>
      <c r="H241" s="70" t="s">
        <v>1895</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1897</v>
      </c>
      <c r="B242" s="70">
        <v>309</v>
      </c>
      <c r="C242" s="70">
        <v>3</v>
      </c>
      <c r="D242" s="70">
        <v>19</v>
      </c>
      <c r="E242" s="70">
        <v>2006</v>
      </c>
      <c r="F242" s="70" t="s">
        <v>790</v>
      </c>
      <c r="G242" s="70" t="s">
        <v>1894</v>
      </c>
      <c r="H242" s="70" t="s">
        <v>1895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1898</v>
      </c>
      <c r="B243" s="70">
        <v>310</v>
      </c>
      <c r="C243" s="70">
        <v>4</v>
      </c>
      <c r="D243" s="70">
        <v>19</v>
      </c>
      <c r="E243" s="70">
        <v>2007</v>
      </c>
      <c r="F243" s="70" t="s">
        <v>791</v>
      </c>
      <c r="G243" s="70" t="s">
        <v>1894</v>
      </c>
      <c r="H243" s="70" t="s">
        <v>1895</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1899</v>
      </c>
      <c r="B244" s="70">
        <v>311</v>
      </c>
      <c r="C244" s="70">
        <v>5</v>
      </c>
      <c r="D244" s="70">
        <v>19</v>
      </c>
      <c r="E244" s="70">
        <v>2008</v>
      </c>
      <c r="F244" s="70" t="s">
        <v>792</v>
      </c>
      <c r="G244" s="70" t="s">
        <v>1894</v>
      </c>
      <c r="H244" s="70" t="s">
        <v>1895</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1900</v>
      </c>
      <c r="B245" s="70">
        <v>312</v>
      </c>
      <c r="C245" s="70">
        <v>6</v>
      </c>
      <c r="D245" s="70">
        <v>19</v>
      </c>
      <c r="E245" s="70">
        <v>2009</v>
      </c>
      <c r="F245" s="70" t="s">
        <v>176</v>
      </c>
      <c r="G245" s="70" t="s">
        <v>1894</v>
      </c>
      <c r="H245" s="70" t="s">
        <v>1895</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1901</v>
      </c>
      <c r="B246" s="70">
        <v>313</v>
      </c>
      <c r="C246" s="70">
        <v>7</v>
      </c>
      <c r="D246" s="70">
        <v>19</v>
      </c>
      <c r="E246" s="70">
        <v>2010</v>
      </c>
      <c r="F246" s="70" t="s">
        <v>177</v>
      </c>
      <c r="G246" s="70" t="s">
        <v>1894</v>
      </c>
      <c r="H246" s="70" t="s">
        <v>1895</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1902</v>
      </c>
      <c r="B247" s="70">
        <v>314</v>
      </c>
      <c r="C247" s="70">
        <v>8</v>
      </c>
      <c r="D247" s="70">
        <v>19</v>
      </c>
      <c r="E247" s="70">
        <v>2011</v>
      </c>
      <c r="F247" s="70" t="s">
        <v>178</v>
      </c>
      <c r="G247" s="70" t="s">
        <v>1894</v>
      </c>
      <c r="H247" s="70" t="s">
        <v>1895</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1903</v>
      </c>
      <c r="B248" s="70">
        <v>315</v>
      </c>
      <c r="C248" s="70">
        <v>9</v>
      </c>
      <c r="D248" s="70">
        <v>19</v>
      </c>
      <c r="E248" s="70">
        <v>2012</v>
      </c>
      <c r="F248" s="70" t="s">
        <v>179</v>
      </c>
      <c r="G248" s="70" t="s">
        <v>1894</v>
      </c>
      <c r="H248" s="70" t="s">
        <v>1895</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1904</v>
      </c>
      <c r="B249" s="70">
        <v>316</v>
      </c>
      <c r="C249" s="70">
        <v>10</v>
      </c>
      <c r="D249" s="70">
        <v>19</v>
      </c>
      <c r="E249" s="70">
        <v>2013</v>
      </c>
      <c r="F249" s="70" t="s">
        <v>180</v>
      </c>
      <c r="G249" s="70" t="s">
        <v>1894</v>
      </c>
      <c r="H249" s="70" t="s">
        <v>1895</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1905</v>
      </c>
      <c r="B250" s="70">
        <v>317</v>
      </c>
      <c r="C250" s="70">
        <v>11</v>
      </c>
      <c r="D250" s="70">
        <v>19</v>
      </c>
      <c r="E250" s="70">
        <v>2014</v>
      </c>
      <c r="F250" s="70" t="s">
        <v>181</v>
      </c>
      <c r="G250" s="70" t="s">
        <v>1894</v>
      </c>
      <c r="H250" s="70" t="s">
        <v>1895</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1906</v>
      </c>
      <c r="B251" s="70">
        <v>318</v>
      </c>
      <c r="C251" s="70">
        <v>12</v>
      </c>
      <c r="D251" s="70">
        <v>19</v>
      </c>
      <c r="E251" s="70">
        <v>2015</v>
      </c>
      <c r="F251" s="70" t="s">
        <v>182</v>
      </c>
      <c r="G251" s="70" t="s">
        <v>1894</v>
      </c>
      <c r="H251" s="70" t="s">
        <v>1895</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1907</v>
      </c>
      <c r="B252" s="70">
        <v>319</v>
      </c>
      <c r="C252" s="70">
        <v>13</v>
      </c>
      <c r="D252" s="70">
        <v>19</v>
      </c>
      <c r="E252" s="70">
        <v>2016</v>
      </c>
      <c r="F252" s="70" t="s">
        <v>155</v>
      </c>
      <c r="G252" s="70" t="s">
        <v>1894</v>
      </c>
      <c r="H252" s="70" t="s">
        <v>1895</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1908</v>
      </c>
      <c r="B253" s="70">
        <v>320</v>
      </c>
      <c r="C253" s="70">
        <v>14</v>
      </c>
      <c r="D253" s="70">
        <v>19</v>
      </c>
      <c r="E253" s="70">
        <v>2017</v>
      </c>
      <c r="F253" s="70" t="s">
        <v>156</v>
      </c>
      <c r="G253" s="70" t="s">
        <v>1894</v>
      </c>
      <c r="H253" s="70" t="s">
        <v>1895</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1909</v>
      </c>
      <c r="B254" s="70">
        <v>321</v>
      </c>
      <c r="C254" s="70">
        <v>15</v>
      </c>
      <c r="D254" s="70">
        <v>19</v>
      </c>
      <c r="E254" s="70">
        <v>2018</v>
      </c>
      <c r="F254" s="70" t="s">
        <v>183</v>
      </c>
      <c r="G254" s="1064" t="s">
        <v>1894</v>
      </c>
      <c r="H254" s="70" t="s">
        <v>1895</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1910</v>
      </c>
      <c r="B255" s="70">
        <v>322</v>
      </c>
      <c r="C255" s="70">
        <v>16</v>
      </c>
      <c r="D255" s="70">
        <v>19</v>
      </c>
      <c r="E255" s="70">
        <v>2019</v>
      </c>
      <c r="F255" s="70" t="s">
        <v>158</v>
      </c>
      <c r="G255" s="1064" t="s">
        <v>1894</v>
      </c>
      <c r="H255" s="70" t="s">
        <v>1895</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1911</v>
      </c>
      <c r="B256" s="70">
        <v>323</v>
      </c>
      <c r="C256" s="70">
        <v>17</v>
      </c>
      <c r="D256" s="70">
        <v>19</v>
      </c>
      <c r="E256" s="70">
        <v>2020</v>
      </c>
      <c r="F256" s="70" t="s">
        <v>159</v>
      </c>
      <c r="G256" s="70" t="s">
        <v>1894</v>
      </c>
      <c r="H256" s="70" t="s">
        <v>1895</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1912</v>
      </c>
      <c r="B257" s="70">
        <v>323</v>
      </c>
      <c r="C257" s="70">
        <v>18</v>
      </c>
      <c r="D257" s="70">
        <v>19</v>
      </c>
      <c r="E257" s="70">
        <v>2021</v>
      </c>
      <c r="F257" s="70" t="s">
        <v>160</v>
      </c>
      <c r="G257" s="70" t="s">
        <v>1894</v>
      </c>
      <c r="H257" s="70" t="s">
        <v>1895</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1913</v>
      </c>
      <c r="B258" s="70">
        <v>323</v>
      </c>
      <c r="C258" s="70">
        <v>19</v>
      </c>
      <c r="D258" s="70">
        <v>19</v>
      </c>
      <c r="E258" s="70">
        <v>2022</v>
      </c>
      <c r="F258" s="70" t="s">
        <v>161</v>
      </c>
      <c r="G258" s="70" t="s">
        <v>1894</v>
      </c>
      <c r="H258" s="70" t="s">
        <v>1895</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1914</v>
      </c>
      <c r="B259" s="70">
        <v>323</v>
      </c>
      <c r="C259" s="70">
        <v>20</v>
      </c>
      <c r="D259" s="70">
        <v>19</v>
      </c>
      <c r="E259" s="70">
        <v>2023</v>
      </c>
      <c r="F259" s="70" t="s">
        <v>1539</v>
      </c>
      <c r="G259" s="70" t="s">
        <v>1894</v>
      </c>
      <c r="H259" s="70" t="s">
        <v>1895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1915</v>
      </c>
      <c r="B260" s="70">
        <v>323</v>
      </c>
      <c r="C260" s="70">
        <v>21</v>
      </c>
      <c r="D260" s="70">
        <v>19</v>
      </c>
      <c r="E260" s="70">
        <v>2024</v>
      </c>
      <c r="F260" s="70" t="s">
        <v>1554</v>
      </c>
      <c r="G260" s="70" t="s">
        <v>1894</v>
      </c>
      <c r="H260" s="70" t="s">
        <v>1895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1916</v>
      </c>
      <c r="B261" s="70">
        <v>375</v>
      </c>
      <c r="C261" s="70">
        <v>1</v>
      </c>
      <c r="D261" s="70">
        <v>23</v>
      </c>
      <c r="E261" s="70">
        <v>1990</v>
      </c>
      <c r="F261" s="70" t="s">
        <v>787</v>
      </c>
      <c r="G261" s="70" t="s">
        <v>1917</v>
      </c>
      <c r="H261" s="70" t="s">
        <v>1918</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1919</v>
      </c>
      <c r="B262" s="70">
        <v>376</v>
      </c>
      <c r="C262" s="70">
        <v>2</v>
      </c>
      <c r="D262" s="70">
        <v>23</v>
      </c>
      <c r="E262" s="70">
        <v>2005</v>
      </c>
      <c r="F262" s="70" t="s">
        <v>789</v>
      </c>
      <c r="G262" s="70" t="s">
        <v>1917</v>
      </c>
      <c r="H262" s="70" t="s">
        <v>1918</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1920</v>
      </c>
      <c r="B263" s="70">
        <v>377</v>
      </c>
      <c r="C263" s="70">
        <v>3</v>
      </c>
      <c r="D263" s="70">
        <v>23</v>
      </c>
      <c r="E263" s="70">
        <v>2006</v>
      </c>
      <c r="F263" s="70" t="s">
        <v>790</v>
      </c>
      <c r="G263" s="70" t="s">
        <v>1917</v>
      </c>
      <c r="H263" s="70" t="s">
        <v>1918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1921</v>
      </c>
      <c r="B264" s="70">
        <v>378</v>
      </c>
      <c r="C264" s="70">
        <v>4</v>
      </c>
      <c r="D264" s="70">
        <v>23</v>
      </c>
      <c r="E264" s="70">
        <v>2007</v>
      </c>
      <c r="F264" s="70" t="s">
        <v>791</v>
      </c>
      <c r="G264" s="70" t="s">
        <v>1917</v>
      </c>
      <c r="H264" s="70" t="s">
        <v>1918</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1922</v>
      </c>
      <c r="B265" s="70">
        <v>379</v>
      </c>
      <c r="C265" s="70">
        <v>5</v>
      </c>
      <c r="D265" s="70">
        <v>23</v>
      </c>
      <c r="E265" s="70">
        <v>2008</v>
      </c>
      <c r="F265" s="70" t="s">
        <v>792</v>
      </c>
      <c r="G265" s="70" t="s">
        <v>1917</v>
      </c>
      <c r="H265" s="70" t="s">
        <v>1918</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1923</v>
      </c>
      <c r="B266" s="70">
        <v>380</v>
      </c>
      <c r="C266" s="70">
        <v>6</v>
      </c>
      <c r="D266" s="70">
        <v>23</v>
      </c>
      <c r="E266" s="70">
        <v>2009</v>
      </c>
      <c r="F266" s="70" t="s">
        <v>176</v>
      </c>
      <c r="G266" s="70" t="s">
        <v>1917</v>
      </c>
      <c r="H266" s="70" t="s">
        <v>1918</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1924</v>
      </c>
      <c r="B267" s="70">
        <v>381</v>
      </c>
      <c r="C267" s="70">
        <v>7</v>
      </c>
      <c r="D267" s="70">
        <v>23</v>
      </c>
      <c r="E267" s="70">
        <v>2010</v>
      </c>
      <c r="F267" s="70" t="s">
        <v>177</v>
      </c>
      <c r="G267" s="70" t="s">
        <v>1917</v>
      </c>
      <c r="H267" s="70" t="s">
        <v>1918</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1925</v>
      </c>
      <c r="B268" s="70">
        <v>382</v>
      </c>
      <c r="C268" s="70">
        <v>8</v>
      </c>
      <c r="D268" s="70">
        <v>23</v>
      </c>
      <c r="E268" s="70">
        <v>2011</v>
      </c>
      <c r="F268" s="70" t="s">
        <v>178</v>
      </c>
      <c r="G268" s="70" t="s">
        <v>1917</v>
      </c>
      <c r="H268" s="70" t="s">
        <v>1918</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1926</v>
      </c>
      <c r="B269" s="70">
        <v>383</v>
      </c>
      <c r="C269" s="70">
        <v>9</v>
      </c>
      <c r="D269" s="70">
        <v>23</v>
      </c>
      <c r="E269" s="70">
        <v>2012</v>
      </c>
      <c r="F269" s="70" t="s">
        <v>179</v>
      </c>
      <c r="G269" s="70" t="s">
        <v>1917</v>
      </c>
      <c r="H269" s="70" t="s">
        <v>1918</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1927</v>
      </c>
      <c r="B270" s="70">
        <v>384</v>
      </c>
      <c r="C270" s="70">
        <v>10</v>
      </c>
      <c r="D270" s="70">
        <v>23</v>
      </c>
      <c r="E270" s="70">
        <v>2013</v>
      </c>
      <c r="F270" s="70" t="s">
        <v>180</v>
      </c>
      <c r="G270" s="70" t="s">
        <v>1917</v>
      </c>
      <c r="H270" s="70" t="s">
        <v>1918</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1928</v>
      </c>
      <c r="B271" s="70">
        <v>385</v>
      </c>
      <c r="C271" s="70">
        <v>11</v>
      </c>
      <c r="D271" s="70">
        <v>23</v>
      </c>
      <c r="E271" s="70">
        <v>2014</v>
      </c>
      <c r="F271" s="70" t="s">
        <v>181</v>
      </c>
      <c r="G271" s="70" t="s">
        <v>1917</v>
      </c>
      <c r="H271" s="70" t="s">
        <v>1918</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1929</v>
      </c>
      <c r="B272" s="70">
        <v>386</v>
      </c>
      <c r="C272" s="70">
        <v>12</v>
      </c>
      <c r="D272" s="70">
        <v>23</v>
      </c>
      <c r="E272" s="70">
        <v>2015</v>
      </c>
      <c r="F272" s="70" t="s">
        <v>182</v>
      </c>
      <c r="G272" s="70" t="s">
        <v>1917</v>
      </c>
      <c r="H272" s="70" t="s">
        <v>1918</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1930</v>
      </c>
      <c r="B273" s="70">
        <v>387</v>
      </c>
      <c r="C273" s="70">
        <v>13</v>
      </c>
      <c r="D273" s="70">
        <v>23</v>
      </c>
      <c r="E273" s="70">
        <v>2016</v>
      </c>
      <c r="F273" s="70" t="s">
        <v>155</v>
      </c>
      <c r="G273" s="1064" t="s">
        <v>1917</v>
      </c>
      <c r="H273" s="70" t="s">
        <v>1918</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1931</v>
      </c>
      <c r="B274" s="70">
        <v>388</v>
      </c>
      <c r="C274" s="70">
        <v>14</v>
      </c>
      <c r="D274" s="70">
        <v>23</v>
      </c>
      <c r="E274" s="70">
        <v>2017</v>
      </c>
      <c r="F274" s="70" t="s">
        <v>156</v>
      </c>
      <c r="G274" s="1064" t="s">
        <v>1917</v>
      </c>
      <c r="H274" s="70" t="s">
        <v>1918</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1932</v>
      </c>
      <c r="B275" s="70">
        <v>389</v>
      </c>
      <c r="C275" s="70">
        <v>15</v>
      </c>
      <c r="D275" s="70">
        <v>23</v>
      </c>
      <c r="E275" s="70">
        <v>2018</v>
      </c>
      <c r="F275" s="70" t="s">
        <v>183</v>
      </c>
      <c r="G275" s="70" t="s">
        <v>1917</v>
      </c>
      <c r="H275" s="70" t="s">
        <v>1918</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1933</v>
      </c>
      <c r="B276" s="70">
        <v>390</v>
      </c>
      <c r="C276" s="70">
        <v>16</v>
      </c>
      <c r="D276" s="70">
        <v>23</v>
      </c>
      <c r="E276" s="70">
        <v>2019</v>
      </c>
      <c r="F276" s="70" t="s">
        <v>158</v>
      </c>
      <c r="G276" s="70" t="s">
        <v>1917</v>
      </c>
      <c r="H276" s="70" t="s">
        <v>1918</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1934</v>
      </c>
      <c r="B277" s="70">
        <v>391</v>
      </c>
      <c r="C277" s="70">
        <v>17</v>
      </c>
      <c r="D277" s="70">
        <v>23</v>
      </c>
      <c r="E277" s="70">
        <v>2020</v>
      </c>
      <c r="F277" s="70" t="s">
        <v>159</v>
      </c>
      <c r="G277" s="70" t="s">
        <v>1917</v>
      </c>
      <c r="H277" s="70" t="s">
        <v>1918</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1935</v>
      </c>
      <c r="B278" s="70">
        <v>391</v>
      </c>
      <c r="C278" s="70">
        <v>18</v>
      </c>
      <c r="D278" s="70">
        <v>23</v>
      </c>
      <c r="E278" s="70">
        <v>2021</v>
      </c>
      <c r="F278" s="70" t="s">
        <v>160</v>
      </c>
      <c r="G278" s="70" t="s">
        <v>1917</v>
      </c>
      <c r="H278" s="70" t="s">
        <v>1918</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1936</v>
      </c>
      <c r="B279" s="70">
        <v>391</v>
      </c>
      <c r="C279" s="70">
        <v>19</v>
      </c>
      <c r="D279" s="70">
        <v>23</v>
      </c>
      <c r="E279" s="70">
        <v>2022</v>
      </c>
      <c r="F279" s="70" t="s">
        <v>161</v>
      </c>
      <c r="G279" s="70" t="s">
        <v>1917</v>
      </c>
      <c r="H279" s="70" t="s">
        <v>1918</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1937</v>
      </c>
      <c r="B280" s="70">
        <v>391</v>
      </c>
      <c r="C280" s="70">
        <v>20</v>
      </c>
      <c r="D280" s="70">
        <v>23</v>
      </c>
      <c r="E280" s="70">
        <v>2023</v>
      </c>
      <c r="F280" s="70" t="s">
        <v>1539</v>
      </c>
      <c r="G280" s="70" t="s">
        <v>1917</v>
      </c>
      <c r="H280" s="70" t="s">
        <v>1918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1938</v>
      </c>
      <c r="B281" s="70">
        <v>391</v>
      </c>
      <c r="C281" s="70">
        <v>21</v>
      </c>
      <c r="D281" s="70">
        <v>23</v>
      </c>
      <c r="E281" s="70">
        <v>2024</v>
      </c>
      <c r="F281" s="70" t="s">
        <v>1554</v>
      </c>
      <c r="G281" s="70" t="s">
        <v>1917</v>
      </c>
      <c r="H281" s="70" t="s">
        <v>1918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1</v>
      </c>
      <c r="C282" s="70">
        <v>1</v>
      </c>
      <c r="D282" s="70">
        <v>1</v>
      </c>
      <c r="E282" s="70">
        <v>1990</v>
      </c>
      <c r="F282" s="70" t="s">
        <v>787</v>
      </c>
      <c r="G282" s="70" t="s">
        <v>1940</v>
      </c>
      <c r="H282" s="70" t="s">
        <v>1941</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2</v>
      </c>
      <c r="C283" s="70">
        <v>2</v>
      </c>
      <c r="D283" s="70">
        <v>1</v>
      </c>
      <c r="E283" s="70">
        <v>2005</v>
      </c>
      <c r="F283" s="70" t="s">
        <v>789</v>
      </c>
      <c r="G283" s="70" t="s">
        <v>1940</v>
      </c>
      <c r="H283" s="70" t="s">
        <v>1941</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3</v>
      </c>
      <c r="C284" s="70">
        <v>3</v>
      </c>
      <c r="D284" s="70">
        <v>1</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4</v>
      </c>
      <c r="C285" s="70">
        <v>4</v>
      </c>
      <c r="D285" s="70">
        <v>1</v>
      </c>
      <c r="E285" s="70">
        <v>2007</v>
      </c>
      <c r="F285" s="70" t="s">
        <v>791</v>
      </c>
      <c r="G285" s="70" t="s">
        <v>1940</v>
      </c>
      <c r="H285" s="70" t="s">
        <v>1941</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5</v>
      </c>
      <c r="C286" s="70">
        <v>5</v>
      </c>
      <c r="D286" s="70">
        <v>1</v>
      </c>
      <c r="E286" s="70">
        <v>2008</v>
      </c>
      <c r="F286" s="70" t="s">
        <v>792</v>
      </c>
      <c r="G286" s="70" t="s">
        <v>1940</v>
      </c>
      <c r="H286" s="70" t="s">
        <v>1941</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6</v>
      </c>
      <c r="C287" s="70">
        <v>6</v>
      </c>
      <c r="D287" s="70">
        <v>1</v>
      </c>
      <c r="E287" s="70">
        <v>2009</v>
      </c>
      <c r="F287" s="70" t="s">
        <v>176</v>
      </c>
      <c r="G287" s="70" t="s">
        <v>1940</v>
      </c>
      <c r="H287" s="70" t="s">
        <v>1941</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1947</v>
      </c>
      <c r="B288" s="70">
        <v>7</v>
      </c>
      <c r="C288" s="70">
        <v>7</v>
      </c>
      <c r="D288" s="70">
        <v>1</v>
      </c>
      <c r="E288" s="70">
        <v>2010</v>
      </c>
      <c r="F288" s="70" t="s">
        <v>177</v>
      </c>
      <c r="G288" s="70" t="s">
        <v>1940</v>
      </c>
      <c r="H288" s="70" t="s">
        <v>1941</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1948</v>
      </c>
      <c r="B289" s="70">
        <v>8</v>
      </c>
      <c r="C289" s="70">
        <v>8</v>
      </c>
      <c r="D289" s="70">
        <v>1</v>
      </c>
      <c r="E289" s="70">
        <v>2011</v>
      </c>
      <c r="F289" s="70" t="s">
        <v>178</v>
      </c>
      <c r="G289" s="70" t="s">
        <v>1940</v>
      </c>
      <c r="H289" s="70" t="s">
        <v>1941</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1949</v>
      </c>
      <c r="B290" s="70">
        <v>9</v>
      </c>
      <c r="C290" s="70">
        <v>9</v>
      </c>
      <c r="D290" s="70">
        <v>1</v>
      </c>
      <c r="E290" s="70">
        <v>2012</v>
      </c>
      <c r="F290" s="70" t="s">
        <v>179</v>
      </c>
      <c r="G290" s="70" t="s">
        <v>1940</v>
      </c>
      <c r="H290" s="70" t="s">
        <v>1941</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1950</v>
      </c>
      <c r="B291" s="70">
        <v>10</v>
      </c>
      <c r="C291" s="70">
        <v>10</v>
      </c>
      <c r="D291" s="70">
        <v>1</v>
      </c>
      <c r="E291" s="70">
        <v>2013</v>
      </c>
      <c r="F291" s="70" t="s">
        <v>180</v>
      </c>
      <c r="G291" s="70" t="s">
        <v>1940</v>
      </c>
      <c r="H291" s="70" t="s">
        <v>1941</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1951</v>
      </c>
      <c r="B292" s="70">
        <v>11</v>
      </c>
      <c r="C292" s="70">
        <v>11</v>
      </c>
      <c r="D292" s="70">
        <v>1</v>
      </c>
      <c r="E292" s="70">
        <v>2014</v>
      </c>
      <c r="F292" s="70" t="s">
        <v>181</v>
      </c>
      <c r="G292" s="1064" t="s">
        <v>1940</v>
      </c>
      <c r="H292" s="70" t="s">
        <v>1941</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1952</v>
      </c>
      <c r="B293" s="70">
        <v>12</v>
      </c>
      <c r="C293" s="70">
        <v>12</v>
      </c>
      <c r="D293" s="70">
        <v>1</v>
      </c>
      <c r="E293" s="70">
        <v>2015</v>
      </c>
      <c r="F293" s="70" t="s">
        <v>182</v>
      </c>
      <c r="G293" s="1064" t="s">
        <v>1940</v>
      </c>
      <c r="H293" s="70" t="s">
        <v>1941</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1953</v>
      </c>
      <c r="B294" s="70">
        <v>13</v>
      </c>
      <c r="C294" s="70">
        <v>13</v>
      </c>
      <c r="D294" s="70">
        <v>1</v>
      </c>
      <c r="E294" s="70">
        <v>2016</v>
      </c>
      <c r="F294" s="70" t="s">
        <v>155</v>
      </c>
      <c r="G294" s="70" t="s">
        <v>1940</v>
      </c>
      <c r="H294" s="70" t="s">
        <v>1941</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1954</v>
      </c>
      <c r="B295" s="70">
        <v>14</v>
      </c>
      <c r="C295" s="70">
        <v>14</v>
      </c>
      <c r="D295" s="70">
        <v>1</v>
      </c>
      <c r="E295" s="70">
        <v>2017</v>
      </c>
      <c r="F295" s="70" t="s">
        <v>156</v>
      </c>
      <c r="G295" s="70" t="s">
        <v>1940</v>
      </c>
      <c r="H295" s="70" t="s">
        <v>1941</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1955</v>
      </c>
      <c r="B296" s="70">
        <v>15</v>
      </c>
      <c r="C296" s="70">
        <v>15</v>
      </c>
      <c r="D296" s="70">
        <v>1</v>
      </c>
      <c r="E296" s="70">
        <v>2018</v>
      </c>
      <c r="F296" s="70" t="s">
        <v>183</v>
      </c>
      <c r="G296" s="70" t="s">
        <v>1940</v>
      </c>
      <c r="H296" s="70" t="s">
        <v>1941</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1956</v>
      </c>
      <c r="B297" s="70">
        <v>16</v>
      </c>
      <c r="C297" s="70">
        <v>16</v>
      </c>
      <c r="D297" s="70">
        <v>1</v>
      </c>
      <c r="E297" s="70">
        <v>2019</v>
      </c>
      <c r="F297" s="70" t="s">
        <v>158</v>
      </c>
      <c r="G297" s="70" t="s">
        <v>1940</v>
      </c>
      <c r="H297" s="70" t="s">
        <v>1941</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1957</v>
      </c>
      <c r="B298" s="70">
        <v>17</v>
      </c>
      <c r="C298" s="70">
        <v>17</v>
      </c>
      <c r="D298" s="70">
        <v>1</v>
      </c>
      <c r="E298" s="70">
        <v>2020</v>
      </c>
      <c r="F298" s="70" t="s">
        <v>159</v>
      </c>
      <c r="G298" s="70" t="s">
        <v>1940</v>
      </c>
      <c r="H298" s="70" t="s">
        <v>1941</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1958</v>
      </c>
      <c r="B299" s="70">
        <v>17</v>
      </c>
      <c r="C299" s="70">
        <v>18</v>
      </c>
      <c r="D299" s="70">
        <v>1</v>
      </c>
      <c r="E299" s="70">
        <v>2021</v>
      </c>
      <c r="F299" s="70" t="s">
        <v>160</v>
      </c>
      <c r="G299" s="70" t="s">
        <v>1940</v>
      </c>
      <c r="H299" s="70" t="s">
        <v>1941</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1959</v>
      </c>
      <c r="B300" s="70">
        <v>17</v>
      </c>
      <c r="C300" s="70">
        <v>19</v>
      </c>
      <c r="D300" s="70">
        <v>1</v>
      </c>
      <c r="E300" s="70">
        <v>2022</v>
      </c>
      <c r="F300" s="70" t="s">
        <v>161</v>
      </c>
      <c r="G300" s="70" t="s">
        <v>1940</v>
      </c>
      <c r="H300" s="70" t="s">
        <v>1941</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17</v>
      </c>
      <c r="C301" s="70">
        <v>20</v>
      </c>
      <c r="D301" s="70">
        <v>1</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17</v>
      </c>
      <c r="C302" s="70">
        <v>21</v>
      </c>
      <c r="D302" s="70">
        <v>1</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239</v>
      </c>
      <c r="C303" s="70">
        <v>1</v>
      </c>
      <c r="D303" s="70">
        <v>15</v>
      </c>
      <c r="E303" s="70">
        <v>1990</v>
      </c>
      <c r="F303" s="70" t="s">
        <v>787</v>
      </c>
      <c r="G303" s="70" t="s">
        <v>1963</v>
      </c>
      <c r="H303" s="70" t="s">
        <v>1964</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1965</v>
      </c>
      <c r="B304" s="70">
        <v>240</v>
      </c>
      <c r="C304" s="70">
        <v>2</v>
      </c>
      <c r="D304" s="70">
        <v>15</v>
      </c>
      <c r="E304" s="70">
        <v>2005</v>
      </c>
      <c r="F304" s="70" t="s">
        <v>789</v>
      </c>
      <c r="G304" s="70" t="s">
        <v>1963</v>
      </c>
      <c r="H304" s="70" t="s">
        <v>1964</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1966</v>
      </c>
      <c r="B305" s="70">
        <v>241</v>
      </c>
      <c r="C305" s="70">
        <v>3</v>
      </c>
      <c r="D305" s="70">
        <v>15</v>
      </c>
      <c r="E305" s="70">
        <v>2006</v>
      </c>
      <c r="F305" s="70" t="s">
        <v>790</v>
      </c>
      <c r="G305" s="70" t="s">
        <v>1963</v>
      </c>
      <c r="H305" s="70" t="s">
        <v>1964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1967</v>
      </c>
      <c r="B306" s="70">
        <v>242</v>
      </c>
      <c r="C306" s="70">
        <v>4</v>
      </c>
      <c r="D306" s="70">
        <v>15</v>
      </c>
      <c r="E306" s="70">
        <v>2007</v>
      </c>
      <c r="F306" s="70" t="s">
        <v>791</v>
      </c>
      <c r="G306" s="70" t="s">
        <v>1963</v>
      </c>
      <c r="H306" s="70" t="s">
        <v>1964</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1968</v>
      </c>
      <c r="B307" s="70">
        <v>243</v>
      </c>
      <c r="C307" s="70">
        <v>5</v>
      </c>
      <c r="D307" s="70">
        <v>15</v>
      </c>
      <c r="E307" s="70">
        <v>2008</v>
      </c>
      <c r="F307" s="70" t="s">
        <v>792</v>
      </c>
      <c r="G307" s="70" t="s">
        <v>1963</v>
      </c>
      <c r="H307" s="70" t="s">
        <v>1964</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1969</v>
      </c>
      <c r="B308" s="70">
        <v>244</v>
      </c>
      <c r="C308" s="70">
        <v>6</v>
      </c>
      <c r="D308" s="70">
        <v>15</v>
      </c>
      <c r="E308" s="70">
        <v>2009</v>
      </c>
      <c r="F308" s="70" t="s">
        <v>176</v>
      </c>
      <c r="G308" s="70" t="s">
        <v>1963</v>
      </c>
      <c r="H308" s="70" t="s">
        <v>1964</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1970</v>
      </c>
      <c r="B309" s="70">
        <v>245</v>
      </c>
      <c r="C309" s="70">
        <v>7</v>
      </c>
      <c r="D309" s="70">
        <v>15</v>
      </c>
      <c r="E309" s="70">
        <v>2010</v>
      </c>
      <c r="F309" s="70" t="s">
        <v>177</v>
      </c>
      <c r="G309" s="70" t="s">
        <v>1963</v>
      </c>
      <c r="H309" s="70" t="s">
        <v>1964</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1971</v>
      </c>
      <c r="B310" s="70">
        <v>246</v>
      </c>
      <c r="C310" s="70">
        <v>8</v>
      </c>
      <c r="D310" s="70">
        <v>15</v>
      </c>
      <c r="E310" s="70">
        <v>2011</v>
      </c>
      <c r="F310" s="70" t="s">
        <v>178</v>
      </c>
      <c r="G310" s="70" t="s">
        <v>1963</v>
      </c>
      <c r="H310" s="70" t="s">
        <v>1964</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1972</v>
      </c>
      <c r="B311" s="70">
        <v>247</v>
      </c>
      <c r="C311" s="70">
        <v>9</v>
      </c>
      <c r="D311" s="70">
        <v>15</v>
      </c>
      <c r="E311" s="70">
        <v>2012</v>
      </c>
      <c r="F311" s="70" t="s">
        <v>179</v>
      </c>
      <c r="G311" s="1064" t="s">
        <v>1963</v>
      </c>
      <c r="H311" s="70" t="s">
        <v>1964</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1973</v>
      </c>
      <c r="B312" s="70">
        <v>248</v>
      </c>
      <c r="C312" s="70">
        <v>10</v>
      </c>
      <c r="D312" s="70">
        <v>15</v>
      </c>
      <c r="E312" s="70">
        <v>2013</v>
      </c>
      <c r="F312" s="70" t="s">
        <v>180</v>
      </c>
      <c r="G312" s="1064" t="s">
        <v>1963</v>
      </c>
      <c r="H312" s="70" t="s">
        <v>1964</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1974</v>
      </c>
      <c r="B313" s="70">
        <v>249</v>
      </c>
      <c r="C313" s="70">
        <v>11</v>
      </c>
      <c r="D313" s="70">
        <v>15</v>
      </c>
      <c r="E313" s="70">
        <v>2014</v>
      </c>
      <c r="F313" s="70" t="s">
        <v>181</v>
      </c>
      <c r="G313" s="70" t="s">
        <v>1963</v>
      </c>
      <c r="H313" s="70" t="s">
        <v>1964</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1975</v>
      </c>
      <c r="B314" s="70">
        <v>250</v>
      </c>
      <c r="C314" s="70">
        <v>12</v>
      </c>
      <c r="D314" s="70">
        <v>15</v>
      </c>
      <c r="E314" s="70">
        <v>2015</v>
      </c>
      <c r="F314" s="70" t="s">
        <v>182</v>
      </c>
      <c r="G314" s="70" t="s">
        <v>1963</v>
      </c>
      <c r="H314" s="70" t="s">
        <v>1964</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1976</v>
      </c>
      <c r="B315" s="70">
        <v>251</v>
      </c>
      <c r="C315" s="70">
        <v>13</v>
      </c>
      <c r="D315" s="70">
        <v>15</v>
      </c>
      <c r="E315" s="70">
        <v>2016</v>
      </c>
      <c r="F315" s="70" t="s">
        <v>155</v>
      </c>
      <c r="G315" s="70" t="s">
        <v>1963</v>
      </c>
      <c r="H315" s="70" t="s">
        <v>1964</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1977</v>
      </c>
      <c r="B316" s="70">
        <v>252</v>
      </c>
      <c r="C316" s="70">
        <v>14</v>
      </c>
      <c r="D316" s="70">
        <v>15</v>
      </c>
      <c r="E316" s="70">
        <v>2017</v>
      </c>
      <c r="F316" s="70" t="s">
        <v>156</v>
      </c>
      <c r="G316" s="70" t="s">
        <v>1963</v>
      </c>
      <c r="H316" s="70" t="s">
        <v>1964</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1978</v>
      </c>
      <c r="B317" s="70">
        <v>253</v>
      </c>
      <c r="C317" s="70">
        <v>15</v>
      </c>
      <c r="D317" s="70">
        <v>15</v>
      </c>
      <c r="E317" s="70">
        <v>2018</v>
      </c>
      <c r="F317" s="70" t="s">
        <v>183</v>
      </c>
      <c r="G317" s="70" t="s">
        <v>1963</v>
      </c>
      <c r="H317" s="70" t="s">
        <v>1964</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1979</v>
      </c>
      <c r="B318" s="70">
        <v>254</v>
      </c>
      <c r="C318" s="70">
        <v>16</v>
      </c>
      <c r="D318" s="70">
        <v>15</v>
      </c>
      <c r="E318" s="70">
        <v>2019</v>
      </c>
      <c r="F318" s="70" t="s">
        <v>158</v>
      </c>
      <c r="G318" s="70" t="s">
        <v>1963</v>
      </c>
      <c r="H318" s="70" t="s">
        <v>1964</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1980</v>
      </c>
      <c r="B319" s="70">
        <v>255</v>
      </c>
      <c r="C319" s="70">
        <v>17</v>
      </c>
      <c r="D319" s="70">
        <v>15</v>
      </c>
      <c r="E319" s="70">
        <v>2020</v>
      </c>
      <c r="F319" s="70" t="s">
        <v>159</v>
      </c>
      <c r="G319" s="70" t="s">
        <v>1963</v>
      </c>
      <c r="H319" s="70" t="s">
        <v>1964</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1981</v>
      </c>
      <c r="B320" s="70">
        <v>255</v>
      </c>
      <c r="C320" s="70">
        <v>18</v>
      </c>
      <c r="D320" s="70">
        <v>15</v>
      </c>
      <c r="E320" s="70">
        <v>2021</v>
      </c>
      <c r="F320" s="70" t="s">
        <v>160</v>
      </c>
      <c r="G320" s="70" t="s">
        <v>1963</v>
      </c>
      <c r="H320" s="70" t="s">
        <v>1964</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1982</v>
      </c>
      <c r="B321" s="70">
        <v>255</v>
      </c>
      <c r="C321" s="70">
        <v>19</v>
      </c>
      <c r="D321" s="70">
        <v>15</v>
      </c>
      <c r="E321" s="70">
        <v>2022</v>
      </c>
      <c r="F321" s="70" t="s">
        <v>161</v>
      </c>
      <c r="G321" s="70" t="s">
        <v>1963</v>
      </c>
      <c r="H321" s="70" t="s">
        <v>1964</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1983</v>
      </c>
      <c r="B322" s="70">
        <v>255</v>
      </c>
      <c r="C322" s="70">
        <v>20</v>
      </c>
      <c r="D322" s="70">
        <v>15</v>
      </c>
      <c r="E322" s="70">
        <v>2023</v>
      </c>
      <c r="F322" s="70" t="s">
        <v>1539</v>
      </c>
      <c r="G322" s="70" t="s">
        <v>1963</v>
      </c>
      <c r="H322" s="70" t="s">
        <v>1964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1984</v>
      </c>
      <c r="B323" s="70">
        <v>255</v>
      </c>
      <c r="C323" s="70">
        <v>21</v>
      </c>
      <c r="D323" s="70">
        <v>15</v>
      </c>
      <c r="E323" s="70">
        <v>2024</v>
      </c>
      <c r="F323" s="70" t="s">
        <v>1554</v>
      </c>
      <c r="G323" s="70" t="s">
        <v>1963</v>
      </c>
      <c r="H323" s="70" t="s">
        <v>1964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188</v>
      </c>
      <c r="C324" s="70">
        <v>1</v>
      </c>
      <c r="D324" s="70">
        <v>12</v>
      </c>
      <c r="E324" s="70">
        <v>1990</v>
      </c>
      <c r="F324" s="70" t="s">
        <v>787</v>
      </c>
      <c r="G324" s="70" t="s">
        <v>1986</v>
      </c>
      <c r="H324" s="70" t="s">
        <v>1987</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189</v>
      </c>
      <c r="C325" s="70">
        <v>2</v>
      </c>
      <c r="D325" s="70">
        <v>12</v>
      </c>
      <c r="E325" s="70">
        <v>2005</v>
      </c>
      <c r="F325" s="70" t="s">
        <v>789</v>
      </c>
      <c r="G325" s="70" t="s">
        <v>1986</v>
      </c>
      <c r="H325" s="70" t="s">
        <v>1987</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190</v>
      </c>
      <c r="C326" s="70">
        <v>3</v>
      </c>
      <c r="D326" s="70">
        <v>12</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191</v>
      </c>
      <c r="C327" s="70">
        <v>4</v>
      </c>
      <c r="D327" s="70">
        <v>12</v>
      </c>
      <c r="E327" s="70">
        <v>2007</v>
      </c>
      <c r="F327" s="70" t="s">
        <v>791</v>
      </c>
      <c r="G327" s="70" t="s">
        <v>1986</v>
      </c>
      <c r="H327" s="70" t="s">
        <v>1987</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192</v>
      </c>
      <c r="C328" s="70">
        <v>5</v>
      </c>
      <c r="D328" s="70">
        <v>12</v>
      </c>
      <c r="E328" s="70">
        <v>2008</v>
      </c>
      <c r="F328" s="70" t="s">
        <v>792</v>
      </c>
      <c r="G328" s="70" t="s">
        <v>1986</v>
      </c>
      <c r="H328" s="70" t="s">
        <v>1987</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193</v>
      </c>
      <c r="C329" s="70">
        <v>6</v>
      </c>
      <c r="D329" s="70">
        <v>12</v>
      </c>
      <c r="E329" s="70">
        <v>2009</v>
      </c>
      <c r="F329" s="70" t="s">
        <v>176</v>
      </c>
      <c r="G329" s="1064" t="s">
        <v>1986</v>
      </c>
      <c r="H329" s="70" t="s">
        <v>1987</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1993</v>
      </c>
      <c r="B330" s="70">
        <v>194</v>
      </c>
      <c r="C330" s="70">
        <v>7</v>
      </c>
      <c r="D330" s="70">
        <v>12</v>
      </c>
      <c r="E330" s="70">
        <v>2010</v>
      </c>
      <c r="F330" s="70" t="s">
        <v>177</v>
      </c>
      <c r="G330" s="1064" t="s">
        <v>1986</v>
      </c>
      <c r="H330" s="70" t="s">
        <v>1987</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1994</v>
      </c>
      <c r="B331" s="70">
        <v>195</v>
      </c>
      <c r="C331" s="70">
        <v>8</v>
      </c>
      <c r="D331" s="70">
        <v>12</v>
      </c>
      <c r="E331" s="70">
        <v>2011</v>
      </c>
      <c r="F331" s="70" t="s">
        <v>178</v>
      </c>
      <c r="G331" s="70" t="s">
        <v>1986</v>
      </c>
      <c r="H331" s="70" t="s">
        <v>1987</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1995</v>
      </c>
      <c r="B332" s="70">
        <v>196</v>
      </c>
      <c r="C332" s="70">
        <v>9</v>
      </c>
      <c r="D332" s="70">
        <v>12</v>
      </c>
      <c r="E332" s="70">
        <v>2012</v>
      </c>
      <c r="F332" s="70" t="s">
        <v>179</v>
      </c>
      <c r="G332" s="70" t="s">
        <v>1986</v>
      </c>
      <c r="H332" s="70" t="s">
        <v>1987</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1996</v>
      </c>
      <c r="B333" s="70">
        <v>197</v>
      </c>
      <c r="C333" s="70">
        <v>10</v>
      </c>
      <c r="D333" s="70">
        <v>12</v>
      </c>
      <c r="E333" s="70">
        <v>2013</v>
      </c>
      <c r="F333" s="70" t="s">
        <v>180</v>
      </c>
      <c r="G333" s="70" t="s">
        <v>1986</v>
      </c>
      <c r="H333" s="70" t="s">
        <v>1987</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1997</v>
      </c>
      <c r="B334" s="70">
        <v>198</v>
      </c>
      <c r="C334" s="70">
        <v>11</v>
      </c>
      <c r="D334" s="70">
        <v>12</v>
      </c>
      <c r="E334" s="70">
        <v>2014</v>
      </c>
      <c r="F334" s="70" t="s">
        <v>181</v>
      </c>
      <c r="G334" s="70" t="s">
        <v>1986</v>
      </c>
      <c r="H334" s="70" t="s">
        <v>1987</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1998</v>
      </c>
      <c r="B335" s="70">
        <v>199</v>
      </c>
      <c r="C335" s="70">
        <v>12</v>
      </c>
      <c r="D335" s="70">
        <v>12</v>
      </c>
      <c r="E335" s="70">
        <v>2015</v>
      </c>
      <c r="F335" s="70" t="s">
        <v>182</v>
      </c>
      <c r="G335" s="70" t="s">
        <v>1986</v>
      </c>
      <c r="H335" s="70" t="s">
        <v>1987</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1999</v>
      </c>
      <c r="B336" s="70">
        <v>200</v>
      </c>
      <c r="C336" s="70">
        <v>13</v>
      </c>
      <c r="D336" s="70">
        <v>12</v>
      </c>
      <c r="E336" s="70">
        <v>2016</v>
      </c>
      <c r="F336" s="70" t="s">
        <v>155</v>
      </c>
      <c r="G336" s="70" t="s">
        <v>1986</v>
      </c>
      <c r="H336" s="70" t="s">
        <v>1987</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2000</v>
      </c>
      <c r="B337" s="70">
        <v>201</v>
      </c>
      <c r="C337" s="70">
        <v>14</v>
      </c>
      <c r="D337" s="70">
        <v>12</v>
      </c>
      <c r="E337" s="70">
        <v>2017</v>
      </c>
      <c r="F337" s="70" t="s">
        <v>156</v>
      </c>
      <c r="G337" s="70" t="s">
        <v>1986</v>
      </c>
      <c r="H337" s="70" t="s">
        <v>1987</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2001</v>
      </c>
      <c r="B338" s="70">
        <v>202</v>
      </c>
      <c r="C338" s="70">
        <v>15</v>
      </c>
      <c r="D338" s="70">
        <v>12</v>
      </c>
      <c r="E338" s="70">
        <v>2018</v>
      </c>
      <c r="F338" s="70" t="s">
        <v>183</v>
      </c>
      <c r="G338" s="70" t="s">
        <v>1986</v>
      </c>
      <c r="H338" s="70" t="s">
        <v>1987</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2002</v>
      </c>
      <c r="B339" s="70">
        <v>203</v>
      </c>
      <c r="C339" s="70">
        <v>16</v>
      </c>
      <c r="D339" s="70">
        <v>12</v>
      </c>
      <c r="E339" s="70">
        <v>2019</v>
      </c>
      <c r="F339" s="70" t="s">
        <v>158</v>
      </c>
      <c r="G339" s="70" t="s">
        <v>1986</v>
      </c>
      <c r="H339" s="70" t="s">
        <v>1987</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2003</v>
      </c>
      <c r="B340" s="70">
        <v>204</v>
      </c>
      <c r="C340" s="70">
        <v>17</v>
      </c>
      <c r="D340" s="70">
        <v>12</v>
      </c>
      <c r="E340" s="70">
        <v>2020</v>
      </c>
      <c r="F340" s="70" t="s">
        <v>159</v>
      </c>
      <c r="G340" s="70" t="s">
        <v>1986</v>
      </c>
      <c r="H340" s="70" t="s">
        <v>1987</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2004</v>
      </c>
      <c r="B341" s="70">
        <v>204</v>
      </c>
      <c r="C341" s="70">
        <v>18</v>
      </c>
      <c r="D341" s="70">
        <v>12</v>
      </c>
      <c r="E341" s="70">
        <v>2021</v>
      </c>
      <c r="F341" s="70" t="s">
        <v>160</v>
      </c>
      <c r="G341" s="70" t="s">
        <v>1986</v>
      </c>
      <c r="H341" s="70" t="s">
        <v>1987</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2005</v>
      </c>
      <c r="B342" s="70">
        <v>204</v>
      </c>
      <c r="C342" s="70">
        <v>19</v>
      </c>
      <c r="D342" s="70">
        <v>12</v>
      </c>
      <c r="E342" s="70">
        <v>2022</v>
      </c>
      <c r="F342" s="70" t="s">
        <v>161</v>
      </c>
      <c r="G342" s="70" t="s">
        <v>1986</v>
      </c>
      <c r="H342" s="70" t="s">
        <v>1987</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204</v>
      </c>
      <c r="C343" s="70">
        <v>20</v>
      </c>
      <c r="D343" s="70">
        <v>12</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204</v>
      </c>
      <c r="C344" s="70">
        <v>21</v>
      </c>
      <c r="D344" s="70">
        <v>12</v>
      </c>
      <c r="E344" s="70">
        <v>2024</v>
      </c>
      <c r="F344" s="70" t="s">
        <v>1554</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477</v>
      </c>
      <c r="C345" s="70">
        <v>1</v>
      </c>
      <c r="D345" s="70">
        <v>29</v>
      </c>
      <c r="E345" s="70">
        <v>1990</v>
      </c>
      <c r="F345" s="70" t="s">
        <v>787</v>
      </c>
      <c r="G345" s="70" t="s">
        <v>2009</v>
      </c>
      <c r="H345" s="70" t="s">
        <v>2010</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478</v>
      </c>
      <c r="C346" s="70">
        <v>2</v>
      </c>
      <c r="D346" s="70">
        <v>29</v>
      </c>
      <c r="E346" s="70">
        <v>2005</v>
      </c>
      <c r="F346" s="70" t="s">
        <v>789</v>
      </c>
      <c r="G346" s="70" t="s">
        <v>2009</v>
      </c>
      <c r="H346" s="70" t="s">
        <v>2010</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479</v>
      </c>
      <c r="C347" s="70">
        <v>3</v>
      </c>
      <c r="D347" s="70">
        <v>29</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480</v>
      </c>
      <c r="C348" s="70">
        <v>4</v>
      </c>
      <c r="D348" s="70">
        <v>29</v>
      </c>
      <c r="E348" s="70">
        <v>2007</v>
      </c>
      <c r="F348" s="70" t="s">
        <v>791</v>
      </c>
      <c r="G348" s="70" t="s">
        <v>2009</v>
      </c>
      <c r="H348" s="70" t="s">
        <v>2010</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481</v>
      </c>
      <c r="C349" s="70">
        <v>5</v>
      </c>
      <c r="D349" s="70">
        <v>29</v>
      </c>
      <c r="E349" s="70">
        <v>2008</v>
      </c>
      <c r="F349" s="70" t="s">
        <v>792</v>
      </c>
      <c r="G349" s="1064" t="s">
        <v>2009</v>
      </c>
      <c r="H349" s="70" t="s">
        <v>2010</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482</v>
      </c>
      <c r="C350" s="70">
        <v>6</v>
      </c>
      <c r="D350" s="70">
        <v>29</v>
      </c>
      <c r="E350" s="70">
        <v>2009</v>
      </c>
      <c r="F350" s="70" t="s">
        <v>176</v>
      </c>
      <c r="G350" s="1064" t="s">
        <v>2009</v>
      </c>
      <c r="H350" s="70" t="s">
        <v>2010</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2016</v>
      </c>
      <c r="B351" s="70">
        <v>483</v>
      </c>
      <c r="C351" s="70">
        <v>7</v>
      </c>
      <c r="D351" s="70">
        <v>29</v>
      </c>
      <c r="E351" s="70">
        <v>2010</v>
      </c>
      <c r="F351" s="70" t="s">
        <v>177</v>
      </c>
      <c r="G351" s="70" t="s">
        <v>2009</v>
      </c>
      <c r="H351" s="70" t="s">
        <v>2010</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2017</v>
      </c>
      <c r="B352" s="70">
        <v>484</v>
      </c>
      <c r="C352" s="70">
        <v>8</v>
      </c>
      <c r="D352" s="70">
        <v>29</v>
      </c>
      <c r="E352" s="70">
        <v>2011</v>
      </c>
      <c r="F352" s="70" t="s">
        <v>178</v>
      </c>
      <c r="G352" s="70" t="s">
        <v>2009</v>
      </c>
      <c r="H352" s="70" t="s">
        <v>2010</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2018</v>
      </c>
      <c r="B353" s="70">
        <v>485</v>
      </c>
      <c r="C353" s="70">
        <v>9</v>
      </c>
      <c r="D353" s="70">
        <v>29</v>
      </c>
      <c r="E353" s="70">
        <v>2012</v>
      </c>
      <c r="F353" s="70" t="s">
        <v>179</v>
      </c>
      <c r="G353" s="70" t="s">
        <v>2009</v>
      </c>
      <c r="H353" s="70" t="s">
        <v>2010</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2019</v>
      </c>
      <c r="B354" s="70">
        <v>486</v>
      </c>
      <c r="C354" s="70">
        <v>10</v>
      </c>
      <c r="D354" s="70">
        <v>29</v>
      </c>
      <c r="E354" s="70">
        <v>2013</v>
      </c>
      <c r="F354" s="70" t="s">
        <v>180</v>
      </c>
      <c r="G354" s="70" t="s">
        <v>2009</v>
      </c>
      <c r="H354" s="70" t="s">
        <v>2010</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2020</v>
      </c>
      <c r="B355" s="70">
        <v>487</v>
      </c>
      <c r="C355" s="70">
        <v>11</v>
      </c>
      <c r="D355" s="70">
        <v>29</v>
      </c>
      <c r="E355" s="70">
        <v>2014</v>
      </c>
      <c r="F355" s="70" t="s">
        <v>181</v>
      </c>
      <c r="G355" s="70" t="s">
        <v>2009</v>
      </c>
      <c r="H355" s="70" t="s">
        <v>2010</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2021</v>
      </c>
      <c r="B356" s="70">
        <v>488</v>
      </c>
      <c r="C356" s="70">
        <v>12</v>
      </c>
      <c r="D356" s="70">
        <v>29</v>
      </c>
      <c r="E356" s="70">
        <v>2015</v>
      </c>
      <c r="F356" s="70" t="s">
        <v>182</v>
      </c>
      <c r="G356" s="70" t="s">
        <v>2009</v>
      </c>
      <c r="H356" s="70" t="s">
        <v>2010</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2022</v>
      </c>
      <c r="B357" s="70">
        <v>489</v>
      </c>
      <c r="C357" s="70">
        <v>13</v>
      </c>
      <c r="D357" s="70">
        <v>29</v>
      </c>
      <c r="E357" s="70">
        <v>2016</v>
      </c>
      <c r="F357" s="70" t="s">
        <v>155</v>
      </c>
      <c r="G357" s="70" t="s">
        <v>2009</v>
      </c>
      <c r="H357" s="70" t="s">
        <v>2010</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2023</v>
      </c>
      <c r="B358" s="70">
        <v>490</v>
      </c>
      <c r="C358" s="70">
        <v>14</v>
      </c>
      <c r="D358" s="70">
        <v>29</v>
      </c>
      <c r="E358" s="70">
        <v>2017</v>
      </c>
      <c r="F358" s="70" t="s">
        <v>156</v>
      </c>
      <c r="G358" s="70" t="s">
        <v>2009</v>
      </c>
      <c r="H358" s="70" t="s">
        <v>2010</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2024</v>
      </c>
      <c r="B359" s="70">
        <v>491</v>
      </c>
      <c r="C359" s="70">
        <v>15</v>
      </c>
      <c r="D359" s="70">
        <v>29</v>
      </c>
      <c r="E359" s="70">
        <v>2018</v>
      </c>
      <c r="F359" s="70" t="s">
        <v>183</v>
      </c>
      <c r="G359" s="70" t="s">
        <v>2009</v>
      </c>
      <c r="H359" s="70" t="s">
        <v>2010</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2025</v>
      </c>
      <c r="B360" s="70">
        <v>492</v>
      </c>
      <c r="C360" s="70">
        <v>16</v>
      </c>
      <c r="D360" s="70">
        <v>29</v>
      </c>
      <c r="E360" s="70">
        <v>2019</v>
      </c>
      <c r="F360" s="70" t="s">
        <v>158</v>
      </c>
      <c r="G360" s="70" t="s">
        <v>2009</v>
      </c>
      <c r="H360" s="70" t="s">
        <v>2010</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2026</v>
      </c>
      <c r="B361" s="70">
        <v>493</v>
      </c>
      <c r="C361" s="70">
        <v>17</v>
      </c>
      <c r="D361" s="70">
        <v>29</v>
      </c>
      <c r="E361" s="70">
        <v>2020</v>
      </c>
      <c r="F361" s="70" t="s">
        <v>159</v>
      </c>
      <c r="G361" s="70" t="s">
        <v>2009</v>
      </c>
      <c r="H361" s="70" t="s">
        <v>2010</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2027</v>
      </c>
      <c r="B362" s="70">
        <v>493</v>
      </c>
      <c r="C362" s="70">
        <v>18</v>
      </c>
      <c r="D362" s="70">
        <v>29</v>
      </c>
      <c r="E362" s="70">
        <v>2021</v>
      </c>
      <c r="F362" s="70" t="s">
        <v>160</v>
      </c>
      <c r="G362" s="70" t="s">
        <v>2009</v>
      </c>
      <c r="H362" s="70" t="s">
        <v>2010</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2028</v>
      </c>
      <c r="B363" s="70">
        <v>493</v>
      </c>
      <c r="C363" s="70">
        <v>19</v>
      </c>
      <c r="D363" s="70">
        <v>29</v>
      </c>
      <c r="E363" s="70">
        <v>2022</v>
      </c>
      <c r="F363" s="70" t="s">
        <v>161</v>
      </c>
      <c r="G363" s="70" t="s">
        <v>2009</v>
      </c>
      <c r="H363" s="70" t="s">
        <v>2010</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493</v>
      </c>
      <c r="C364" s="70">
        <v>20</v>
      </c>
      <c r="D364" s="70">
        <v>29</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493</v>
      </c>
      <c r="C365" s="70">
        <v>21</v>
      </c>
      <c r="D365" s="70">
        <v>29</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273</v>
      </c>
      <c r="C366" s="70">
        <v>1</v>
      </c>
      <c r="D366" s="70">
        <v>17</v>
      </c>
      <c r="E366" s="70">
        <v>1990</v>
      </c>
      <c r="F366" s="70" t="s">
        <v>787</v>
      </c>
      <c r="G366" s="70" t="s">
        <v>2032</v>
      </c>
      <c r="H366" s="70" t="s">
        <v>2033</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274</v>
      </c>
      <c r="C367" s="70">
        <v>2</v>
      </c>
      <c r="D367" s="70">
        <v>17</v>
      </c>
      <c r="E367" s="70">
        <v>2005</v>
      </c>
      <c r="F367" s="70" t="s">
        <v>789</v>
      </c>
      <c r="G367" s="70" t="s">
        <v>2032</v>
      </c>
      <c r="H367" s="70" t="s">
        <v>2033</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275</v>
      </c>
      <c r="C368" s="70">
        <v>3</v>
      </c>
      <c r="D368" s="70">
        <v>17</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276</v>
      </c>
      <c r="C369" s="70">
        <v>4</v>
      </c>
      <c r="D369" s="70">
        <v>17</v>
      </c>
      <c r="E369" s="70">
        <v>2007</v>
      </c>
      <c r="F369" s="70" t="s">
        <v>791</v>
      </c>
      <c r="G369" s="1064" t="s">
        <v>2032</v>
      </c>
      <c r="H369" s="70" t="s">
        <v>2033</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277</v>
      </c>
      <c r="C370" s="70">
        <v>5</v>
      </c>
      <c r="D370" s="70">
        <v>17</v>
      </c>
      <c r="E370" s="70">
        <v>2008</v>
      </c>
      <c r="F370" s="70" t="s">
        <v>792</v>
      </c>
      <c r="G370" s="70" t="s">
        <v>2032</v>
      </c>
      <c r="H370" s="70" t="s">
        <v>2033</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278</v>
      </c>
      <c r="C371" s="70">
        <v>6</v>
      </c>
      <c r="D371" s="70">
        <v>17</v>
      </c>
      <c r="E371" s="70">
        <v>2009</v>
      </c>
      <c r="F371" s="70" t="s">
        <v>176</v>
      </c>
      <c r="G371" s="70" t="s">
        <v>2032</v>
      </c>
      <c r="H371" s="70" t="s">
        <v>2033</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2039</v>
      </c>
      <c r="B372" s="70">
        <v>279</v>
      </c>
      <c r="C372" s="70">
        <v>7</v>
      </c>
      <c r="D372" s="70">
        <v>17</v>
      </c>
      <c r="E372" s="70">
        <v>2010</v>
      </c>
      <c r="F372" s="70" t="s">
        <v>177</v>
      </c>
      <c r="G372" s="70" t="s">
        <v>2032</v>
      </c>
      <c r="H372" s="70" t="s">
        <v>2033</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2040</v>
      </c>
      <c r="B373" s="70">
        <v>280</v>
      </c>
      <c r="C373" s="70">
        <v>8</v>
      </c>
      <c r="D373" s="70">
        <v>17</v>
      </c>
      <c r="E373" s="70">
        <v>2011</v>
      </c>
      <c r="F373" s="70" t="s">
        <v>178</v>
      </c>
      <c r="G373" s="70" t="s">
        <v>2032</v>
      </c>
      <c r="H373" s="70" t="s">
        <v>2033</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2041</v>
      </c>
      <c r="B374" s="70">
        <v>281</v>
      </c>
      <c r="C374" s="70">
        <v>9</v>
      </c>
      <c r="D374" s="70">
        <v>17</v>
      </c>
      <c r="E374" s="70">
        <v>2012</v>
      </c>
      <c r="F374" s="70" t="s">
        <v>179</v>
      </c>
      <c r="G374" s="70" t="s">
        <v>2032</v>
      </c>
      <c r="H374" s="70" t="s">
        <v>2033</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2042</v>
      </c>
      <c r="B375" s="70">
        <v>282</v>
      </c>
      <c r="C375" s="70">
        <v>10</v>
      </c>
      <c r="D375" s="70">
        <v>17</v>
      </c>
      <c r="E375" s="70">
        <v>2013</v>
      </c>
      <c r="F375" s="70" t="s">
        <v>180</v>
      </c>
      <c r="G375" s="70" t="s">
        <v>2032</v>
      </c>
      <c r="H375" s="70" t="s">
        <v>2033</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2043</v>
      </c>
      <c r="B376" s="70">
        <v>283</v>
      </c>
      <c r="C376" s="70">
        <v>11</v>
      </c>
      <c r="D376" s="70">
        <v>17</v>
      </c>
      <c r="E376" s="70">
        <v>2014</v>
      </c>
      <c r="F376" s="70" t="s">
        <v>181</v>
      </c>
      <c r="G376" s="70" t="s">
        <v>2032</v>
      </c>
      <c r="H376" s="70" t="s">
        <v>2033</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2044</v>
      </c>
      <c r="B377" s="70">
        <v>284</v>
      </c>
      <c r="C377" s="70">
        <v>12</v>
      </c>
      <c r="D377" s="70">
        <v>17</v>
      </c>
      <c r="E377" s="70">
        <v>2015</v>
      </c>
      <c r="F377" s="70" t="s">
        <v>182</v>
      </c>
      <c r="G377" s="70" t="s">
        <v>2032</v>
      </c>
      <c r="H377" s="70" t="s">
        <v>2033</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2045</v>
      </c>
      <c r="B378" s="70">
        <v>285</v>
      </c>
      <c r="C378" s="70">
        <v>13</v>
      </c>
      <c r="D378" s="70">
        <v>17</v>
      </c>
      <c r="E378" s="70">
        <v>2016</v>
      </c>
      <c r="F378" s="70" t="s">
        <v>155</v>
      </c>
      <c r="G378" s="70" t="s">
        <v>2032</v>
      </c>
      <c r="H378" s="70" t="s">
        <v>2033</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2046</v>
      </c>
      <c r="B379" s="70">
        <v>286</v>
      </c>
      <c r="C379" s="70">
        <v>14</v>
      </c>
      <c r="D379" s="70">
        <v>17</v>
      </c>
      <c r="E379" s="70">
        <v>2017</v>
      </c>
      <c r="F379" s="70" t="s">
        <v>156</v>
      </c>
      <c r="G379" s="70" t="s">
        <v>2032</v>
      </c>
      <c r="H379" s="70" t="s">
        <v>2033</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2047</v>
      </c>
      <c r="B380" s="70">
        <v>287</v>
      </c>
      <c r="C380" s="70">
        <v>15</v>
      </c>
      <c r="D380" s="70">
        <v>17</v>
      </c>
      <c r="E380" s="70">
        <v>2018</v>
      </c>
      <c r="F380" s="70" t="s">
        <v>183</v>
      </c>
      <c r="G380" s="70" t="s">
        <v>2032</v>
      </c>
      <c r="H380" s="70" t="s">
        <v>2033</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2048</v>
      </c>
      <c r="B381" s="70">
        <v>288</v>
      </c>
      <c r="C381" s="70">
        <v>16</v>
      </c>
      <c r="D381" s="70">
        <v>17</v>
      </c>
      <c r="E381" s="70">
        <v>2019</v>
      </c>
      <c r="F381" s="70" t="s">
        <v>158</v>
      </c>
      <c r="G381" s="70" t="s">
        <v>2032</v>
      </c>
      <c r="H381" s="70" t="s">
        <v>2033</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2049</v>
      </c>
      <c r="B382" s="70">
        <v>289</v>
      </c>
      <c r="C382" s="70">
        <v>17</v>
      </c>
      <c r="D382" s="70">
        <v>17</v>
      </c>
      <c r="E382" s="70">
        <v>2020</v>
      </c>
      <c r="F382" s="70" t="s">
        <v>159</v>
      </c>
      <c r="G382" s="70" t="s">
        <v>2032</v>
      </c>
      <c r="H382" s="70" t="s">
        <v>2033</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2050</v>
      </c>
      <c r="B383" s="70">
        <v>289</v>
      </c>
      <c r="C383" s="70">
        <v>18</v>
      </c>
      <c r="D383" s="70">
        <v>17</v>
      </c>
      <c r="E383" s="70">
        <v>2021</v>
      </c>
      <c r="F383" s="70" t="s">
        <v>160</v>
      </c>
      <c r="G383" s="70" t="s">
        <v>2032</v>
      </c>
      <c r="H383" s="70" t="s">
        <v>2033</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2051</v>
      </c>
      <c r="B384" s="70">
        <v>289</v>
      </c>
      <c r="C384" s="70">
        <v>19</v>
      </c>
      <c r="D384" s="70">
        <v>17</v>
      </c>
      <c r="E384" s="70">
        <v>2022</v>
      </c>
      <c r="F384" s="70" t="s">
        <v>161</v>
      </c>
      <c r="G384" s="70" t="s">
        <v>2032</v>
      </c>
      <c r="H384" s="70" t="s">
        <v>2033</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289</v>
      </c>
      <c r="C385" s="70">
        <v>20</v>
      </c>
      <c r="D385" s="70">
        <v>17</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289</v>
      </c>
      <c r="C386" s="70">
        <v>21</v>
      </c>
      <c r="D386" s="70">
        <v>17</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392</v>
      </c>
      <c r="C387" s="70">
        <v>1</v>
      </c>
      <c r="D387" s="70">
        <v>24</v>
      </c>
      <c r="E387" s="70">
        <v>1990</v>
      </c>
      <c r="F387" s="70" t="s">
        <v>787</v>
      </c>
      <c r="G387" s="1064" t="s">
        <v>2055</v>
      </c>
      <c r="H387" s="70" t="s">
        <v>2056</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393</v>
      </c>
      <c r="C388" s="70">
        <v>2</v>
      </c>
      <c r="D388" s="70">
        <v>24</v>
      </c>
      <c r="E388" s="70">
        <v>2005</v>
      </c>
      <c r="F388" s="70" t="s">
        <v>789</v>
      </c>
      <c r="G388" s="70" t="s">
        <v>2055</v>
      </c>
      <c r="H388" s="70" t="s">
        <v>2056</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394</v>
      </c>
      <c r="C389" s="70">
        <v>3</v>
      </c>
      <c r="D389" s="70">
        <v>24</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395</v>
      </c>
      <c r="C390" s="70">
        <v>4</v>
      </c>
      <c r="D390" s="70">
        <v>24</v>
      </c>
      <c r="E390" s="70">
        <v>2007</v>
      </c>
      <c r="F390" s="70" t="s">
        <v>791</v>
      </c>
      <c r="G390" s="70" t="s">
        <v>2055</v>
      </c>
      <c r="H390" s="70" t="s">
        <v>2056</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396</v>
      </c>
      <c r="C391" s="70">
        <v>5</v>
      </c>
      <c r="D391" s="70">
        <v>24</v>
      </c>
      <c r="E391" s="70">
        <v>2008</v>
      </c>
      <c r="F391" s="70" t="s">
        <v>792</v>
      </c>
      <c r="G391" s="70" t="s">
        <v>2055</v>
      </c>
      <c r="H391" s="70" t="s">
        <v>2056</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397</v>
      </c>
      <c r="C392" s="70">
        <v>6</v>
      </c>
      <c r="D392" s="70">
        <v>24</v>
      </c>
      <c r="E392" s="70">
        <v>2009</v>
      </c>
      <c r="F392" s="70" t="s">
        <v>176</v>
      </c>
      <c r="G392" s="70" t="s">
        <v>2055</v>
      </c>
      <c r="H392" s="70" t="s">
        <v>2056</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2062</v>
      </c>
      <c r="B393" s="70">
        <v>398</v>
      </c>
      <c r="C393" s="70">
        <v>7</v>
      </c>
      <c r="D393" s="70">
        <v>24</v>
      </c>
      <c r="E393" s="70">
        <v>2010</v>
      </c>
      <c r="F393" s="70" t="s">
        <v>177</v>
      </c>
      <c r="G393" s="70" t="s">
        <v>2055</v>
      </c>
      <c r="H393" s="70" t="s">
        <v>2056</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2063</v>
      </c>
      <c r="B394" s="70">
        <v>399</v>
      </c>
      <c r="C394" s="70">
        <v>8</v>
      </c>
      <c r="D394" s="70">
        <v>24</v>
      </c>
      <c r="E394" s="70">
        <v>2011</v>
      </c>
      <c r="F394" s="70" t="s">
        <v>178</v>
      </c>
      <c r="G394" s="70" t="s">
        <v>2055</v>
      </c>
      <c r="H394" s="70" t="s">
        <v>2056</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2064</v>
      </c>
      <c r="B395" s="70">
        <v>400</v>
      </c>
      <c r="C395" s="70">
        <v>9</v>
      </c>
      <c r="D395" s="70">
        <v>24</v>
      </c>
      <c r="E395" s="70">
        <v>2012</v>
      </c>
      <c r="F395" s="70" t="s">
        <v>179</v>
      </c>
      <c r="G395" s="70" t="s">
        <v>2055</v>
      </c>
      <c r="H395" s="70" t="s">
        <v>2056</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2065</v>
      </c>
      <c r="B396" s="70">
        <v>401</v>
      </c>
      <c r="C396" s="70">
        <v>10</v>
      </c>
      <c r="D396" s="70">
        <v>24</v>
      </c>
      <c r="E396" s="70">
        <v>2013</v>
      </c>
      <c r="F396" s="70" t="s">
        <v>180</v>
      </c>
      <c r="G396" s="70" t="s">
        <v>2055</v>
      </c>
      <c r="H396" s="70" t="s">
        <v>2056</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2066</v>
      </c>
      <c r="B397" s="70">
        <v>402</v>
      </c>
      <c r="C397" s="70">
        <v>11</v>
      </c>
      <c r="D397" s="70">
        <v>24</v>
      </c>
      <c r="E397" s="70">
        <v>2014</v>
      </c>
      <c r="F397" s="70" t="s">
        <v>181</v>
      </c>
      <c r="G397" s="70" t="s">
        <v>2055</v>
      </c>
      <c r="H397" s="70" t="s">
        <v>2056</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2067</v>
      </c>
      <c r="B398" s="70">
        <v>403</v>
      </c>
      <c r="C398" s="70">
        <v>12</v>
      </c>
      <c r="D398" s="70">
        <v>24</v>
      </c>
      <c r="E398" s="70">
        <v>2015</v>
      </c>
      <c r="F398" s="70" t="s">
        <v>182</v>
      </c>
      <c r="G398" s="70" t="s">
        <v>2055</v>
      </c>
      <c r="H398" s="70" t="s">
        <v>2056</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2068</v>
      </c>
      <c r="B399" s="70">
        <v>404</v>
      </c>
      <c r="C399" s="70">
        <v>13</v>
      </c>
      <c r="D399" s="70">
        <v>24</v>
      </c>
      <c r="E399" s="70">
        <v>2016</v>
      </c>
      <c r="F399" s="70" t="s">
        <v>155</v>
      </c>
      <c r="G399" s="70" t="s">
        <v>2055</v>
      </c>
      <c r="H399" s="70" t="s">
        <v>2056</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2069</v>
      </c>
      <c r="B400" s="70">
        <v>405</v>
      </c>
      <c r="C400" s="70">
        <v>14</v>
      </c>
      <c r="D400" s="70">
        <v>24</v>
      </c>
      <c r="E400" s="70">
        <v>2017</v>
      </c>
      <c r="F400" s="70" t="s">
        <v>156</v>
      </c>
      <c r="G400" s="70" t="s">
        <v>2055</v>
      </c>
      <c r="H400" s="70" t="s">
        <v>2056</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2070</v>
      </c>
      <c r="B401" s="70">
        <v>406</v>
      </c>
      <c r="C401" s="70">
        <v>15</v>
      </c>
      <c r="D401" s="70">
        <v>24</v>
      </c>
      <c r="E401" s="70">
        <v>2018</v>
      </c>
      <c r="F401" s="70" t="s">
        <v>183</v>
      </c>
      <c r="G401" s="70" t="s">
        <v>2055</v>
      </c>
      <c r="H401" s="70" t="s">
        <v>2056</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2071</v>
      </c>
      <c r="B402" s="70">
        <v>407</v>
      </c>
      <c r="C402" s="70">
        <v>16</v>
      </c>
      <c r="D402" s="70">
        <v>24</v>
      </c>
      <c r="E402" s="70">
        <v>2019</v>
      </c>
      <c r="F402" s="70" t="s">
        <v>158</v>
      </c>
      <c r="G402" s="70" t="s">
        <v>2055</v>
      </c>
      <c r="H402" s="70" t="s">
        <v>2056</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2072</v>
      </c>
      <c r="B403" s="70">
        <v>408</v>
      </c>
      <c r="C403" s="70">
        <v>17</v>
      </c>
      <c r="D403" s="70">
        <v>24</v>
      </c>
      <c r="E403" s="70">
        <v>2020</v>
      </c>
      <c r="F403" s="70" t="s">
        <v>159</v>
      </c>
      <c r="G403" s="70" t="s">
        <v>2055</v>
      </c>
      <c r="H403" s="70" t="s">
        <v>2056</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2073</v>
      </c>
      <c r="B404" s="70">
        <v>408</v>
      </c>
      <c r="C404" s="70">
        <v>18</v>
      </c>
      <c r="D404" s="70">
        <v>24</v>
      </c>
      <c r="E404" s="70">
        <v>2021</v>
      </c>
      <c r="F404" s="70" t="s">
        <v>160</v>
      </c>
      <c r="G404" s="70" t="s">
        <v>2055</v>
      </c>
      <c r="H404" s="70" t="s">
        <v>2056</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2074</v>
      </c>
      <c r="B405" s="70">
        <v>408</v>
      </c>
      <c r="C405" s="70">
        <v>19</v>
      </c>
      <c r="D405" s="70">
        <v>24</v>
      </c>
      <c r="E405" s="70">
        <v>2022</v>
      </c>
      <c r="F405" s="70" t="s">
        <v>161</v>
      </c>
      <c r="G405" s="70" t="s">
        <v>2055</v>
      </c>
      <c r="H405" s="70" t="s">
        <v>2056</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408</v>
      </c>
      <c r="C406" s="70">
        <v>20</v>
      </c>
      <c r="D406" s="70">
        <v>24</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408</v>
      </c>
      <c r="C407" s="70">
        <v>21</v>
      </c>
      <c r="D407" s="70">
        <v>24</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222</v>
      </c>
      <c r="C408" s="70">
        <v>1</v>
      </c>
      <c r="D408" s="70">
        <v>14</v>
      </c>
      <c r="E408" s="70">
        <v>1990</v>
      </c>
      <c r="F408" s="70" t="s">
        <v>787</v>
      </c>
      <c r="G408" s="70" t="s">
        <v>2078</v>
      </c>
      <c r="H408" s="70" t="s">
        <v>2079</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223</v>
      </c>
      <c r="C409" s="70">
        <v>2</v>
      </c>
      <c r="D409" s="70">
        <v>14</v>
      </c>
      <c r="E409" s="70">
        <v>2005</v>
      </c>
      <c r="F409" s="70" t="s">
        <v>789</v>
      </c>
      <c r="G409" s="70" t="s">
        <v>2078</v>
      </c>
      <c r="H409" s="70" t="s">
        <v>2079</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224</v>
      </c>
      <c r="C410" s="70">
        <v>3</v>
      </c>
      <c r="D410" s="70">
        <v>14</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225</v>
      </c>
      <c r="C411" s="70">
        <v>4</v>
      </c>
      <c r="D411" s="70">
        <v>14</v>
      </c>
      <c r="E411" s="70">
        <v>2007</v>
      </c>
      <c r="F411" s="70" t="s">
        <v>791</v>
      </c>
      <c r="G411" s="70" t="s">
        <v>2078</v>
      </c>
      <c r="H411" s="70" t="s">
        <v>2079</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226</v>
      </c>
      <c r="C412" s="70">
        <v>5</v>
      </c>
      <c r="D412" s="70">
        <v>14</v>
      </c>
      <c r="E412" s="70">
        <v>2008</v>
      </c>
      <c r="F412" s="70" t="s">
        <v>792</v>
      </c>
      <c r="G412" s="70" t="s">
        <v>2078</v>
      </c>
      <c r="H412" s="70" t="s">
        <v>2079</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227</v>
      </c>
      <c r="C413" s="70">
        <v>6</v>
      </c>
      <c r="D413" s="70">
        <v>14</v>
      </c>
      <c r="E413" s="70">
        <v>2009</v>
      </c>
      <c r="F413" s="70" t="s">
        <v>176</v>
      </c>
      <c r="G413" s="70" t="s">
        <v>2078</v>
      </c>
      <c r="H413" s="70" t="s">
        <v>2079</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2085</v>
      </c>
      <c r="B414" s="70">
        <v>228</v>
      </c>
      <c r="C414" s="70">
        <v>7</v>
      </c>
      <c r="D414" s="70">
        <v>14</v>
      </c>
      <c r="E414" s="70">
        <v>2010</v>
      </c>
      <c r="F414" s="70" t="s">
        <v>177</v>
      </c>
      <c r="G414" s="70" t="s">
        <v>2078</v>
      </c>
      <c r="H414" s="70" t="s">
        <v>2079</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2086</v>
      </c>
      <c r="B415" s="70">
        <v>229</v>
      </c>
      <c r="C415" s="70">
        <v>8</v>
      </c>
      <c r="D415" s="70">
        <v>14</v>
      </c>
      <c r="E415" s="70">
        <v>2011</v>
      </c>
      <c r="F415" s="70" t="s">
        <v>178</v>
      </c>
      <c r="G415" s="70" t="s">
        <v>2078</v>
      </c>
      <c r="H415" s="70" t="s">
        <v>2079</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2087</v>
      </c>
      <c r="B416" s="70">
        <v>230</v>
      </c>
      <c r="C416" s="70">
        <v>9</v>
      </c>
      <c r="D416" s="70">
        <v>14</v>
      </c>
      <c r="E416" s="70">
        <v>2012</v>
      </c>
      <c r="F416" s="70" t="s">
        <v>179</v>
      </c>
      <c r="G416" s="70" t="s">
        <v>2078</v>
      </c>
      <c r="H416" s="70" t="s">
        <v>2079</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2088</v>
      </c>
      <c r="B417" s="70">
        <v>231</v>
      </c>
      <c r="C417" s="70">
        <v>10</v>
      </c>
      <c r="D417" s="70">
        <v>14</v>
      </c>
      <c r="E417" s="70">
        <v>2013</v>
      </c>
      <c r="F417" s="70" t="s">
        <v>180</v>
      </c>
      <c r="G417" s="70" t="s">
        <v>2078</v>
      </c>
      <c r="H417" s="70" t="s">
        <v>2079</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2089</v>
      </c>
      <c r="B418" s="70">
        <v>232</v>
      </c>
      <c r="C418" s="70">
        <v>11</v>
      </c>
      <c r="D418" s="70">
        <v>14</v>
      </c>
      <c r="E418" s="70">
        <v>2014</v>
      </c>
      <c r="F418" s="70" t="s">
        <v>181</v>
      </c>
      <c r="G418" s="70" t="s">
        <v>2078</v>
      </c>
      <c r="H418" s="70" t="s">
        <v>2079</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2090</v>
      </c>
      <c r="B419" s="70">
        <v>233</v>
      </c>
      <c r="C419" s="70">
        <v>12</v>
      </c>
      <c r="D419" s="70">
        <v>14</v>
      </c>
      <c r="E419" s="70">
        <v>2015</v>
      </c>
      <c r="F419" s="70" t="s">
        <v>182</v>
      </c>
      <c r="G419" s="70" t="s">
        <v>2078</v>
      </c>
      <c r="H419" s="70" t="s">
        <v>2079</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2091</v>
      </c>
      <c r="B420" s="70">
        <v>234</v>
      </c>
      <c r="C420" s="70">
        <v>13</v>
      </c>
      <c r="D420" s="70">
        <v>14</v>
      </c>
      <c r="E420" s="70">
        <v>2016</v>
      </c>
      <c r="F420" s="70" t="s">
        <v>155</v>
      </c>
      <c r="G420" s="70" t="s">
        <v>2078</v>
      </c>
      <c r="H420" s="70" t="s">
        <v>2079</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2092</v>
      </c>
      <c r="B421" s="70">
        <v>235</v>
      </c>
      <c r="C421" s="70">
        <v>14</v>
      </c>
      <c r="D421" s="70">
        <v>14</v>
      </c>
      <c r="E421" s="70">
        <v>2017</v>
      </c>
      <c r="F421" s="70" t="s">
        <v>156</v>
      </c>
      <c r="G421" s="70" t="s">
        <v>2078</v>
      </c>
      <c r="H421" s="70" t="s">
        <v>2079</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2093</v>
      </c>
      <c r="B422" s="70">
        <v>236</v>
      </c>
      <c r="C422" s="70">
        <v>15</v>
      </c>
      <c r="D422" s="70">
        <v>14</v>
      </c>
      <c r="E422" s="70">
        <v>2018</v>
      </c>
      <c r="F422" s="70" t="s">
        <v>183</v>
      </c>
      <c r="G422" s="70" t="s">
        <v>2078</v>
      </c>
      <c r="H422" s="70" t="s">
        <v>2079</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2094</v>
      </c>
      <c r="B423" s="70">
        <v>237</v>
      </c>
      <c r="C423" s="70">
        <v>16</v>
      </c>
      <c r="D423" s="70">
        <v>14</v>
      </c>
      <c r="E423" s="70">
        <v>2019</v>
      </c>
      <c r="F423" s="70" t="s">
        <v>158</v>
      </c>
      <c r="G423" s="70" t="s">
        <v>2078</v>
      </c>
      <c r="H423" s="70" t="s">
        <v>2079</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2095</v>
      </c>
      <c r="B424" s="70">
        <v>238</v>
      </c>
      <c r="C424" s="70">
        <v>17</v>
      </c>
      <c r="D424" s="70">
        <v>14</v>
      </c>
      <c r="E424" s="70">
        <v>2020</v>
      </c>
      <c r="F424" s="70" t="s">
        <v>159</v>
      </c>
      <c r="G424" s="70" t="s">
        <v>2078</v>
      </c>
      <c r="H424" s="70" t="s">
        <v>2079</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2096</v>
      </c>
      <c r="B425" s="70">
        <v>238</v>
      </c>
      <c r="C425" s="70">
        <v>18</v>
      </c>
      <c r="D425" s="70">
        <v>14</v>
      </c>
      <c r="E425" s="70">
        <v>2021</v>
      </c>
      <c r="F425" s="70" t="s">
        <v>160</v>
      </c>
      <c r="G425" s="1064" t="s">
        <v>2078</v>
      </c>
      <c r="H425" s="70" t="s">
        <v>2079</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2097</v>
      </c>
      <c r="B426" s="70">
        <v>238</v>
      </c>
      <c r="C426" s="70">
        <v>19</v>
      </c>
      <c r="D426" s="70">
        <v>14</v>
      </c>
      <c r="E426" s="70">
        <v>2022</v>
      </c>
      <c r="F426" s="70" t="s">
        <v>161</v>
      </c>
      <c r="G426" s="1064" t="s">
        <v>2078</v>
      </c>
      <c r="H426" s="70" t="s">
        <v>2079</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238</v>
      </c>
      <c r="C427" s="70">
        <v>20</v>
      </c>
      <c r="D427" s="70">
        <v>14</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238</v>
      </c>
      <c r="C428" s="70">
        <v>21</v>
      </c>
      <c r="D428" s="70">
        <v>14</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358</v>
      </c>
      <c r="C429" s="70">
        <v>1</v>
      </c>
      <c r="D429" s="70">
        <v>22</v>
      </c>
      <c r="E429" s="70">
        <v>1990</v>
      </c>
      <c r="F429" s="70" t="s">
        <v>787</v>
      </c>
      <c r="G429" s="70" t="s">
        <v>2101</v>
      </c>
      <c r="H429" s="70" t="s">
        <v>2102</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359</v>
      </c>
      <c r="C430" s="70">
        <v>2</v>
      </c>
      <c r="D430" s="70">
        <v>22</v>
      </c>
      <c r="E430" s="70">
        <v>2005</v>
      </c>
      <c r="F430" s="70" t="s">
        <v>789</v>
      </c>
      <c r="G430" s="70" t="s">
        <v>2101</v>
      </c>
      <c r="H430" s="70" t="s">
        <v>2102</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360</v>
      </c>
      <c r="C431" s="70">
        <v>3</v>
      </c>
      <c r="D431" s="70">
        <v>22</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361</v>
      </c>
      <c r="C432" s="70">
        <v>4</v>
      </c>
      <c r="D432" s="70">
        <v>22</v>
      </c>
      <c r="E432" s="70">
        <v>2007</v>
      </c>
      <c r="F432" s="70" t="s">
        <v>791</v>
      </c>
      <c r="G432" s="70" t="s">
        <v>2101</v>
      </c>
      <c r="H432" s="70" t="s">
        <v>2102</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362</v>
      </c>
      <c r="C433" s="70">
        <v>5</v>
      </c>
      <c r="D433" s="70">
        <v>22</v>
      </c>
      <c r="E433" s="70">
        <v>2008</v>
      </c>
      <c r="F433" s="70" t="s">
        <v>792</v>
      </c>
      <c r="G433" s="70" t="s">
        <v>2101</v>
      </c>
      <c r="H433" s="70" t="s">
        <v>2102</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363</v>
      </c>
      <c r="C434" s="70">
        <v>6</v>
      </c>
      <c r="D434" s="70">
        <v>22</v>
      </c>
      <c r="E434" s="70">
        <v>2009</v>
      </c>
      <c r="F434" s="70" t="s">
        <v>176</v>
      </c>
      <c r="G434" s="70" t="s">
        <v>2101</v>
      </c>
      <c r="H434" s="70" t="s">
        <v>2102</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2108</v>
      </c>
      <c r="B435" s="70">
        <v>364</v>
      </c>
      <c r="C435" s="70">
        <v>7</v>
      </c>
      <c r="D435" s="70">
        <v>22</v>
      </c>
      <c r="E435" s="70">
        <v>2010</v>
      </c>
      <c r="F435" s="70" t="s">
        <v>177</v>
      </c>
      <c r="G435" s="70" t="s">
        <v>2101</v>
      </c>
      <c r="H435" s="70" t="s">
        <v>2102</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2109</v>
      </c>
      <c r="B436" s="70">
        <v>365</v>
      </c>
      <c r="C436" s="70">
        <v>8</v>
      </c>
      <c r="D436" s="70">
        <v>22</v>
      </c>
      <c r="E436" s="70">
        <v>2011</v>
      </c>
      <c r="F436" s="70" t="s">
        <v>178</v>
      </c>
      <c r="G436" s="70" t="s">
        <v>2101</v>
      </c>
      <c r="H436" s="70" t="s">
        <v>2102</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2110</v>
      </c>
      <c r="B437" s="70">
        <v>366</v>
      </c>
      <c r="C437" s="70">
        <v>9</v>
      </c>
      <c r="D437" s="70">
        <v>22</v>
      </c>
      <c r="E437" s="70">
        <v>2012</v>
      </c>
      <c r="F437" s="70" t="s">
        <v>179</v>
      </c>
      <c r="G437" s="70" t="s">
        <v>2101</v>
      </c>
      <c r="H437" s="70" t="s">
        <v>2102</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2111</v>
      </c>
      <c r="B438" s="70">
        <v>367</v>
      </c>
      <c r="C438" s="70">
        <v>10</v>
      </c>
      <c r="D438" s="70">
        <v>22</v>
      </c>
      <c r="E438" s="70">
        <v>2013</v>
      </c>
      <c r="F438" s="70" t="s">
        <v>180</v>
      </c>
      <c r="G438" s="70" t="s">
        <v>2101</v>
      </c>
      <c r="H438" s="70" t="s">
        <v>2102</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2112</v>
      </c>
      <c r="B439" s="70">
        <v>368</v>
      </c>
      <c r="C439" s="70">
        <v>11</v>
      </c>
      <c r="D439" s="70">
        <v>22</v>
      </c>
      <c r="E439" s="70">
        <v>2014</v>
      </c>
      <c r="F439" s="70" t="s">
        <v>181</v>
      </c>
      <c r="G439" s="70" t="s">
        <v>2101</v>
      </c>
      <c r="H439" s="70" t="s">
        <v>2102</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2113</v>
      </c>
      <c r="B440" s="70">
        <v>369</v>
      </c>
      <c r="C440" s="70">
        <v>12</v>
      </c>
      <c r="D440" s="70">
        <v>22</v>
      </c>
      <c r="E440" s="70">
        <v>2015</v>
      </c>
      <c r="F440" s="70" t="s">
        <v>182</v>
      </c>
      <c r="G440" s="70" t="s">
        <v>2101</v>
      </c>
      <c r="H440" s="70" t="s">
        <v>2102</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2114</v>
      </c>
      <c r="B441" s="70">
        <v>370</v>
      </c>
      <c r="C441" s="70">
        <v>13</v>
      </c>
      <c r="D441" s="70">
        <v>22</v>
      </c>
      <c r="E441" s="70">
        <v>2016</v>
      </c>
      <c r="F441" s="70" t="s">
        <v>155</v>
      </c>
      <c r="G441" s="70" t="s">
        <v>2101</v>
      </c>
      <c r="H441" s="70" t="s">
        <v>2102</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2115</v>
      </c>
      <c r="B442" s="70">
        <v>371</v>
      </c>
      <c r="C442" s="70">
        <v>14</v>
      </c>
      <c r="D442" s="70">
        <v>22</v>
      </c>
      <c r="E442" s="70">
        <v>2017</v>
      </c>
      <c r="F442" s="70" t="s">
        <v>156</v>
      </c>
      <c r="G442" s="70" t="s">
        <v>2101</v>
      </c>
      <c r="H442" s="70" t="s">
        <v>2102</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2116</v>
      </c>
      <c r="B443" s="70">
        <v>372</v>
      </c>
      <c r="C443" s="70">
        <v>15</v>
      </c>
      <c r="D443" s="70">
        <v>22</v>
      </c>
      <c r="E443" s="70">
        <v>2018</v>
      </c>
      <c r="F443" s="70" t="s">
        <v>183</v>
      </c>
      <c r="G443" s="70" t="s">
        <v>2101</v>
      </c>
      <c r="H443" s="70" t="s">
        <v>2102</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2117</v>
      </c>
      <c r="B444" s="70">
        <v>373</v>
      </c>
      <c r="C444" s="70">
        <v>16</v>
      </c>
      <c r="D444" s="70">
        <v>22</v>
      </c>
      <c r="E444" s="70">
        <v>2019</v>
      </c>
      <c r="F444" s="70" t="s">
        <v>158</v>
      </c>
      <c r="G444" s="1064" t="s">
        <v>2101</v>
      </c>
      <c r="H444" s="70" t="s">
        <v>2102</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2118</v>
      </c>
      <c r="B445" s="70">
        <v>374</v>
      </c>
      <c r="C445" s="70">
        <v>17</v>
      </c>
      <c r="D445" s="70">
        <v>22</v>
      </c>
      <c r="E445" s="70">
        <v>2020</v>
      </c>
      <c r="F445" s="70" t="s">
        <v>159</v>
      </c>
      <c r="G445" s="1064" t="s">
        <v>2101</v>
      </c>
      <c r="H445" s="70" t="s">
        <v>2102</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2119</v>
      </c>
      <c r="B446" s="70">
        <v>374</v>
      </c>
      <c r="C446" s="70">
        <v>18</v>
      </c>
      <c r="D446" s="70">
        <v>22</v>
      </c>
      <c r="E446" s="70">
        <v>2021</v>
      </c>
      <c r="F446" s="70" t="s">
        <v>160</v>
      </c>
      <c r="G446" s="70" t="s">
        <v>2101</v>
      </c>
      <c r="H446" s="70" t="s">
        <v>2102</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2120</v>
      </c>
      <c r="B447" s="70">
        <v>374</v>
      </c>
      <c r="C447" s="70">
        <v>19</v>
      </c>
      <c r="D447" s="70">
        <v>22</v>
      </c>
      <c r="E447" s="70">
        <v>2022</v>
      </c>
      <c r="F447" s="70" t="s">
        <v>161</v>
      </c>
      <c r="G447" s="70" t="s">
        <v>2101</v>
      </c>
      <c r="H447" s="70" t="s">
        <v>2102</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374</v>
      </c>
      <c r="C448" s="70">
        <v>20</v>
      </c>
      <c r="D448" s="70">
        <v>22</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374</v>
      </c>
      <c r="C449" s="70">
        <v>21</v>
      </c>
      <c r="D449" s="70">
        <v>22</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171</v>
      </c>
      <c r="C450" s="70">
        <v>1</v>
      </c>
      <c r="D450" s="70">
        <v>11</v>
      </c>
      <c r="E450" s="70">
        <v>1990</v>
      </c>
      <c r="F450" s="70" t="s">
        <v>787</v>
      </c>
      <c r="G450" s="70" t="s">
        <v>2124</v>
      </c>
      <c r="H450" s="70" t="s">
        <v>2125</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172</v>
      </c>
      <c r="C451" s="70">
        <v>2</v>
      </c>
      <c r="D451" s="70">
        <v>11</v>
      </c>
      <c r="E451" s="70">
        <v>2005</v>
      </c>
      <c r="F451" s="70" t="s">
        <v>789</v>
      </c>
      <c r="G451" s="70" t="s">
        <v>2124</v>
      </c>
      <c r="H451" s="70" t="s">
        <v>2125</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173</v>
      </c>
      <c r="C452" s="70">
        <v>3</v>
      </c>
      <c r="D452" s="70">
        <v>11</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174</v>
      </c>
      <c r="C453" s="70">
        <v>4</v>
      </c>
      <c r="D453" s="70">
        <v>11</v>
      </c>
      <c r="E453" s="70">
        <v>2007</v>
      </c>
      <c r="F453" s="70" t="s">
        <v>791</v>
      </c>
      <c r="G453" s="70" t="s">
        <v>2124</v>
      </c>
      <c r="H453" s="70" t="s">
        <v>2125</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175</v>
      </c>
      <c r="C454" s="70">
        <v>5</v>
      </c>
      <c r="D454" s="70">
        <v>11</v>
      </c>
      <c r="E454" s="70">
        <v>2008</v>
      </c>
      <c r="F454" s="70" t="s">
        <v>792</v>
      </c>
      <c r="G454" s="70" t="s">
        <v>2124</v>
      </c>
      <c r="H454" s="70" t="s">
        <v>2125</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176</v>
      </c>
      <c r="C455" s="70">
        <v>6</v>
      </c>
      <c r="D455" s="70">
        <v>11</v>
      </c>
      <c r="E455" s="70">
        <v>2009</v>
      </c>
      <c r="F455" s="70" t="s">
        <v>176</v>
      </c>
      <c r="G455" s="70" t="s">
        <v>2124</v>
      </c>
      <c r="H455" s="70" t="s">
        <v>2125</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2131</v>
      </c>
      <c r="B456" s="70">
        <v>177</v>
      </c>
      <c r="C456" s="70">
        <v>7</v>
      </c>
      <c r="D456" s="70">
        <v>11</v>
      </c>
      <c r="E456" s="70">
        <v>2010</v>
      </c>
      <c r="F456" s="70" t="s">
        <v>177</v>
      </c>
      <c r="G456" s="70" t="s">
        <v>2124</v>
      </c>
      <c r="H456" s="70" t="s">
        <v>2125</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2132</v>
      </c>
      <c r="B457" s="70">
        <v>178</v>
      </c>
      <c r="C457" s="70">
        <v>8</v>
      </c>
      <c r="D457" s="70">
        <v>11</v>
      </c>
      <c r="E457" s="70">
        <v>2011</v>
      </c>
      <c r="F457" s="70" t="s">
        <v>178</v>
      </c>
      <c r="G457" s="70" t="s">
        <v>2124</v>
      </c>
      <c r="H457" s="70" t="s">
        <v>2125</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2133</v>
      </c>
      <c r="B458" s="70">
        <v>179</v>
      </c>
      <c r="C458" s="70">
        <v>9</v>
      </c>
      <c r="D458" s="70">
        <v>11</v>
      </c>
      <c r="E458" s="70">
        <v>2012</v>
      </c>
      <c r="F458" s="70" t="s">
        <v>179</v>
      </c>
      <c r="G458" s="70" t="s">
        <v>2124</v>
      </c>
      <c r="H458" s="70" t="s">
        <v>2125</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2134</v>
      </c>
      <c r="B459" s="70">
        <v>180</v>
      </c>
      <c r="C459" s="70">
        <v>10</v>
      </c>
      <c r="D459" s="70">
        <v>11</v>
      </c>
      <c r="E459" s="70">
        <v>2013</v>
      </c>
      <c r="F459" s="70" t="s">
        <v>180</v>
      </c>
      <c r="G459" s="70" t="s">
        <v>2124</v>
      </c>
      <c r="H459" s="70" t="s">
        <v>2125</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2135</v>
      </c>
      <c r="B460" s="70">
        <v>181</v>
      </c>
      <c r="C460" s="70">
        <v>11</v>
      </c>
      <c r="D460" s="70">
        <v>11</v>
      </c>
      <c r="E460" s="70">
        <v>2014</v>
      </c>
      <c r="F460" s="70" t="s">
        <v>181</v>
      </c>
      <c r="G460" s="70" t="s">
        <v>2124</v>
      </c>
      <c r="H460" s="70" t="s">
        <v>2125</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2136</v>
      </c>
      <c r="B461" s="70">
        <v>182</v>
      </c>
      <c r="C461" s="70">
        <v>12</v>
      </c>
      <c r="D461" s="70">
        <v>11</v>
      </c>
      <c r="E461" s="70">
        <v>2015</v>
      </c>
      <c r="F461" s="70" t="s">
        <v>182</v>
      </c>
      <c r="G461" s="70" t="s">
        <v>2124</v>
      </c>
      <c r="H461" s="70" t="s">
        <v>2125</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2137</v>
      </c>
      <c r="B462" s="70">
        <v>183</v>
      </c>
      <c r="C462" s="70">
        <v>13</v>
      </c>
      <c r="D462" s="70">
        <v>11</v>
      </c>
      <c r="E462" s="70">
        <v>2016</v>
      </c>
      <c r="F462" s="70" t="s">
        <v>155</v>
      </c>
      <c r="G462" s="1064" t="s">
        <v>2124</v>
      </c>
      <c r="H462" s="70" t="s">
        <v>2125</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2138</v>
      </c>
      <c r="B463" s="70">
        <v>184</v>
      </c>
      <c r="C463" s="70">
        <v>14</v>
      </c>
      <c r="D463" s="70">
        <v>11</v>
      </c>
      <c r="E463" s="70">
        <v>2017</v>
      </c>
      <c r="F463" s="70" t="s">
        <v>156</v>
      </c>
      <c r="G463" s="1064" t="s">
        <v>2124</v>
      </c>
      <c r="H463" s="70" t="s">
        <v>2125</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2139</v>
      </c>
      <c r="B464" s="70">
        <v>185</v>
      </c>
      <c r="C464" s="70">
        <v>15</v>
      </c>
      <c r="D464" s="70">
        <v>11</v>
      </c>
      <c r="E464" s="70">
        <v>2018</v>
      </c>
      <c r="F464" s="70" t="s">
        <v>183</v>
      </c>
      <c r="G464" s="70" t="s">
        <v>2124</v>
      </c>
      <c r="H464" s="70" t="s">
        <v>2125</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2140</v>
      </c>
      <c r="B465" s="70">
        <v>186</v>
      </c>
      <c r="C465" s="70">
        <v>16</v>
      </c>
      <c r="D465" s="70">
        <v>11</v>
      </c>
      <c r="E465" s="70">
        <v>2019</v>
      </c>
      <c r="F465" s="70" t="s">
        <v>158</v>
      </c>
      <c r="G465" s="70" t="s">
        <v>2124</v>
      </c>
      <c r="H465" s="70" t="s">
        <v>2125</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2141</v>
      </c>
      <c r="B466" s="70">
        <v>187</v>
      </c>
      <c r="C466" s="70">
        <v>17</v>
      </c>
      <c r="D466" s="70">
        <v>11</v>
      </c>
      <c r="E466" s="70">
        <v>2020</v>
      </c>
      <c r="F466" s="70" t="s">
        <v>159</v>
      </c>
      <c r="G466" s="70" t="s">
        <v>2124</v>
      </c>
      <c r="H466" s="70" t="s">
        <v>2125</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2142</v>
      </c>
      <c r="B467" s="70">
        <v>187</v>
      </c>
      <c r="C467" s="70">
        <v>18</v>
      </c>
      <c r="D467" s="70">
        <v>11</v>
      </c>
      <c r="E467" s="70">
        <v>2021</v>
      </c>
      <c r="F467" s="70" t="s">
        <v>160</v>
      </c>
      <c r="G467" s="70" t="s">
        <v>2124</v>
      </c>
      <c r="H467" s="70" t="s">
        <v>2125</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2143</v>
      </c>
      <c r="B468" s="70">
        <v>187</v>
      </c>
      <c r="C468" s="70">
        <v>19</v>
      </c>
      <c r="D468" s="70">
        <v>11</v>
      </c>
      <c r="E468" s="70">
        <v>2022</v>
      </c>
      <c r="F468" s="70" t="s">
        <v>161</v>
      </c>
      <c r="G468" s="70" t="s">
        <v>2124</v>
      </c>
      <c r="H468" s="70" t="s">
        <v>2125</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187</v>
      </c>
      <c r="C469" s="70">
        <v>20</v>
      </c>
      <c r="D469" s="70">
        <v>11</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187</v>
      </c>
      <c r="C470" s="70">
        <v>21</v>
      </c>
      <c r="D470" s="70">
        <v>11</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409</v>
      </c>
      <c r="C471" s="70">
        <v>1</v>
      </c>
      <c r="D471" s="70">
        <v>25</v>
      </c>
      <c r="E471" s="70">
        <v>1990</v>
      </c>
      <c r="F471" s="70" t="s">
        <v>787</v>
      </c>
      <c r="G471" s="70" t="s">
        <v>2147</v>
      </c>
      <c r="H471" s="70" t="s">
        <v>2148</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2149</v>
      </c>
      <c r="B472" s="70">
        <v>410</v>
      </c>
      <c r="C472" s="70">
        <v>2</v>
      </c>
      <c r="D472" s="70">
        <v>25</v>
      </c>
      <c r="E472" s="70">
        <v>2005</v>
      </c>
      <c r="F472" s="70" t="s">
        <v>789</v>
      </c>
      <c r="G472" s="70" t="s">
        <v>2147</v>
      </c>
      <c r="H472" s="70" t="s">
        <v>2148</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2150</v>
      </c>
      <c r="B473" s="70">
        <v>411</v>
      </c>
      <c r="C473" s="70">
        <v>3</v>
      </c>
      <c r="D473" s="70">
        <v>25</v>
      </c>
      <c r="E473" s="70">
        <v>2006</v>
      </c>
      <c r="F473" s="70" t="s">
        <v>790</v>
      </c>
      <c r="G473" s="70" t="s">
        <v>2147</v>
      </c>
      <c r="H473" s="70" t="s">
        <v>2148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2151</v>
      </c>
      <c r="B474" s="70">
        <v>412</v>
      </c>
      <c r="C474" s="70">
        <v>4</v>
      </c>
      <c r="D474" s="70">
        <v>25</v>
      </c>
      <c r="E474" s="70">
        <v>2007</v>
      </c>
      <c r="F474" s="70" t="s">
        <v>791</v>
      </c>
      <c r="G474" s="70" t="s">
        <v>2147</v>
      </c>
      <c r="H474" s="70" t="s">
        <v>2148</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2152</v>
      </c>
      <c r="B475" s="70">
        <v>413</v>
      </c>
      <c r="C475" s="70">
        <v>5</v>
      </c>
      <c r="D475" s="70">
        <v>25</v>
      </c>
      <c r="E475" s="70">
        <v>2008</v>
      </c>
      <c r="F475" s="70" t="s">
        <v>792</v>
      </c>
      <c r="G475" s="70" t="s">
        <v>2147</v>
      </c>
      <c r="H475" s="70" t="s">
        <v>2148</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2153</v>
      </c>
      <c r="B476" s="70">
        <v>414</v>
      </c>
      <c r="C476" s="70">
        <v>6</v>
      </c>
      <c r="D476" s="70">
        <v>25</v>
      </c>
      <c r="E476" s="70">
        <v>2009</v>
      </c>
      <c r="F476" s="70" t="s">
        <v>176</v>
      </c>
      <c r="G476" s="70" t="s">
        <v>2147</v>
      </c>
      <c r="H476" s="70" t="s">
        <v>2148</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2154</v>
      </c>
      <c r="B477" s="70">
        <v>415</v>
      </c>
      <c r="C477" s="70">
        <v>7</v>
      </c>
      <c r="D477" s="70">
        <v>25</v>
      </c>
      <c r="E477" s="70">
        <v>2010</v>
      </c>
      <c r="F477" s="70" t="s">
        <v>177</v>
      </c>
      <c r="G477" s="70" t="s">
        <v>2147</v>
      </c>
      <c r="H477" s="70" t="s">
        <v>2148</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2155</v>
      </c>
      <c r="B478" s="70">
        <v>416</v>
      </c>
      <c r="C478" s="70">
        <v>8</v>
      </c>
      <c r="D478" s="70">
        <v>25</v>
      </c>
      <c r="E478" s="70">
        <v>2011</v>
      </c>
      <c r="F478" s="70" t="s">
        <v>178</v>
      </c>
      <c r="G478" s="70" t="s">
        <v>2147</v>
      </c>
      <c r="H478" s="70" t="s">
        <v>2148</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2156</v>
      </c>
      <c r="B479" s="70">
        <v>417</v>
      </c>
      <c r="C479" s="70">
        <v>9</v>
      </c>
      <c r="D479" s="70">
        <v>25</v>
      </c>
      <c r="E479" s="70">
        <v>2012</v>
      </c>
      <c r="F479" s="70" t="s">
        <v>179</v>
      </c>
      <c r="G479" s="70" t="s">
        <v>2147</v>
      </c>
      <c r="H479" s="70" t="s">
        <v>2148</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2157</v>
      </c>
      <c r="B480" s="70">
        <v>418</v>
      </c>
      <c r="C480" s="70">
        <v>10</v>
      </c>
      <c r="D480" s="70">
        <v>25</v>
      </c>
      <c r="E480" s="70">
        <v>2013</v>
      </c>
      <c r="F480" s="70" t="s">
        <v>180</v>
      </c>
      <c r="G480" s="70" t="s">
        <v>2147</v>
      </c>
      <c r="H480" s="70" t="s">
        <v>2148</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2158</v>
      </c>
      <c r="B481" s="70">
        <v>419</v>
      </c>
      <c r="C481" s="70">
        <v>11</v>
      </c>
      <c r="D481" s="70">
        <v>25</v>
      </c>
      <c r="E481" s="70">
        <v>2014</v>
      </c>
      <c r="F481" s="70" t="s">
        <v>181</v>
      </c>
      <c r="G481" s="70" t="s">
        <v>2147</v>
      </c>
      <c r="H481" s="70" t="s">
        <v>2148</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2159</v>
      </c>
      <c r="B482" s="70">
        <v>420</v>
      </c>
      <c r="C482" s="70">
        <v>12</v>
      </c>
      <c r="D482" s="70">
        <v>25</v>
      </c>
      <c r="E482" s="70">
        <v>2015</v>
      </c>
      <c r="F482" s="70" t="s">
        <v>182</v>
      </c>
      <c r="G482" s="1064" t="s">
        <v>2147</v>
      </c>
      <c r="H482" s="70" t="s">
        <v>2148</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2160</v>
      </c>
      <c r="B483" s="70">
        <v>421</v>
      </c>
      <c r="C483" s="70">
        <v>13</v>
      </c>
      <c r="D483" s="70">
        <v>25</v>
      </c>
      <c r="E483" s="70">
        <v>2016</v>
      </c>
      <c r="F483" s="70" t="s">
        <v>155</v>
      </c>
      <c r="G483" s="1064" t="s">
        <v>2147</v>
      </c>
      <c r="H483" s="70" t="s">
        <v>2148</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2161</v>
      </c>
      <c r="B484" s="70">
        <v>422</v>
      </c>
      <c r="C484" s="70">
        <v>14</v>
      </c>
      <c r="D484" s="70">
        <v>25</v>
      </c>
      <c r="E484" s="70">
        <v>2017</v>
      </c>
      <c r="F484" s="70" t="s">
        <v>156</v>
      </c>
      <c r="G484" s="70" t="s">
        <v>2147</v>
      </c>
      <c r="H484" s="70" t="s">
        <v>2148</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2162</v>
      </c>
      <c r="B485" s="70">
        <v>423</v>
      </c>
      <c r="C485" s="70">
        <v>15</v>
      </c>
      <c r="D485" s="70">
        <v>25</v>
      </c>
      <c r="E485" s="70">
        <v>2018</v>
      </c>
      <c r="F485" s="70" t="s">
        <v>183</v>
      </c>
      <c r="G485" s="70" t="s">
        <v>2147</v>
      </c>
      <c r="H485" s="70" t="s">
        <v>2148</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2163</v>
      </c>
      <c r="B486" s="70">
        <v>424</v>
      </c>
      <c r="C486" s="70">
        <v>16</v>
      </c>
      <c r="D486" s="70">
        <v>25</v>
      </c>
      <c r="E486" s="70">
        <v>2019</v>
      </c>
      <c r="F486" s="70" t="s">
        <v>158</v>
      </c>
      <c r="G486" s="70" t="s">
        <v>2147</v>
      </c>
      <c r="H486" s="70" t="s">
        <v>2148</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2164</v>
      </c>
      <c r="B487" s="70">
        <v>425</v>
      </c>
      <c r="C487" s="70">
        <v>17</v>
      </c>
      <c r="D487" s="70">
        <v>25</v>
      </c>
      <c r="E487" s="70">
        <v>2020</v>
      </c>
      <c r="F487" s="70" t="s">
        <v>159</v>
      </c>
      <c r="G487" s="70" t="s">
        <v>2147</v>
      </c>
      <c r="H487" s="70" t="s">
        <v>2148</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2165</v>
      </c>
      <c r="B488" s="70">
        <v>425</v>
      </c>
      <c r="C488" s="70">
        <v>18</v>
      </c>
      <c r="D488" s="70">
        <v>25</v>
      </c>
      <c r="E488" s="70">
        <v>2021</v>
      </c>
      <c r="F488" s="70" t="s">
        <v>160</v>
      </c>
      <c r="G488" s="70" t="s">
        <v>2147</v>
      </c>
      <c r="H488" s="70" t="s">
        <v>2148</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2166</v>
      </c>
      <c r="B489" s="70">
        <v>425</v>
      </c>
      <c r="C489" s="70">
        <v>19</v>
      </c>
      <c r="D489" s="70">
        <v>25</v>
      </c>
      <c r="E489" s="70">
        <v>2022</v>
      </c>
      <c r="F489" s="70" t="s">
        <v>161</v>
      </c>
      <c r="G489" s="70" t="s">
        <v>2147</v>
      </c>
      <c r="H489" s="70" t="s">
        <v>2148</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2167</v>
      </c>
      <c r="B490" s="70">
        <v>425</v>
      </c>
      <c r="C490" s="70">
        <v>20</v>
      </c>
      <c r="D490" s="70">
        <v>25</v>
      </c>
      <c r="E490" s="70">
        <v>2023</v>
      </c>
      <c r="F490" s="70" t="s">
        <v>1539</v>
      </c>
      <c r="G490" s="70" t="s">
        <v>2147</v>
      </c>
      <c r="H490" s="70" t="s">
        <v>2148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2168</v>
      </c>
      <c r="B491" s="70">
        <v>425</v>
      </c>
      <c r="C491" s="70">
        <v>21</v>
      </c>
      <c r="D491" s="70">
        <v>25</v>
      </c>
      <c r="E491" s="70">
        <v>2024</v>
      </c>
      <c r="F491" s="70" t="s">
        <v>1554</v>
      </c>
      <c r="G491" s="70" t="s">
        <v>2147</v>
      </c>
      <c r="H491" s="70" t="s">
        <v>2148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426</v>
      </c>
      <c r="C492" s="70">
        <v>1</v>
      </c>
      <c r="D492" s="70">
        <v>26</v>
      </c>
      <c r="E492" s="70">
        <v>1990</v>
      </c>
      <c r="F492" s="70" t="s">
        <v>787</v>
      </c>
      <c r="G492" s="70" t="s">
        <v>2170</v>
      </c>
      <c r="H492" s="70" t="s">
        <v>2171</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2172</v>
      </c>
      <c r="B493" s="70">
        <v>427</v>
      </c>
      <c r="C493" s="70">
        <v>2</v>
      </c>
      <c r="D493" s="70">
        <v>26</v>
      </c>
      <c r="E493" s="70">
        <v>2005</v>
      </c>
      <c r="F493" s="70" t="s">
        <v>789</v>
      </c>
      <c r="G493" s="70" t="s">
        <v>2170</v>
      </c>
      <c r="H493" s="70" t="s">
        <v>2171</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2173</v>
      </c>
      <c r="B494" s="70">
        <v>428</v>
      </c>
      <c r="C494" s="70">
        <v>3</v>
      </c>
      <c r="D494" s="70">
        <v>26</v>
      </c>
      <c r="E494" s="70">
        <v>2006</v>
      </c>
      <c r="F494" s="70" t="s">
        <v>790</v>
      </c>
      <c r="G494" s="70" t="s">
        <v>2170</v>
      </c>
      <c r="H494" s="70" t="s">
        <v>2171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2174</v>
      </c>
      <c r="B495" s="70">
        <v>429</v>
      </c>
      <c r="C495" s="70">
        <v>4</v>
      </c>
      <c r="D495" s="70">
        <v>26</v>
      </c>
      <c r="E495" s="70">
        <v>2007</v>
      </c>
      <c r="F495" s="70" t="s">
        <v>791</v>
      </c>
      <c r="G495" s="70" t="s">
        <v>2170</v>
      </c>
      <c r="H495" s="70" t="s">
        <v>2171</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2175</v>
      </c>
      <c r="B496" s="70">
        <v>430</v>
      </c>
      <c r="C496" s="70">
        <v>5</v>
      </c>
      <c r="D496" s="70">
        <v>26</v>
      </c>
      <c r="E496" s="70">
        <v>2008</v>
      </c>
      <c r="F496" s="70" t="s">
        <v>792</v>
      </c>
      <c r="G496" s="70" t="s">
        <v>2170</v>
      </c>
      <c r="H496" s="70" t="s">
        <v>2171</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2176</v>
      </c>
      <c r="B497" s="70">
        <v>431</v>
      </c>
      <c r="C497" s="70">
        <v>6</v>
      </c>
      <c r="D497" s="70">
        <v>26</v>
      </c>
      <c r="E497" s="70">
        <v>2009</v>
      </c>
      <c r="F497" s="70" t="s">
        <v>176</v>
      </c>
      <c r="G497" s="70" t="s">
        <v>2170</v>
      </c>
      <c r="H497" s="70" t="s">
        <v>2171</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2177</v>
      </c>
      <c r="B498" s="70">
        <v>432</v>
      </c>
      <c r="C498" s="70">
        <v>7</v>
      </c>
      <c r="D498" s="70">
        <v>26</v>
      </c>
      <c r="E498" s="70">
        <v>2010</v>
      </c>
      <c r="F498" s="70" t="s">
        <v>177</v>
      </c>
      <c r="G498" s="70" t="s">
        <v>2170</v>
      </c>
      <c r="H498" s="70" t="s">
        <v>2171</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2178</v>
      </c>
      <c r="B499" s="70">
        <v>433</v>
      </c>
      <c r="C499" s="70">
        <v>8</v>
      </c>
      <c r="D499" s="70">
        <v>26</v>
      </c>
      <c r="E499" s="70">
        <v>2011</v>
      </c>
      <c r="F499" s="70" t="s">
        <v>178</v>
      </c>
      <c r="G499" s="70" t="s">
        <v>2170</v>
      </c>
      <c r="H499" s="70" t="s">
        <v>2171</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2179</v>
      </c>
      <c r="B500" s="70">
        <v>434</v>
      </c>
      <c r="C500" s="70">
        <v>9</v>
      </c>
      <c r="D500" s="70">
        <v>26</v>
      </c>
      <c r="E500" s="70">
        <v>2012</v>
      </c>
      <c r="F500" s="70" t="s">
        <v>179</v>
      </c>
      <c r="G500" s="70" t="s">
        <v>2170</v>
      </c>
      <c r="H500" s="70" t="s">
        <v>2171</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2180</v>
      </c>
      <c r="B501" s="70">
        <v>435</v>
      </c>
      <c r="C501" s="70">
        <v>10</v>
      </c>
      <c r="D501" s="70">
        <v>26</v>
      </c>
      <c r="E501" s="70">
        <v>2013</v>
      </c>
      <c r="F501" s="70" t="s">
        <v>180</v>
      </c>
      <c r="G501" s="1064" t="s">
        <v>2170</v>
      </c>
      <c r="H501" s="70" t="s">
        <v>2171</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2181</v>
      </c>
      <c r="B502" s="70">
        <v>436</v>
      </c>
      <c r="C502" s="70">
        <v>11</v>
      </c>
      <c r="D502" s="70">
        <v>26</v>
      </c>
      <c r="E502" s="70">
        <v>2014</v>
      </c>
      <c r="F502" s="70" t="s">
        <v>181</v>
      </c>
      <c r="G502" s="1064" t="s">
        <v>2170</v>
      </c>
      <c r="H502" s="70" t="s">
        <v>2171</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2182</v>
      </c>
      <c r="B503" s="70">
        <v>437</v>
      </c>
      <c r="C503" s="70">
        <v>12</v>
      </c>
      <c r="D503" s="70">
        <v>26</v>
      </c>
      <c r="E503" s="70">
        <v>2015</v>
      </c>
      <c r="F503" s="70" t="s">
        <v>182</v>
      </c>
      <c r="G503" s="70" t="s">
        <v>2170</v>
      </c>
      <c r="H503" s="70" t="s">
        <v>2171</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2183</v>
      </c>
      <c r="B504" s="70">
        <v>438</v>
      </c>
      <c r="C504" s="70">
        <v>13</v>
      </c>
      <c r="D504" s="70">
        <v>26</v>
      </c>
      <c r="E504" s="70">
        <v>2016</v>
      </c>
      <c r="F504" s="70" t="s">
        <v>155</v>
      </c>
      <c r="G504" s="70" t="s">
        <v>2170</v>
      </c>
      <c r="H504" s="70" t="s">
        <v>2171</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2184</v>
      </c>
      <c r="B505" s="70">
        <v>439</v>
      </c>
      <c r="C505" s="70">
        <v>14</v>
      </c>
      <c r="D505" s="70">
        <v>26</v>
      </c>
      <c r="E505" s="70">
        <v>2017</v>
      </c>
      <c r="F505" s="70" t="s">
        <v>156</v>
      </c>
      <c r="G505" s="70" t="s">
        <v>2170</v>
      </c>
      <c r="H505" s="70" t="s">
        <v>2171</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2185</v>
      </c>
      <c r="B506" s="70">
        <v>440</v>
      </c>
      <c r="C506" s="70">
        <v>15</v>
      </c>
      <c r="D506" s="70">
        <v>26</v>
      </c>
      <c r="E506" s="70">
        <v>2018</v>
      </c>
      <c r="F506" s="70" t="s">
        <v>183</v>
      </c>
      <c r="G506" s="70" t="s">
        <v>2170</v>
      </c>
      <c r="H506" s="70" t="s">
        <v>2171</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2186</v>
      </c>
      <c r="B507" s="70">
        <v>441</v>
      </c>
      <c r="C507" s="70">
        <v>16</v>
      </c>
      <c r="D507" s="70">
        <v>26</v>
      </c>
      <c r="E507" s="70">
        <v>2019</v>
      </c>
      <c r="F507" s="70" t="s">
        <v>158</v>
      </c>
      <c r="G507" s="70" t="s">
        <v>2170</v>
      </c>
      <c r="H507" s="70" t="s">
        <v>2171</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2187</v>
      </c>
      <c r="B508" s="70">
        <v>442</v>
      </c>
      <c r="C508" s="70">
        <v>17</v>
      </c>
      <c r="D508" s="70">
        <v>26</v>
      </c>
      <c r="E508" s="70">
        <v>2020</v>
      </c>
      <c r="F508" s="70" t="s">
        <v>159</v>
      </c>
      <c r="G508" s="70" t="s">
        <v>2170</v>
      </c>
      <c r="H508" s="70" t="s">
        <v>2171</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2188</v>
      </c>
      <c r="B509" s="70">
        <v>442</v>
      </c>
      <c r="C509" s="70">
        <v>18</v>
      </c>
      <c r="D509" s="70">
        <v>26</v>
      </c>
      <c r="E509" s="70">
        <v>2021</v>
      </c>
      <c r="F509" s="70" t="s">
        <v>160</v>
      </c>
      <c r="G509" s="70" t="s">
        <v>2170</v>
      </c>
      <c r="H509" s="70" t="s">
        <v>2171</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2189</v>
      </c>
      <c r="B510" s="70">
        <v>442</v>
      </c>
      <c r="C510" s="70">
        <v>19</v>
      </c>
      <c r="D510" s="70">
        <v>26</v>
      </c>
      <c r="E510" s="70">
        <v>2022</v>
      </c>
      <c r="F510" s="70" t="s">
        <v>161</v>
      </c>
      <c r="G510" s="70" t="s">
        <v>2170</v>
      </c>
      <c r="H510" s="70" t="s">
        <v>2171</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2190</v>
      </c>
      <c r="B511" s="70">
        <v>442</v>
      </c>
      <c r="C511" s="70">
        <v>20</v>
      </c>
      <c r="D511" s="70">
        <v>26</v>
      </c>
      <c r="E511" s="70">
        <v>2023</v>
      </c>
      <c r="F511" s="70" t="s">
        <v>1539</v>
      </c>
      <c r="G511" s="70" t="s">
        <v>2170</v>
      </c>
      <c r="H511" s="70" t="s">
        <v>2171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2191</v>
      </c>
      <c r="B512" s="70">
        <v>442</v>
      </c>
      <c r="C512" s="70">
        <v>21</v>
      </c>
      <c r="D512" s="70">
        <v>26</v>
      </c>
      <c r="E512" s="70">
        <v>2024</v>
      </c>
      <c r="F512" s="70" t="s">
        <v>1554</v>
      </c>
      <c r="G512" s="70" t="s">
        <v>2170</v>
      </c>
      <c r="H512" s="70" t="s">
        <v>2171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2192</v>
      </c>
      <c r="B513" s="70">
        <v>103</v>
      </c>
      <c r="C513" s="70">
        <v>1</v>
      </c>
      <c r="D513" s="70">
        <v>7</v>
      </c>
      <c r="E513" s="70">
        <v>1990</v>
      </c>
      <c r="F513" s="70" t="s">
        <v>787</v>
      </c>
      <c r="G513" s="70" t="s">
        <v>2193</v>
      </c>
      <c r="H513" s="70" t="s">
        <v>2194</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2195</v>
      </c>
      <c r="B514" s="70">
        <v>104</v>
      </c>
      <c r="C514" s="70">
        <v>2</v>
      </c>
      <c r="D514" s="70">
        <v>7</v>
      </c>
      <c r="E514" s="70">
        <v>2005</v>
      </c>
      <c r="F514" s="70" t="s">
        <v>789</v>
      </c>
      <c r="G514" s="70" t="s">
        <v>2193</v>
      </c>
      <c r="H514" s="70" t="s">
        <v>2194</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2196</v>
      </c>
      <c r="B515" s="70">
        <v>105</v>
      </c>
      <c r="C515" s="70">
        <v>3</v>
      </c>
      <c r="D515" s="70">
        <v>7</v>
      </c>
      <c r="E515" s="70">
        <v>2006</v>
      </c>
      <c r="F515" s="70" t="s">
        <v>790</v>
      </c>
      <c r="G515" s="70" t="s">
        <v>2193</v>
      </c>
      <c r="H515" s="70" t="s">
        <v>2194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2197</v>
      </c>
      <c r="B516" s="70">
        <v>106</v>
      </c>
      <c r="C516" s="70">
        <v>4</v>
      </c>
      <c r="D516" s="70">
        <v>7</v>
      </c>
      <c r="E516" s="70">
        <v>2007</v>
      </c>
      <c r="F516" s="70" t="s">
        <v>791</v>
      </c>
      <c r="G516" s="70" t="s">
        <v>2193</v>
      </c>
      <c r="H516" s="70" t="s">
        <v>2194</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2198</v>
      </c>
      <c r="B517" s="70">
        <v>107</v>
      </c>
      <c r="C517" s="70">
        <v>5</v>
      </c>
      <c r="D517" s="70">
        <v>7</v>
      </c>
      <c r="E517" s="70">
        <v>2008</v>
      </c>
      <c r="F517" s="70" t="s">
        <v>792</v>
      </c>
      <c r="G517" s="70" t="s">
        <v>2193</v>
      </c>
      <c r="H517" s="70" t="s">
        <v>2194</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2199</v>
      </c>
      <c r="B518" s="70">
        <v>108</v>
      </c>
      <c r="C518" s="70">
        <v>6</v>
      </c>
      <c r="D518" s="70">
        <v>7</v>
      </c>
      <c r="E518" s="70">
        <v>2009</v>
      </c>
      <c r="F518" s="70" t="s">
        <v>176</v>
      </c>
      <c r="G518" s="70" t="s">
        <v>2193</v>
      </c>
      <c r="H518" s="70" t="s">
        <v>2194</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2200</v>
      </c>
      <c r="B519" s="70">
        <v>109</v>
      </c>
      <c r="C519" s="70">
        <v>7</v>
      </c>
      <c r="D519" s="70">
        <v>7</v>
      </c>
      <c r="E519" s="70">
        <v>2010</v>
      </c>
      <c r="F519" s="70" t="s">
        <v>177</v>
      </c>
      <c r="G519" s="70" t="s">
        <v>2193</v>
      </c>
      <c r="H519" s="70" t="s">
        <v>2194</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2201</v>
      </c>
      <c r="B520" s="70">
        <v>110</v>
      </c>
      <c r="C520" s="70">
        <v>8</v>
      </c>
      <c r="D520" s="70">
        <v>7</v>
      </c>
      <c r="E520" s="70">
        <v>2011</v>
      </c>
      <c r="F520" s="70" t="s">
        <v>178</v>
      </c>
      <c r="G520" s="1064" t="s">
        <v>2193</v>
      </c>
      <c r="H520" s="70" t="s">
        <v>2194</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2202</v>
      </c>
      <c r="B521" s="70">
        <v>111</v>
      </c>
      <c r="C521" s="70">
        <v>9</v>
      </c>
      <c r="D521" s="70">
        <v>7</v>
      </c>
      <c r="E521" s="70">
        <v>2012</v>
      </c>
      <c r="F521" s="70" t="s">
        <v>179</v>
      </c>
      <c r="G521" s="1064" t="s">
        <v>2193</v>
      </c>
      <c r="H521" s="70" t="s">
        <v>2194</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2203</v>
      </c>
      <c r="B522" s="70">
        <v>112</v>
      </c>
      <c r="C522" s="70">
        <v>10</v>
      </c>
      <c r="D522" s="70">
        <v>7</v>
      </c>
      <c r="E522" s="70">
        <v>2013</v>
      </c>
      <c r="F522" s="70" t="s">
        <v>180</v>
      </c>
      <c r="G522" s="70" t="s">
        <v>2193</v>
      </c>
      <c r="H522" s="70" t="s">
        <v>2194</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2204</v>
      </c>
      <c r="B523" s="70">
        <v>113</v>
      </c>
      <c r="C523" s="70">
        <v>11</v>
      </c>
      <c r="D523" s="70">
        <v>7</v>
      </c>
      <c r="E523" s="70">
        <v>2014</v>
      </c>
      <c r="F523" s="70" t="s">
        <v>181</v>
      </c>
      <c r="G523" s="70" t="s">
        <v>2193</v>
      </c>
      <c r="H523" s="70" t="s">
        <v>2194</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2205</v>
      </c>
      <c r="B524" s="70">
        <v>114</v>
      </c>
      <c r="C524" s="70">
        <v>12</v>
      </c>
      <c r="D524" s="70">
        <v>7</v>
      </c>
      <c r="E524" s="70">
        <v>2015</v>
      </c>
      <c r="F524" s="70" t="s">
        <v>182</v>
      </c>
      <c r="G524" s="70" t="s">
        <v>2193</v>
      </c>
      <c r="H524" s="70" t="s">
        <v>2194</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2206</v>
      </c>
      <c r="B525" s="70">
        <v>115</v>
      </c>
      <c r="C525" s="70">
        <v>13</v>
      </c>
      <c r="D525" s="70">
        <v>7</v>
      </c>
      <c r="E525" s="70">
        <v>2016</v>
      </c>
      <c r="F525" s="70" t="s">
        <v>155</v>
      </c>
      <c r="G525" s="70" t="s">
        <v>2193</v>
      </c>
      <c r="H525" s="70" t="s">
        <v>2194</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2207</v>
      </c>
      <c r="B526" s="70">
        <v>116</v>
      </c>
      <c r="C526" s="70">
        <v>14</v>
      </c>
      <c r="D526" s="70">
        <v>7</v>
      </c>
      <c r="E526" s="70">
        <v>2017</v>
      </c>
      <c r="F526" s="70" t="s">
        <v>156</v>
      </c>
      <c r="G526" s="70" t="s">
        <v>2193</v>
      </c>
      <c r="H526" s="70" t="s">
        <v>2194</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2208</v>
      </c>
      <c r="B527" s="70">
        <v>117</v>
      </c>
      <c r="C527" s="70">
        <v>15</v>
      </c>
      <c r="D527" s="70">
        <v>7</v>
      </c>
      <c r="E527" s="70">
        <v>2018</v>
      </c>
      <c r="F527" s="70" t="s">
        <v>183</v>
      </c>
      <c r="G527" s="70" t="s">
        <v>2193</v>
      </c>
      <c r="H527" s="70" t="s">
        <v>2194</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2209</v>
      </c>
      <c r="B528" s="70">
        <v>118</v>
      </c>
      <c r="C528" s="70">
        <v>16</v>
      </c>
      <c r="D528" s="70">
        <v>7</v>
      </c>
      <c r="E528" s="70">
        <v>2019</v>
      </c>
      <c r="F528" s="70" t="s">
        <v>158</v>
      </c>
      <c r="G528" s="70" t="s">
        <v>2193</v>
      </c>
      <c r="H528" s="70" t="s">
        <v>2194</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2210</v>
      </c>
      <c r="B529" s="70">
        <v>119</v>
      </c>
      <c r="C529" s="70">
        <v>17</v>
      </c>
      <c r="D529" s="70">
        <v>7</v>
      </c>
      <c r="E529" s="70">
        <v>2020</v>
      </c>
      <c r="F529" s="70" t="s">
        <v>159</v>
      </c>
      <c r="G529" s="70" t="s">
        <v>2193</v>
      </c>
      <c r="H529" s="70" t="s">
        <v>2194</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2211</v>
      </c>
      <c r="B530" s="70">
        <v>119</v>
      </c>
      <c r="C530" s="70">
        <v>18</v>
      </c>
      <c r="D530" s="70">
        <v>7</v>
      </c>
      <c r="E530" s="70">
        <v>2021</v>
      </c>
      <c r="F530" s="70" t="s">
        <v>160</v>
      </c>
      <c r="G530" s="70" t="s">
        <v>2193</v>
      </c>
      <c r="H530" s="70" t="s">
        <v>2194</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2212</v>
      </c>
      <c r="B531" s="70">
        <v>119</v>
      </c>
      <c r="C531" s="70">
        <v>19</v>
      </c>
      <c r="D531" s="70">
        <v>7</v>
      </c>
      <c r="E531" s="70">
        <v>2022</v>
      </c>
      <c r="F531" s="70" t="s">
        <v>161</v>
      </c>
      <c r="G531" s="70" t="s">
        <v>2193</v>
      </c>
      <c r="H531" s="70" t="s">
        <v>2194</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2213</v>
      </c>
      <c r="B532" s="70">
        <v>119</v>
      </c>
      <c r="C532" s="70">
        <v>20</v>
      </c>
      <c r="D532" s="70">
        <v>7</v>
      </c>
      <c r="E532" s="70">
        <v>2023</v>
      </c>
      <c r="F532" s="70" t="s">
        <v>1539</v>
      </c>
      <c r="G532" s="70" t="s">
        <v>2193</v>
      </c>
      <c r="H532" s="70" t="s">
        <v>2194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2214</v>
      </c>
      <c r="B533" s="70">
        <v>119</v>
      </c>
      <c r="C533" s="70">
        <v>21</v>
      </c>
      <c r="D533" s="70">
        <v>7</v>
      </c>
      <c r="E533" s="70">
        <v>2024</v>
      </c>
      <c r="F533" s="70" t="s">
        <v>1554</v>
      </c>
      <c r="G533" s="70" t="s">
        <v>2193</v>
      </c>
      <c r="H533" s="70" t="s">
        <v>2194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2215</v>
      </c>
      <c r="B534" s="70">
        <v>86</v>
      </c>
      <c r="C534" s="70">
        <v>1</v>
      </c>
      <c r="D534" s="70">
        <v>6</v>
      </c>
      <c r="E534" s="70">
        <v>1990</v>
      </c>
      <c r="F534" s="70" t="s">
        <v>787</v>
      </c>
      <c r="G534" s="70" t="s">
        <v>1581</v>
      </c>
      <c r="H534" s="70" t="s">
        <v>1582</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2216</v>
      </c>
      <c r="B535" s="70">
        <v>87</v>
      </c>
      <c r="C535" s="70">
        <v>2</v>
      </c>
      <c r="D535" s="70">
        <v>6</v>
      </c>
      <c r="E535" s="70">
        <v>2005</v>
      </c>
      <c r="F535" s="70" t="s">
        <v>789</v>
      </c>
      <c r="G535" s="70" t="s">
        <v>1581</v>
      </c>
      <c r="H535" s="70" t="s">
        <v>1582</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2217</v>
      </c>
      <c r="B536" s="70">
        <v>88</v>
      </c>
      <c r="C536" s="70">
        <v>3</v>
      </c>
      <c r="D536" s="70">
        <v>6</v>
      </c>
      <c r="E536" s="70">
        <v>2006</v>
      </c>
      <c r="F536" s="70" t="s">
        <v>790</v>
      </c>
      <c r="G536" s="70" t="s">
        <v>1581</v>
      </c>
      <c r="H536" s="70" t="s">
        <v>1582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2218</v>
      </c>
      <c r="B537" s="70">
        <v>89</v>
      </c>
      <c r="C537" s="70">
        <v>4</v>
      </c>
      <c r="D537" s="70">
        <v>6</v>
      </c>
      <c r="E537" s="70">
        <v>2007</v>
      </c>
      <c r="F537" s="70" t="s">
        <v>791</v>
      </c>
      <c r="G537" s="70" t="s">
        <v>1581</v>
      </c>
      <c r="H537" s="70" t="s">
        <v>1582</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2219</v>
      </c>
      <c r="B538" s="70">
        <v>90</v>
      </c>
      <c r="C538" s="70">
        <v>5</v>
      </c>
      <c r="D538" s="70">
        <v>6</v>
      </c>
      <c r="E538" s="70">
        <v>2008</v>
      </c>
      <c r="F538" s="70" t="s">
        <v>792</v>
      </c>
      <c r="G538" s="70" t="s">
        <v>1581</v>
      </c>
      <c r="H538" s="70" t="s">
        <v>1582</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2220</v>
      </c>
      <c r="B539" s="70">
        <v>91</v>
      </c>
      <c r="C539" s="70">
        <v>6</v>
      </c>
      <c r="D539" s="70">
        <v>6</v>
      </c>
      <c r="E539" s="70">
        <v>2009</v>
      </c>
      <c r="F539" s="70" t="s">
        <v>176</v>
      </c>
      <c r="G539" s="1064" t="s">
        <v>1581</v>
      </c>
      <c r="H539" s="70" t="s">
        <v>1582</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2221</v>
      </c>
      <c r="B540" s="70">
        <v>92</v>
      </c>
      <c r="C540" s="70">
        <v>7</v>
      </c>
      <c r="D540" s="70">
        <v>6</v>
      </c>
      <c r="E540" s="70">
        <v>2010</v>
      </c>
      <c r="F540" s="70" t="s">
        <v>177</v>
      </c>
      <c r="G540" s="1064" t="s">
        <v>1581</v>
      </c>
      <c r="H540" s="70" t="s">
        <v>1582</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2222</v>
      </c>
      <c r="B541" s="70">
        <v>93</v>
      </c>
      <c r="C541" s="70">
        <v>8</v>
      </c>
      <c r="D541" s="70">
        <v>6</v>
      </c>
      <c r="E541" s="70">
        <v>2011</v>
      </c>
      <c r="F541" s="70" t="s">
        <v>178</v>
      </c>
      <c r="G541" s="70" t="s">
        <v>1581</v>
      </c>
      <c r="H541" s="70" t="s">
        <v>1582</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2223</v>
      </c>
      <c r="B542" s="70">
        <v>94</v>
      </c>
      <c r="C542" s="70">
        <v>9</v>
      </c>
      <c r="D542" s="70">
        <v>6</v>
      </c>
      <c r="E542" s="70">
        <v>2012</v>
      </c>
      <c r="F542" s="70" t="s">
        <v>179</v>
      </c>
      <c r="G542" s="70" t="s">
        <v>1581</v>
      </c>
      <c r="H542" s="70" t="s">
        <v>1582</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2224</v>
      </c>
      <c r="B543" s="70">
        <v>95</v>
      </c>
      <c r="C543" s="70">
        <v>10</v>
      </c>
      <c r="D543" s="70">
        <v>6</v>
      </c>
      <c r="E543" s="70">
        <v>2013</v>
      </c>
      <c r="F543" s="70" t="s">
        <v>180</v>
      </c>
      <c r="G543" s="70" t="s">
        <v>1581</v>
      </c>
      <c r="H543" s="70" t="s">
        <v>1582</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2225</v>
      </c>
      <c r="B544" s="70">
        <v>96</v>
      </c>
      <c r="C544" s="70">
        <v>11</v>
      </c>
      <c r="D544" s="70">
        <v>6</v>
      </c>
      <c r="E544" s="70">
        <v>2014</v>
      </c>
      <c r="F544" s="70" t="s">
        <v>181</v>
      </c>
      <c r="G544" s="70" t="s">
        <v>1581</v>
      </c>
      <c r="H544" s="70" t="s">
        <v>1582</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2226</v>
      </c>
      <c r="B545" s="70">
        <v>97</v>
      </c>
      <c r="C545" s="70">
        <v>12</v>
      </c>
      <c r="D545" s="70">
        <v>6</v>
      </c>
      <c r="E545" s="70">
        <v>2015</v>
      </c>
      <c r="F545" s="70" t="s">
        <v>182</v>
      </c>
      <c r="G545" s="70" t="s">
        <v>1581</v>
      </c>
      <c r="H545" s="70" t="s">
        <v>1582</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2227</v>
      </c>
      <c r="B546" s="70">
        <v>98</v>
      </c>
      <c r="C546" s="70">
        <v>13</v>
      </c>
      <c r="D546" s="70">
        <v>6</v>
      </c>
      <c r="E546" s="70">
        <v>2016</v>
      </c>
      <c r="F546" s="70" t="s">
        <v>155</v>
      </c>
      <c r="G546" s="70" t="s">
        <v>1581</v>
      </c>
      <c r="H546" s="70" t="s">
        <v>1582</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2228</v>
      </c>
      <c r="B547" s="70">
        <v>99</v>
      </c>
      <c r="C547" s="70">
        <v>14</v>
      </c>
      <c r="D547" s="70">
        <v>6</v>
      </c>
      <c r="E547" s="70">
        <v>2017</v>
      </c>
      <c r="F547" s="70" t="s">
        <v>156</v>
      </c>
      <c r="G547" s="70" t="s">
        <v>1581</v>
      </c>
      <c r="H547" s="70" t="s">
        <v>1582</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2229</v>
      </c>
      <c r="B548" s="70">
        <v>100</v>
      </c>
      <c r="C548" s="70">
        <v>15</v>
      </c>
      <c r="D548" s="70">
        <v>6</v>
      </c>
      <c r="E548" s="70">
        <v>2018</v>
      </c>
      <c r="F548" s="70" t="s">
        <v>183</v>
      </c>
      <c r="G548" s="70" t="s">
        <v>1581</v>
      </c>
      <c r="H548" s="70" t="s">
        <v>1582</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2230</v>
      </c>
      <c r="B549" s="70">
        <v>101</v>
      </c>
      <c r="C549" s="70">
        <v>16</v>
      </c>
      <c r="D549" s="70">
        <v>6</v>
      </c>
      <c r="E549" s="70">
        <v>2019</v>
      </c>
      <c r="F549" s="70" t="s">
        <v>158</v>
      </c>
      <c r="G549" s="70" t="s">
        <v>1581</v>
      </c>
      <c r="H549" s="70" t="s">
        <v>1582</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2231</v>
      </c>
      <c r="B550" s="70">
        <v>102</v>
      </c>
      <c r="C550" s="70">
        <v>17</v>
      </c>
      <c r="D550" s="70">
        <v>6</v>
      </c>
      <c r="E550" s="70">
        <v>2020</v>
      </c>
      <c r="F550" s="70" t="s">
        <v>159</v>
      </c>
      <c r="G550" s="70" t="s">
        <v>1581</v>
      </c>
      <c r="H550" s="70" t="s">
        <v>1582</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2232</v>
      </c>
      <c r="B551" s="70">
        <v>102</v>
      </c>
      <c r="C551" s="70">
        <v>18</v>
      </c>
      <c r="D551" s="70">
        <v>6</v>
      </c>
      <c r="E551" s="70">
        <v>2021</v>
      </c>
      <c r="F551" s="70" t="s">
        <v>160</v>
      </c>
      <c r="G551" s="70" t="s">
        <v>1581</v>
      </c>
      <c r="H551" s="70" t="s">
        <v>1582</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1586</v>
      </c>
      <c r="B552" s="70">
        <v>102</v>
      </c>
      <c r="C552" s="70">
        <v>19</v>
      </c>
      <c r="D552" s="70">
        <v>6</v>
      </c>
      <c r="E552" s="70">
        <v>2022</v>
      </c>
      <c r="F552" s="70" t="s">
        <v>161</v>
      </c>
      <c r="G552" s="70" t="s">
        <v>1581</v>
      </c>
      <c r="H552" s="70" t="s">
        <v>1582</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2233</v>
      </c>
      <c r="B553" s="70">
        <v>102</v>
      </c>
      <c r="C553" s="70">
        <v>20</v>
      </c>
      <c r="D553" s="70">
        <v>6</v>
      </c>
      <c r="E553" s="70">
        <v>2023</v>
      </c>
      <c r="F553" s="70" t="s">
        <v>1539</v>
      </c>
      <c r="G553" s="70" t="s">
        <v>1581</v>
      </c>
      <c r="H553" s="70" t="s">
        <v>1582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1580</v>
      </c>
      <c r="B554" s="70">
        <v>102</v>
      </c>
      <c r="C554" s="70">
        <v>21</v>
      </c>
      <c r="D554" s="70">
        <v>6</v>
      </c>
      <c r="E554" s="70">
        <v>2024</v>
      </c>
      <c r="F554" s="70" t="s">
        <v>1554</v>
      </c>
      <c r="G554" s="70" t="s">
        <v>1581</v>
      </c>
      <c r="H554" s="70" t="s">
        <v>1582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443</v>
      </c>
      <c r="C555" s="70">
        <v>1</v>
      </c>
      <c r="D555" s="70">
        <v>27</v>
      </c>
      <c r="E555" s="70">
        <v>1990</v>
      </c>
      <c r="F555" s="70" t="s">
        <v>787</v>
      </c>
      <c r="G555" s="70" t="s">
        <v>2235</v>
      </c>
      <c r="H555" s="70" t="s">
        <v>2236</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444</v>
      </c>
      <c r="C556" s="70">
        <v>2</v>
      </c>
      <c r="D556" s="70">
        <v>27</v>
      </c>
      <c r="E556" s="70">
        <v>2005</v>
      </c>
      <c r="F556" s="70" t="s">
        <v>789</v>
      </c>
      <c r="G556" s="70" t="s">
        <v>2235</v>
      </c>
      <c r="H556" s="70" t="s">
        <v>2236</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445</v>
      </c>
      <c r="C557" s="70">
        <v>3</v>
      </c>
      <c r="D557" s="70">
        <v>27</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446</v>
      </c>
      <c r="C558" s="70">
        <v>4</v>
      </c>
      <c r="D558" s="70">
        <v>27</v>
      </c>
      <c r="E558" s="70">
        <v>2007</v>
      </c>
      <c r="F558" s="70" t="s">
        <v>791</v>
      </c>
      <c r="G558" s="1064" t="s">
        <v>2235</v>
      </c>
      <c r="H558" s="70" t="s">
        <v>2236</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447</v>
      </c>
      <c r="C559" s="70">
        <v>5</v>
      </c>
      <c r="D559" s="70">
        <v>27</v>
      </c>
      <c r="E559" s="70">
        <v>2008</v>
      </c>
      <c r="F559" s="70" t="s">
        <v>792</v>
      </c>
      <c r="G559" s="1064" t="s">
        <v>2235</v>
      </c>
      <c r="H559" s="70" t="s">
        <v>2236</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448</v>
      </c>
      <c r="C560" s="70">
        <v>6</v>
      </c>
      <c r="D560" s="70">
        <v>27</v>
      </c>
      <c r="E560" s="70">
        <v>2009</v>
      </c>
      <c r="F560" s="70" t="s">
        <v>176</v>
      </c>
      <c r="G560" s="70" t="s">
        <v>2235</v>
      </c>
      <c r="H560" s="70" t="s">
        <v>2236</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2242</v>
      </c>
      <c r="B561" s="70">
        <v>449</v>
      </c>
      <c r="C561" s="70">
        <v>7</v>
      </c>
      <c r="D561" s="70">
        <v>27</v>
      </c>
      <c r="E561" s="70">
        <v>2010</v>
      </c>
      <c r="F561" s="70" t="s">
        <v>177</v>
      </c>
      <c r="G561" s="70" t="s">
        <v>2235</v>
      </c>
      <c r="H561" s="70" t="s">
        <v>2236</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2243</v>
      </c>
      <c r="B562" s="70">
        <v>450</v>
      </c>
      <c r="C562" s="70">
        <v>8</v>
      </c>
      <c r="D562" s="70">
        <v>27</v>
      </c>
      <c r="E562" s="70">
        <v>2011</v>
      </c>
      <c r="F562" s="70" t="s">
        <v>178</v>
      </c>
      <c r="G562" s="70" t="s">
        <v>2235</v>
      </c>
      <c r="H562" s="70" t="s">
        <v>2236</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2244</v>
      </c>
      <c r="B563" s="70">
        <v>451</v>
      </c>
      <c r="C563" s="70">
        <v>9</v>
      </c>
      <c r="D563" s="70">
        <v>27</v>
      </c>
      <c r="E563" s="70">
        <v>2012</v>
      </c>
      <c r="F563" s="70" t="s">
        <v>179</v>
      </c>
      <c r="G563" s="70" t="s">
        <v>2235</v>
      </c>
      <c r="H563" s="70" t="s">
        <v>2236</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2245</v>
      </c>
      <c r="B564" s="70">
        <v>452</v>
      </c>
      <c r="C564" s="70">
        <v>10</v>
      </c>
      <c r="D564" s="70">
        <v>27</v>
      </c>
      <c r="E564" s="70">
        <v>2013</v>
      </c>
      <c r="F564" s="70" t="s">
        <v>180</v>
      </c>
      <c r="G564" s="70" t="s">
        <v>2235</v>
      </c>
      <c r="H564" s="70" t="s">
        <v>2236</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2246</v>
      </c>
      <c r="B565" s="70">
        <v>453</v>
      </c>
      <c r="C565" s="70">
        <v>11</v>
      </c>
      <c r="D565" s="70">
        <v>27</v>
      </c>
      <c r="E565" s="70">
        <v>2014</v>
      </c>
      <c r="F565" s="70" t="s">
        <v>181</v>
      </c>
      <c r="G565" s="70" t="s">
        <v>2235</v>
      </c>
      <c r="H565" s="70" t="s">
        <v>2236</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2247</v>
      </c>
      <c r="B566" s="70">
        <v>454</v>
      </c>
      <c r="C566" s="70">
        <v>12</v>
      </c>
      <c r="D566" s="70">
        <v>27</v>
      </c>
      <c r="E566" s="70">
        <v>2015</v>
      </c>
      <c r="F566" s="70" t="s">
        <v>182</v>
      </c>
      <c r="G566" s="70" t="s">
        <v>2235</v>
      </c>
      <c r="H566" s="70" t="s">
        <v>2236</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2248</v>
      </c>
      <c r="B567" s="70">
        <v>455</v>
      </c>
      <c r="C567" s="70">
        <v>13</v>
      </c>
      <c r="D567" s="70">
        <v>27</v>
      </c>
      <c r="E567" s="70">
        <v>2016</v>
      </c>
      <c r="F567" s="70" t="s">
        <v>155</v>
      </c>
      <c r="G567" s="70" t="s">
        <v>2235</v>
      </c>
      <c r="H567" s="70" t="s">
        <v>2236</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2249</v>
      </c>
      <c r="B568" s="70">
        <v>456</v>
      </c>
      <c r="C568" s="70">
        <v>14</v>
      </c>
      <c r="D568" s="70">
        <v>27</v>
      </c>
      <c r="E568" s="70">
        <v>2017</v>
      </c>
      <c r="F568" s="70" t="s">
        <v>156</v>
      </c>
      <c r="G568" s="70" t="s">
        <v>2235</v>
      </c>
      <c r="H568" s="70" t="s">
        <v>2236</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2250</v>
      </c>
      <c r="B569" s="70">
        <v>457</v>
      </c>
      <c r="C569" s="70">
        <v>15</v>
      </c>
      <c r="D569" s="70">
        <v>27</v>
      </c>
      <c r="E569" s="70">
        <v>2018</v>
      </c>
      <c r="F569" s="70" t="s">
        <v>183</v>
      </c>
      <c r="G569" s="70" t="s">
        <v>2235</v>
      </c>
      <c r="H569" s="70" t="s">
        <v>2236</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2251</v>
      </c>
      <c r="B570" s="70">
        <v>458</v>
      </c>
      <c r="C570" s="70">
        <v>16</v>
      </c>
      <c r="D570" s="70">
        <v>27</v>
      </c>
      <c r="E570" s="70">
        <v>2019</v>
      </c>
      <c r="F570" s="70" t="s">
        <v>158</v>
      </c>
      <c r="G570" s="70" t="s">
        <v>2235</v>
      </c>
      <c r="H570" s="70" t="s">
        <v>2236</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2252</v>
      </c>
      <c r="B571" s="70">
        <v>459</v>
      </c>
      <c r="C571" s="70">
        <v>17</v>
      </c>
      <c r="D571" s="70">
        <v>27</v>
      </c>
      <c r="E571" s="70">
        <v>2020</v>
      </c>
      <c r="F571" s="70" t="s">
        <v>159</v>
      </c>
      <c r="G571" s="70" t="s">
        <v>2235</v>
      </c>
      <c r="H571" s="70" t="s">
        <v>2236</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2253</v>
      </c>
      <c r="B572" s="70">
        <v>459</v>
      </c>
      <c r="C572" s="70">
        <v>18</v>
      </c>
      <c r="D572" s="70">
        <v>27</v>
      </c>
      <c r="E572" s="70">
        <v>2021</v>
      </c>
      <c r="F572" s="70" t="s">
        <v>160</v>
      </c>
      <c r="G572" s="70" t="s">
        <v>2235</v>
      </c>
      <c r="H572" s="70" t="s">
        <v>2236</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2254</v>
      </c>
      <c r="B573" s="70">
        <v>459</v>
      </c>
      <c r="C573" s="70">
        <v>19</v>
      </c>
      <c r="D573" s="70">
        <v>27</v>
      </c>
      <c r="E573" s="70">
        <v>2022</v>
      </c>
      <c r="F573" s="70" t="s">
        <v>161</v>
      </c>
      <c r="G573" s="70" t="s">
        <v>2235</v>
      </c>
      <c r="H573" s="70" t="s">
        <v>2236</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459</v>
      </c>
      <c r="C574" s="70">
        <v>20</v>
      </c>
      <c r="D574" s="70">
        <v>27</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459</v>
      </c>
      <c r="C575" s="70">
        <v>21</v>
      </c>
      <c r="D575" s="70">
        <v>27</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69</v>
      </c>
      <c r="C576" s="70">
        <v>1</v>
      </c>
      <c r="D576" s="70">
        <v>5</v>
      </c>
      <c r="E576" s="70">
        <v>1990</v>
      </c>
      <c r="F576" s="70" t="s">
        <v>787</v>
      </c>
      <c r="G576" s="70" t="s">
        <v>2258</v>
      </c>
      <c r="H576" s="70" t="s">
        <v>2259</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70</v>
      </c>
      <c r="C577" s="70">
        <v>2</v>
      </c>
      <c r="D577" s="70">
        <v>5</v>
      </c>
      <c r="E577" s="70">
        <v>2005</v>
      </c>
      <c r="F577" s="70" t="s">
        <v>789</v>
      </c>
      <c r="G577" s="1064" t="s">
        <v>2258</v>
      </c>
      <c r="H577" s="70" t="s">
        <v>2259</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71</v>
      </c>
      <c r="C578" s="70">
        <v>3</v>
      </c>
      <c r="D578" s="70">
        <v>5</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72</v>
      </c>
      <c r="C579" s="70">
        <v>4</v>
      </c>
      <c r="D579" s="70">
        <v>5</v>
      </c>
      <c r="E579" s="70">
        <v>2007</v>
      </c>
      <c r="F579" s="70" t="s">
        <v>791</v>
      </c>
      <c r="G579" s="70" t="s">
        <v>2258</v>
      </c>
      <c r="H579" s="70" t="s">
        <v>2259</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73</v>
      </c>
      <c r="C580" s="70">
        <v>5</v>
      </c>
      <c r="D580" s="70">
        <v>5</v>
      </c>
      <c r="E580" s="70">
        <v>2008</v>
      </c>
      <c r="F580" s="70" t="s">
        <v>792</v>
      </c>
      <c r="G580" s="70" t="s">
        <v>2258</v>
      </c>
      <c r="H580" s="70" t="s">
        <v>2259</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74</v>
      </c>
      <c r="C581" s="70">
        <v>6</v>
      </c>
      <c r="D581" s="70">
        <v>5</v>
      </c>
      <c r="E581" s="70">
        <v>2009</v>
      </c>
      <c r="F581" s="70" t="s">
        <v>176</v>
      </c>
      <c r="G581" s="70" t="s">
        <v>2258</v>
      </c>
      <c r="H581" s="70" t="s">
        <v>2259</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2265</v>
      </c>
      <c r="B582" s="70">
        <v>75</v>
      </c>
      <c r="C582" s="70">
        <v>7</v>
      </c>
      <c r="D582" s="70">
        <v>5</v>
      </c>
      <c r="E582" s="70">
        <v>2010</v>
      </c>
      <c r="F582" s="70" t="s">
        <v>177</v>
      </c>
      <c r="G582" s="70" t="s">
        <v>2258</v>
      </c>
      <c r="H582" s="70" t="s">
        <v>2259</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2266</v>
      </c>
      <c r="B583" s="70">
        <v>76</v>
      </c>
      <c r="C583" s="70">
        <v>8</v>
      </c>
      <c r="D583" s="70">
        <v>5</v>
      </c>
      <c r="E583" s="70">
        <v>2011</v>
      </c>
      <c r="F583" s="70" t="s">
        <v>178</v>
      </c>
      <c r="G583" s="70" t="s">
        <v>2258</v>
      </c>
      <c r="H583" s="70" t="s">
        <v>2259</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2267</v>
      </c>
      <c r="B584" s="70">
        <v>77</v>
      </c>
      <c r="C584" s="70">
        <v>9</v>
      </c>
      <c r="D584" s="70">
        <v>5</v>
      </c>
      <c r="E584" s="70">
        <v>2012</v>
      </c>
      <c r="F584" s="70" t="s">
        <v>179</v>
      </c>
      <c r="G584" s="70" t="s">
        <v>2258</v>
      </c>
      <c r="H584" s="70" t="s">
        <v>2259</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2268</v>
      </c>
      <c r="B585" s="70">
        <v>78</v>
      </c>
      <c r="C585" s="70">
        <v>10</v>
      </c>
      <c r="D585" s="70">
        <v>5</v>
      </c>
      <c r="E585" s="70">
        <v>2013</v>
      </c>
      <c r="F585" s="70" t="s">
        <v>180</v>
      </c>
      <c r="G585" s="70" t="s">
        <v>2258</v>
      </c>
      <c r="H585" s="70" t="s">
        <v>2259</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2269</v>
      </c>
      <c r="B586" s="70">
        <v>79</v>
      </c>
      <c r="C586" s="70">
        <v>11</v>
      </c>
      <c r="D586" s="70">
        <v>5</v>
      </c>
      <c r="E586" s="70">
        <v>2014</v>
      </c>
      <c r="F586" s="70" t="s">
        <v>181</v>
      </c>
      <c r="G586" s="70" t="s">
        <v>2258</v>
      </c>
      <c r="H586" s="70" t="s">
        <v>2259</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2270</v>
      </c>
      <c r="B587" s="70">
        <v>80</v>
      </c>
      <c r="C587" s="70">
        <v>12</v>
      </c>
      <c r="D587" s="70">
        <v>5</v>
      </c>
      <c r="E587" s="70">
        <v>2015</v>
      </c>
      <c r="F587" s="70" t="s">
        <v>182</v>
      </c>
      <c r="G587" s="70" t="s">
        <v>2258</v>
      </c>
      <c r="H587" s="70" t="s">
        <v>2259</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2271</v>
      </c>
      <c r="B588" s="70">
        <v>81</v>
      </c>
      <c r="C588" s="70">
        <v>13</v>
      </c>
      <c r="D588" s="70">
        <v>5</v>
      </c>
      <c r="E588" s="70">
        <v>2016</v>
      </c>
      <c r="F588" s="70" t="s">
        <v>155</v>
      </c>
      <c r="G588" s="70" t="s">
        <v>2258</v>
      </c>
      <c r="H588" s="70" t="s">
        <v>2259</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2272</v>
      </c>
      <c r="B589" s="70">
        <v>82</v>
      </c>
      <c r="C589" s="70">
        <v>14</v>
      </c>
      <c r="D589" s="70">
        <v>5</v>
      </c>
      <c r="E589" s="70">
        <v>2017</v>
      </c>
      <c r="F589" s="70" t="s">
        <v>156</v>
      </c>
      <c r="G589" s="70" t="s">
        <v>2258</v>
      </c>
      <c r="H589" s="70" t="s">
        <v>2259</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2273</v>
      </c>
      <c r="B590" s="70">
        <v>83</v>
      </c>
      <c r="C590" s="70">
        <v>15</v>
      </c>
      <c r="D590" s="70">
        <v>5</v>
      </c>
      <c r="E590" s="70">
        <v>2018</v>
      </c>
      <c r="F590" s="70" t="s">
        <v>183</v>
      </c>
      <c r="G590" s="70" t="s">
        <v>2258</v>
      </c>
      <c r="H590" s="70" t="s">
        <v>2259</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2274</v>
      </c>
      <c r="B591" s="70">
        <v>84</v>
      </c>
      <c r="C591" s="70">
        <v>16</v>
      </c>
      <c r="D591" s="70">
        <v>5</v>
      </c>
      <c r="E591" s="70">
        <v>2019</v>
      </c>
      <c r="F591" s="70" t="s">
        <v>158</v>
      </c>
      <c r="G591" s="70" t="s">
        <v>2258</v>
      </c>
      <c r="H591" s="70" t="s">
        <v>2259</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2275</v>
      </c>
      <c r="B592" s="70">
        <v>85</v>
      </c>
      <c r="C592" s="70">
        <v>17</v>
      </c>
      <c r="D592" s="70">
        <v>5</v>
      </c>
      <c r="E592" s="70">
        <v>2020</v>
      </c>
      <c r="F592" s="70" t="s">
        <v>159</v>
      </c>
      <c r="G592" s="70" t="s">
        <v>2258</v>
      </c>
      <c r="H592" s="70" t="s">
        <v>2259</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2276</v>
      </c>
      <c r="B593" s="70">
        <v>85</v>
      </c>
      <c r="C593" s="70">
        <v>18</v>
      </c>
      <c r="D593" s="70">
        <v>5</v>
      </c>
      <c r="E593" s="70">
        <v>2021</v>
      </c>
      <c r="F593" s="70" t="s">
        <v>160</v>
      </c>
      <c r="G593" s="70" t="s">
        <v>2258</v>
      </c>
      <c r="H593" s="70" t="s">
        <v>2259</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2277</v>
      </c>
      <c r="B594" s="70">
        <v>85</v>
      </c>
      <c r="C594" s="70">
        <v>19</v>
      </c>
      <c r="D594" s="70">
        <v>5</v>
      </c>
      <c r="E594" s="70">
        <v>2022</v>
      </c>
      <c r="F594" s="70" t="s">
        <v>161</v>
      </c>
      <c r="G594" s="70" t="s">
        <v>2258</v>
      </c>
      <c r="H594" s="70" t="s">
        <v>2259</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85</v>
      </c>
      <c r="C595" s="70">
        <v>20</v>
      </c>
      <c r="D595" s="70">
        <v>5</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85</v>
      </c>
      <c r="C596" s="70">
        <v>21</v>
      </c>
      <c r="D596" s="70">
        <v>5</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205</v>
      </c>
      <c r="C597" s="70">
        <v>1</v>
      </c>
      <c r="D597" s="70">
        <v>13</v>
      </c>
      <c r="E597" s="70">
        <v>1990</v>
      </c>
      <c r="F597" s="70" t="s">
        <v>787</v>
      </c>
      <c r="G597" s="1064" t="s">
        <v>2281</v>
      </c>
      <c r="H597" s="70" t="s">
        <v>2282</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206</v>
      </c>
      <c r="C598" s="70">
        <v>2</v>
      </c>
      <c r="D598" s="70">
        <v>13</v>
      </c>
      <c r="E598" s="70">
        <v>2005</v>
      </c>
      <c r="F598" s="70" t="s">
        <v>789</v>
      </c>
      <c r="G598" s="70" t="s">
        <v>2281</v>
      </c>
      <c r="H598" s="70" t="s">
        <v>2282</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207</v>
      </c>
      <c r="C599" s="70">
        <v>3</v>
      </c>
      <c r="D599" s="70">
        <v>13</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208</v>
      </c>
      <c r="C600" s="70">
        <v>4</v>
      </c>
      <c r="D600" s="70">
        <v>13</v>
      </c>
      <c r="E600" s="70">
        <v>2007</v>
      </c>
      <c r="F600" s="70" t="s">
        <v>791</v>
      </c>
      <c r="G600" s="70" t="s">
        <v>2281</v>
      </c>
      <c r="H600" s="70" t="s">
        <v>2282</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209</v>
      </c>
      <c r="C601" s="70">
        <v>5</v>
      </c>
      <c r="D601" s="70">
        <v>13</v>
      </c>
      <c r="E601" s="70">
        <v>2008</v>
      </c>
      <c r="F601" s="70" t="s">
        <v>792</v>
      </c>
      <c r="G601" s="70" t="s">
        <v>2281</v>
      </c>
      <c r="H601" s="70" t="s">
        <v>2282</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210</v>
      </c>
      <c r="C602" s="70">
        <v>6</v>
      </c>
      <c r="D602" s="70">
        <v>13</v>
      </c>
      <c r="E602" s="70">
        <v>2009</v>
      </c>
      <c r="F602" s="70" t="s">
        <v>176</v>
      </c>
      <c r="G602" s="70" t="s">
        <v>2281</v>
      </c>
      <c r="H602" s="70" t="s">
        <v>2282</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2288</v>
      </c>
      <c r="B603" s="70">
        <v>211</v>
      </c>
      <c r="C603" s="70">
        <v>7</v>
      </c>
      <c r="D603" s="70">
        <v>13</v>
      </c>
      <c r="E603" s="70">
        <v>2010</v>
      </c>
      <c r="F603" s="70" t="s">
        <v>177</v>
      </c>
      <c r="G603" s="70" t="s">
        <v>2281</v>
      </c>
      <c r="H603" s="70" t="s">
        <v>2282</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2289</v>
      </c>
      <c r="B604" s="70">
        <v>212</v>
      </c>
      <c r="C604" s="70">
        <v>8</v>
      </c>
      <c r="D604" s="70">
        <v>13</v>
      </c>
      <c r="E604" s="70">
        <v>2011</v>
      </c>
      <c r="F604" s="70" t="s">
        <v>178</v>
      </c>
      <c r="G604" s="70" t="s">
        <v>2281</v>
      </c>
      <c r="H604" s="70" t="s">
        <v>2282</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2290</v>
      </c>
      <c r="B605" s="70">
        <v>213</v>
      </c>
      <c r="C605" s="70">
        <v>9</v>
      </c>
      <c r="D605" s="70">
        <v>13</v>
      </c>
      <c r="E605" s="70">
        <v>2012</v>
      </c>
      <c r="F605" s="70" t="s">
        <v>179</v>
      </c>
      <c r="G605" s="70" t="s">
        <v>2281</v>
      </c>
      <c r="H605" s="70" t="s">
        <v>2282</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2291</v>
      </c>
      <c r="B606" s="70">
        <v>214</v>
      </c>
      <c r="C606" s="70">
        <v>10</v>
      </c>
      <c r="D606" s="70">
        <v>13</v>
      </c>
      <c r="E606" s="70">
        <v>2013</v>
      </c>
      <c r="F606" s="70" t="s">
        <v>180</v>
      </c>
      <c r="G606" s="70" t="s">
        <v>2281</v>
      </c>
      <c r="H606" s="70" t="s">
        <v>2282</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2292</v>
      </c>
      <c r="B607" s="70">
        <v>215</v>
      </c>
      <c r="C607" s="70">
        <v>11</v>
      </c>
      <c r="D607" s="70">
        <v>13</v>
      </c>
      <c r="E607" s="70">
        <v>2014</v>
      </c>
      <c r="F607" s="70" t="s">
        <v>181</v>
      </c>
      <c r="G607" s="70" t="s">
        <v>2281</v>
      </c>
      <c r="H607" s="70" t="s">
        <v>2282</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2293</v>
      </c>
      <c r="B608" s="70">
        <v>216</v>
      </c>
      <c r="C608" s="70">
        <v>12</v>
      </c>
      <c r="D608" s="70">
        <v>13</v>
      </c>
      <c r="E608" s="70">
        <v>2015</v>
      </c>
      <c r="F608" s="70" t="s">
        <v>182</v>
      </c>
      <c r="G608" s="70" t="s">
        <v>2281</v>
      </c>
      <c r="H608" s="70" t="s">
        <v>2282</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2294</v>
      </c>
      <c r="B609" s="70">
        <v>217</v>
      </c>
      <c r="C609" s="70">
        <v>13</v>
      </c>
      <c r="D609" s="70">
        <v>13</v>
      </c>
      <c r="E609" s="70">
        <v>2016</v>
      </c>
      <c r="F609" s="70" t="s">
        <v>155</v>
      </c>
      <c r="G609" s="70" t="s">
        <v>2281</v>
      </c>
      <c r="H609" s="70" t="s">
        <v>2282</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2295</v>
      </c>
      <c r="B610" s="70">
        <v>218</v>
      </c>
      <c r="C610" s="70">
        <v>14</v>
      </c>
      <c r="D610" s="70">
        <v>13</v>
      </c>
      <c r="E610" s="70">
        <v>2017</v>
      </c>
      <c r="F610" s="70" t="s">
        <v>156</v>
      </c>
      <c r="G610" s="70" t="s">
        <v>2281</v>
      </c>
      <c r="H610" s="70" t="s">
        <v>2282</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2296</v>
      </c>
      <c r="B611" s="70">
        <v>219</v>
      </c>
      <c r="C611" s="70">
        <v>15</v>
      </c>
      <c r="D611" s="70">
        <v>13</v>
      </c>
      <c r="E611" s="70">
        <v>2018</v>
      </c>
      <c r="F611" s="70" t="s">
        <v>183</v>
      </c>
      <c r="G611" s="70" t="s">
        <v>2281</v>
      </c>
      <c r="H611" s="70" t="s">
        <v>2282</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2297</v>
      </c>
      <c r="B612" s="70">
        <v>220</v>
      </c>
      <c r="C612" s="70">
        <v>16</v>
      </c>
      <c r="D612" s="70">
        <v>13</v>
      </c>
      <c r="E612" s="70">
        <v>2019</v>
      </c>
      <c r="F612" s="70" t="s">
        <v>158</v>
      </c>
      <c r="G612" s="70" t="s">
        <v>2281</v>
      </c>
      <c r="H612" s="70" t="s">
        <v>2282</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2298</v>
      </c>
      <c r="B613" s="70">
        <v>221</v>
      </c>
      <c r="C613" s="70">
        <v>17</v>
      </c>
      <c r="D613" s="70">
        <v>13</v>
      </c>
      <c r="E613" s="70">
        <v>2020</v>
      </c>
      <c r="F613" s="70" t="s">
        <v>159</v>
      </c>
      <c r="G613" s="70" t="s">
        <v>2281</v>
      </c>
      <c r="H613" s="70" t="s">
        <v>2282</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2299</v>
      </c>
      <c r="B614" s="70">
        <v>221</v>
      </c>
      <c r="C614" s="70">
        <v>18</v>
      </c>
      <c r="D614" s="70">
        <v>13</v>
      </c>
      <c r="E614" s="70">
        <v>2021</v>
      </c>
      <c r="F614" s="70" t="s">
        <v>160</v>
      </c>
      <c r="G614" s="70" t="s">
        <v>2281</v>
      </c>
      <c r="H614" s="70" t="s">
        <v>2282</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2300</v>
      </c>
      <c r="B615" s="70">
        <v>221</v>
      </c>
      <c r="C615" s="70">
        <v>19</v>
      </c>
      <c r="D615" s="70">
        <v>13</v>
      </c>
      <c r="E615" s="70">
        <v>2022</v>
      </c>
      <c r="F615" s="70" t="s">
        <v>161</v>
      </c>
      <c r="G615" s="1064" t="s">
        <v>2281</v>
      </c>
      <c r="H615" s="70" t="s">
        <v>2282</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221</v>
      </c>
      <c r="C616" s="70">
        <v>20</v>
      </c>
      <c r="D616" s="70">
        <v>13</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221</v>
      </c>
      <c r="C617" s="70">
        <v>21</v>
      </c>
      <c r="D617" s="70">
        <v>13</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2523</v>
      </c>
      <c r="B624" s="70">
        <v>517</v>
      </c>
      <c r="C624" s="70">
        <v>7</v>
      </c>
      <c r="D624" s="70">
        <v>31</v>
      </c>
      <c r="E624" s="70">
        <v>2010</v>
      </c>
      <c r="F624" s="70" t="s">
        <v>177</v>
      </c>
      <c r="G624" s="70" t="s">
        <v>2516</v>
      </c>
      <c r="H624" s="70" t="s">
        <v>2517</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2524</v>
      </c>
      <c r="B625" s="70">
        <v>518</v>
      </c>
      <c r="C625" s="70">
        <v>8</v>
      </c>
      <c r="D625" s="70">
        <v>31</v>
      </c>
      <c r="E625" s="70">
        <v>2011</v>
      </c>
      <c r="F625" s="70" t="s">
        <v>178</v>
      </c>
      <c r="G625" s="70" t="s">
        <v>2516</v>
      </c>
      <c r="H625" s="70" t="s">
        <v>2517</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2525</v>
      </c>
      <c r="B626" s="70">
        <v>519</v>
      </c>
      <c r="C626" s="70">
        <v>9</v>
      </c>
      <c r="D626" s="70">
        <v>31</v>
      </c>
      <c r="E626" s="70">
        <v>2012</v>
      </c>
      <c r="F626" s="70" t="s">
        <v>179</v>
      </c>
      <c r="G626" s="70" t="s">
        <v>2516</v>
      </c>
      <c r="H626" s="70" t="s">
        <v>2517</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2526</v>
      </c>
      <c r="B627" s="70">
        <v>520</v>
      </c>
      <c r="C627" s="70">
        <v>10</v>
      </c>
      <c r="D627" s="70">
        <v>31</v>
      </c>
      <c r="E627" s="70">
        <v>2013</v>
      </c>
      <c r="F627" s="70" t="s">
        <v>180</v>
      </c>
      <c r="G627" s="70" t="s">
        <v>2516</v>
      </c>
      <c r="H627" s="70" t="s">
        <v>2517</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2527</v>
      </c>
      <c r="B628" s="70">
        <v>521</v>
      </c>
      <c r="C628" s="70">
        <v>11</v>
      </c>
      <c r="D628" s="70">
        <v>31</v>
      </c>
      <c r="E628" s="70">
        <v>2014</v>
      </c>
      <c r="F628" s="70" t="s">
        <v>181</v>
      </c>
      <c r="G628" s="70" t="s">
        <v>2516</v>
      </c>
      <c r="H628" s="70" t="s">
        <v>2517</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2528</v>
      </c>
      <c r="B629" s="70">
        <v>522</v>
      </c>
      <c r="C629" s="70">
        <v>12</v>
      </c>
      <c r="D629" s="70">
        <v>31</v>
      </c>
      <c r="E629" s="70">
        <v>2015</v>
      </c>
      <c r="F629" s="70" t="s">
        <v>182</v>
      </c>
      <c r="G629" s="70" t="s">
        <v>2516</v>
      </c>
      <c r="H629" s="70" t="s">
        <v>2517</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2529</v>
      </c>
      <c r="B630" s="70">
        <v>523</v>
      </c>
      <c r="C630" s="70">
        <v>13</v>
      </c>
      <c r="D630" s="70">
        <v>31</v>
      </c>
      <c r="E630" s="70">
        <v>2016</v>
      </c>
      <c r="F630" s="70" t="s">
        <v>155</v>
      </c>
      <c r="G630" s="70" t="s">
        <v>2516</v>
      </c>
      <c r="H630" s="70" t="s">
        <v>2517</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2530</v>
      </c>
      <c r="B631" s="70">
        <v>524</v>
      </c>
      <c r="C631" s="70">
        <v>14</v>
      </c>
      <c r="D631" s="70">
        <v>31</v>
      </c>
      <c r="E631" s="70">
        <v>2017</v>
      </c>
      <c r="F631" s="70" t="s">
        <v>156</v>
      </c>
      <c r="G631" s="70" t="s">
        <v>2516</v>
      </c>
      <c r="H631" s="70" t="s">
        <v>2517</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2531</v>
      </c>
      <c r="B632" s="70">
        <v>525</v>
      </c>
      <c r="C632" s="70">
        <v>15</v>
      </c>
      <c r="D632" s="70">
        <v>31</v>
      </c>
      <c r="E632" s="70">
        <v>2018</v>
      </c>
      <c r="F632" s="70" t="s">
        <v>183</v>
      </c>
      <c r="G632" s="70" t="s">
        <v>2516</v>
      </c>
      <c r="H632" s="70" t="s">
        <v>2517</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2532</v>
      </c>
      <c r="B633" s="70">
        <v>526</v>
      </c>
      <c r="C633" s="70">
        <v>16</v>
      </c>
      <c r="D633" s="70">
        <v>31</v>
      </c>
      <c r="E633" s="70">
        <v>2019</v>
      </c>
      <c r="F633" s="70" t="s">
        <v>158</v>
      </c>
      <c r="G633" s="70" t="s">
        <v>2516</v>
      </c>
      <c r="H633" s="70" t="s">
        <v>2517</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2533</v>
      </c>
      <c r="B634" s="70">
        <v>527</v>
      </c>
      <c r="C634" s="70">
        <v>17</v>
      </c>
      <c r="D634" s="70">
        <v>31</v>
      </c>
      <c r="E634" s="70">
        <v>2020</v>
      </c>
      <c r="F634" s="70" t="s">
        <v>159</v>
      </c>
      <c r="G634" s="1064" t="s">
        <v>2516</v>
      </c>
      <c r="H634" s="70" t="s">
        <v>2517</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2534</v>
      </c>
      <c r="B635" s="70">
        <v>527</v>
      </c>
      <c r="C635" s="70">
        <v>18</v>
      </c>
      <c r="D635" s="70">
        <v>31</v>
      </c>
      <c r="E635" s="70">
        <v>2021</v>
      </c>
      <c r="F635" s="70" t="s">
        <v>160</v>
      </c>
      <c r="G635" s="1064" t="s">
        <v>2516</v>
      </c>
      <c r="H635" s="70" t="s">
        <v>2517</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2535</v>
      </c>
      <c r="B636" s="70">
        <v>527</v>
      </c>
      <c r="C636" s="70">
        <v>19</v>
      </c>
      <c r="D636" s="70">
        <v>31</v>
      </c>
      <c r="E636" s="70">
        <v>2022</v>
      </c>
      <c r="F636" s="70" t="s">
        <v>161</v>
      </c>
      <c r="G636" s="70" t="s">
        <v>2516</v>
      </c>
      <c r="H636" s="70" t="s">
        <v>2517</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2257</v>
      </c>
      <c r="B9" s="70">
        <v>1</v>
      </c>
      <c r="C9" s="70">
        <v>1</v>
      </c>
      <c r="D9" s="70">
        <v>1</v>
      </c>
      <c r="E9" s="70">
        <v>1990</v>
      </c>
      <c r="F9" s="70" t="s">
        <v>787</v>
      </c>
      <c r="G9" s="1073" t="s">
        <v>2258</v>
      </c>
      <c r="H9" s="70" t="s">
        <v>2259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2260</v>
      </c>
      <c r="B10" s="70">
        <v>2</v>
      </c>
      <c r="C10" s="70">
        <v>2</v>
      </c>
      <c r="D10" s="70">
        <v>1</v>
      </c>
      <c r="E10" s="70">
        <v>2005</v>
      </c>
      <c r="F10" s="70" t="s">
        <v>789</v>
      </c>
      <c r="G10" s="1073" t="s">
        <v>2258</v>
      </c>
      <c r="H10" s="70" t="s">
        <v>2259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2261</v>
      </c>
      <c r="B11" s="70">
        <v>3</v>
      </c>
      <c r="C11" s="70">
        <v>3</v>
      </c>
      <c r="D11" s="70">
        <v>1</v>
      </c>
      <c r="E11" s="70">
        <v>2006</v>
      </c>
      <c r="F11" s="70" t="s">
        <v>790</v>
      </c>
      <c r="G11" s="1073" t="s">
        <v>2258</v>
      </c>
      <c r="H11" s="70" t="s">
        <v>2259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2262</v>
      </c>
      <c r="B12" s="70">
        <v>4</v>
      </c>
      <c r="C12" s="70">
        <v>4</v>
      </c>
      <c r="D12" s="70">
        <v>1</v>
      </c>
      <c r="E12" s="70">
        <v>2007</v>
      </c>
      <c r="F12" s="70" t="s">
        <v>791</v>
      </c>
      <c r="G12" s="1073" t="s">
        <v>2258</v>
      </c>
      <c r="H12" s="70" t="s">
        <v>2259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2263</v>
      </c>
      <c r="B13" s="70">
        <v>5</v>
      </c>
      <c r="C13" s="70">
        <v>5</v>
      </c>
      <c r="D13" s="70">
        <v>1</v>
      </c>
      <c r="E13" s="70">
        <v>2008</v>
      </c>
      <c r="F13" s="70" t="s">
        <v>792</v>
      </c>
      <c r="G13" s="1073" t="s">
        <v>2258</v>
      </c>
      <c r="H13" s="70" t="s">
        <v>2259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2264</v>
      </c>
      <c r="B14" s="70">
        <v>6</v>
      </c>
      <c r="C14" s="70">
        <v>6</v>
      </c>
      <c r="D14" s="70">
        <v>1</v>
      </c>
      <c r="E14" s="70">
        <v>2009</v>
      </c>
      <c r="F14" s="70" t="s">
        <v>176</v>
      </c>
      <c r="G14" s="1073" t="s">
        <v>2258</v>
      </c>
      <c r="H14" s="70" t="s">
        <v>2259</v>
      </c>
      <c r="I14" s="1066"/>
      <c r="J14" s="73">
        <v>0</v>
      </c>
      <c r="K14" s="73">
        <v>0</v>
      </c>
      <c r="L14" s="73">
        <v>0</v>
      </c>
      <c r="M14" s="73">
        <v>0</v>
      </c>
      <c r="N14" s="73">
        <v>0</v>
      </c>
      <c r="O14" s="73">
        <v>0</v>
      </c>
      <c r="P14" s="73">
        <v>0</v>
      </c>
      <c r="Q14" s="73">
        <v>0</v>
      </c>
      <c r="R14" s="73">
        <v>8.0960000000000001</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2.72</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5.47</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3.12</v>
      </c>
      <c r="CG14" s="73">
        <v>0</v>
      </c>
      <c r="CH14" s="73">
        <v>0</v>
      </c>
      <c r="CI14" s="73">
        <v>0</v>
      </c>
      <c r="CJ14" s="73">
        <v>0</v>
      </c>
      <c r="CK14" s="73">
        <v>0</v>
      </c>
      <c r="CL14" s="73">
        <v>0</v>
      </c>
      <c r="CM14" s="73">
        <v>0</v>
      </c>
      <c r="CN14" s="73">
        <v>0</v>
      </c>
      <c r="CO14" s="73">
        <v>0</v>
      </c>
      <c r="CP14" s="73">
        <v>0</v>
      </c>
      <c r="CQ14" s="73">
        <v>0</v>
      </c>
      <c r="CR14" s="73">
        <v>0</v>
      </c>
      <c r="CS14" s="73">
        <v>17.321000000000002</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8.0960000000000001</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2.72</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5.47</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3.12</v>
      </c>
      <c r="GH14" s="73">
        <v>0</v>
      </c>
      <c r="GI14" s="73">
        <v>0</v>
      </c>
      <c r="GJ14" s="73">
        <v>0</v>
      </c>
      <c r="GK14" s="73">
        <v>0</v>
      </c>
      <c r="GL14" s="73">
        <v>0</v>
      </c>
      <c r="GM14" s="73">
        <v>0</v>
      </c>
      <c r="GN14" s="73">
        <v>0</v>
      </c>
      <c r="GO14" s="73">
        <v>0</v>
      </c>
      <c r="GP14" s="73">
        <v>0</v>
      </c>
      <c r="GQ14" s="73">
        <v>0</v>
      </c>
      <c r="GR14" s="73">
        <v>0</v>
      </c>
      <c r="GS14" s="73">
        <v>0</v>
      </c>
      <c r="GT14" s="73">
        <v>17.321000000000002</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8.0960000000000001</v>
      </c>
      <c r="HL14" s="73">
        <v>2.72</v>
      </c>
      <c r="HM14" s="73">
        <v>0</v>
      </c>
      <c r="HN14" s="73">
        <v>0</v>
      </c>
      <c r="HO14" s="73">
        <v>5.47</v>
      </c>
      <c r="HP14" s="73">
        <v>0</v>
      </c>
      <c r="HQ14" s="73">
        <v>0</v>
      </c>
      <c r="HR14" s="73">
        <v>0</v>
      </c>
      <c r="HS14" s="73">
        <v>3.12</v>
      </c>
      <c r="HT14" s="73">
        <v>0</v>
      </c>
      <c r="HU14" s="73">
        <v>0</v>
      </c>
      <c r="HV14" s="73">
        <v>0</v>
      </c>
      <c r="HW14" s="73">
        <v>0</v>
      </c>
      <c r="HX14" s="73">
        <v>17.321000000000002</v>
      </c>
      <c r="HY14" s="73">
        <v>0</v>
      </c>
      <c r="HZ14" s="73">
        <v>0</v>
      </c>
      <c r="IA14" s="73">
        <v>0</v>
      </c>
      <c r="IB14" s="73">
        <v>0</v>
      </c>
      <c r="IC14" s="73">
        <v>0</v>
      </c>
      <c r="ID14" s="73">
        <v>0</v>
      </c>
      <c r="IE14" s="73">
        <v>0</v>
      </c>
      <c r="IF14" s="73">
        <v>8.0960000000000001</v>
      </c>
      <c r="IG14" s="73">
        <v>2.72</v>
      </c>
      <c r="IH14" s="73">
        <v>0</v>
      </c>
      <c r="II14" s="73">
        <v>0</v>
      </c>
      <c r="IJ14" s="73">
        <v>5.47</v>
      </c>
      <c r="IK14" s="73">
        <v>0</v>
      </c>
      <c r="IL14" s="73">
        <v>0</v>
      </c>
      <c r="IM14" s="73">
        <v>0</v>
      </c>
      <c r="IN14" s="73">
        <v>3.12</v>
      </c>
      <c r="IO14" s="73">
        <v>0</v>
      </c>
      <c r="IP14" s="73">
        <v>0</v>
      </c>
      <c r="IQ14" s="73">
        <v>0</v>
      </c>
      <c r="IR14" s="73">
        <v>0</v>
      </c>
      <c r="IS14" s="73">
        <v>17.321000000000002</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1</v>
      </c>
      <c r="QZ14" s="71">
        <v>0</v>
      </c>
      <c r="RA14" s="71">
        <v>0</v>
      </c>
      <c r="RB14" s="71">
        <v>2</v>
      </c>
      <c r="RC14" s="71">
        <v>0</v>
      </c>
      <c r="RD14" s="71">
        <v>0</v>
      </c>
      <c r="RE14" s="71">
        <v>0</v>
      </c>
      <c r="RF14" s="71">
        <v>1</v>
      </c>
      <c r="RG14" s="71">
        <v>0</v>
      </c>
      <c r="RH14" s="71">
        <v>0</v>
      </c>
      <c r="RI14" s="71">
        <v>0</v>
      </c>
      <c r="RJ14" s="71">
        <v>0</v>
      </c>
      <c r="RK14" s="71">
        <v>1</v>
      </c>
      <c r="RL14" s="71">
        <v>0</v>
      </c>
      <c r="RM14" s="71">
        <v>0</v>
      </c>
      <c r="RN14" s="71">
        <v>0</v>
      </c>
      <c r="RO14" s="71">
        <v>0</v>
      </c>
      <c r="RP14" s="71">
        <v>0</v>
      </c>
      <c r="RQ14" s="71">
        <v>0</v>
      </c>
      <c r="RR14" s="71">
        <v>0</v>
      </c>
      <c r="RS14" s="71">
        <v>1</v>
      </c>
      <c r="RT14" s="71">
        <v>1</v>
      </c>
      <c r="RU14" s="71">
        <v>0</v>
      </c>
      <c r="RV14" s="71">
        <v>0</v>
      </c>
      <c r="RW14" s="71">
        <v>2</v>
      </c>
      <c r="RX14" s="71">
        <v>0</v>
      </c>
      <c r="RY14" s="71">
        <v>0</v>
      </c>
      <c r="RZ14" s="71">
        <v>0</v>
      </c>
      <c r="SA14" s="71">
        <v>1</v>
      </c>
      <c r="SB14" s="71">
        <v>0</v>
      </c>
      <c r="SC14" s="71">
        <v>0</v>
      </c>
      <c r="SD14" s="71">
        <v>0</v>
      </c>
      <c r="SE14" s="71">
        <v>0</v>
      </c>
      <c r="SF14" s="71">
        <v>1</v>
      </c>
      <c r="SG14" s="71">
        <v>0</v>
      </c>
      <c r="SH14" s="71">
        <v>0</v>
      </c>
    </row>
    <row r="15" spans="1:503">
      <c r="A15" s="16" t="s">
        <v>2265</v>
      </c>
      <c r="B15" s="70">
        <v>7</v>
      </c>
      <c r="C15" s="70">
        <v>7</v>
      </c>
      <c r="D15" s="70">
        <v>1</v>
      </c>
      <c r="E15" s="70">
        <v>2010</v>
      </c>
      <c r="F15" s="70" t="s">
        <v>177</v>
      </c>
      <c r="G15" s="1073" t="s">
        <v>2258</v>
      </c>
      <c r="H15" s="70" t="s">
        <v>2259</v>
      </c>
      <c r="I15" s="1066"/>
      <c r="J15" s="73">
        <v>0</v>
      </c>
      <c r="K15" s="73">
        <v>0</v>
      </c>
      <c r="L15" s="73">
        <v>0</v>
      </c>
      <c r="M15" s="73">
        <v>0</v>
      </c>
      <c r="N15" s="73">
        <v>0</v>
      </c>
      <c r="O15" s="73">
        <v>0</v>
      </c>
      <c r="P15" s="73">
        <v>0</v>
      </c>
      <c r="Q15" s="73">
        <v>0</v>
      </c>
      <c r="R15" s="73">
        <v>7.7919999999999998</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2.6920000000000002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5.0919999999999996</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3.246</v>
      </c>
      <c r="CG15" s="73">
        <v>0</v>
      </c>
      <c r="CH15" s="73">
        <v>0</v>
      </c>
      <c r="CI15" s="73">
        <v>0</v>
      </c>
      <c r="CJ15" s="73">
        <v>0</v>
      </c>
      <c r="CK15" s="73">
        <v>0</v>
      </c>
      <c r="CL15" s="73">
        <v>0</v>
      </c>
      <c r="CM15" s="73">
        <v>0</v>
      </c>
      <c r="CN15" s="73">
        <v>0</v>
      </c>
      <c r="CO15" s="73">
        <v>0</v>
      </c>
      <c r="CP15" s="73">
        <v>0</v>
      </c>
      <c r="CQ15" s="73">
        <v>0</v>
      </c>
      <c r="CR15" s="73">
        <v>0</v>
      </c>
      <c r="CS15" s="73">
        <v>18.245999999999999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7.7919999999999998</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2.6920000000000002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5.0919999999999996</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3.246</v>
      </c>
      <c r="GH15" s="73">
        <v>0</v>
      </c>
      <c r="GI15" s="73">
        <v>0</v>
      </c>
      <c r="GJ15" s="73">
        <v>0</v>
      </c>
      <c r="GK15" s="73">
        <v>0</v>
      </c>
      <c r="GL15" s="73">
        <v>0</v>
      </c>
      <c r="GM15" s="73">
        <v>0</v>
      </c>
      <c r="GN15" s="73">
        <v>0</v>
      </c>
      <c r="GO15" s="73">
        <v>0</v>
      </c>
      <c r="GP15" s="73">
        <v>0</v>
      </c>
      <c r="GQ15" s="73">
        <v>0</v>
      </c>
      <c r="GR15" s="73">
        <v>0</v>
      </c>
      <c r="GS15" s="73">
        <v>0</v>
      </c>
      <c r="GT15" s="73">
        <v>18.245999999999999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7.7919999999999998</v>
      </c>
      <c r="HL15" s="73">
        <v>2.6920000000000002</v>
      </c>
      <c r="HM15" s="73">
        <v>0</v>
      </c>
      <c r="HN15" s="73">
        <v>0</v>
      </c>
      <c r="HO15" s="73">
        <v>5.0919999999999996</v>
      </c>
      <c r="HP15" s="73">
        <v>0</v>
      </c>
      <c r="HQ15" s="73">
        <v>0</v>
      </c>
      <c r="HR15" s="73">
        <v>0</v>
      </c>
      <c r="HS15" s="73">
        <v>3.246</v>
      </c>
      <c r="HT15" s="73">
        <v>0</v>
      </c>
      <c r="HU15" s="73">
        <v>0</v>
      </c>
      <c r="HV15" s="73">
        <v>0</v>
      </c>
      <c r="HW15" s="73">
        <v>0</v>
      </c>
      <c r="HX15" s="73">
        <v>18.245999999999999</v>
      </c>
      <c r="HY15" s="73">
        <v>0</v>
      </c>
      <c r="HZ15" s="73">
        <v>0</v>
      </c>
      <c r="IA15" s="73">
        <v>0</v>
      </c>
      <c r="IB15" s="73">
        <v>0</v>
      </c>
      <c r="IC15" s="73">
        <v>0</v>
      </c>
      <c r="ID15" s="73">
        <v>0</v>
      </c>
      <c r="IE15" s="73">
        <v>0</v>
      </c>
      <c r="IF15" s="73">
        <v>7.7919999999999998</v>
      </c>
      <c r="IG15" s="73">
        <v>2.6920000000000002</v>
      </c>
      <c r="IH15" s="73">
        <v>0</v>
      </c>
      <c r="II15" s="73">
        <v>0</v>
      </c>
      <c r="IJ15" s="73">
        <v>5.0919999999999996</v>
      </c>
      <c r="IK15" s="73">
        <v>0</v>
      </c>
      <c r="IL15" s="73">
        <v>0</v>
      </c>
      <c r="IM15" s="73">
        <v>0</v>
      </c>
      <c r="IN15" s="73">
        <v>3.246</v>
      </c>
      <c r="IO15" s="73">
        <v>0</v>
      </c>
      <c r="IP15" s="73">
        <v>0</v>
      </c>
      <c r="IQ15" s="73">
        <v>0</v>
      </c>
      <c r="IR15" s="73">
        <v>0</v>
      </c>
      <c r="IS15" s="73">
        <v>18.245999999999999</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1</v>
      </c>
      <c r="QZ15" s="71">
        <v>0</v>
      </c>
      <c r="RA15" s="71">
        <v>0</v>
      </c>
      <c r="RB15" s="71">
        <v>2</v>
      </c>
      <c r="RC15" s="71">
        <v>0</v>
      </c>
      <c r="RD15" s="71">
        <v>0</v>
      </c>
      <c r="RE15" s="71">
        <v>0</v>
      </c>
      <c r="RF15" s="71">
        <v>1</v>
      </c>
      <c r="RG15" s="71">
        <v>0</v>
      </c>
      <c r="RH15" s="71">
        <v>0</v>
      </c>
      <c r="RI15" s="71">
        <v>0</v>
      </c>
      <c r="RJ15" s="71">
        <v>0</v>
      </c>
      <c r="RK15" s="71">
        <v>1</v>
      </c>
      <c r="RL15" s="71">
        <v>0</v>
      </c>
      <c r="RM15" s="71">
        <v>0</v>
      </c>
      <c r="RN15" s="71">
        <v>0</v>
      </c>
      <c r="RO15" s="71">
        <v>0</v>
      </c>
      <c r="RP15" s="71">
        <v>0</v>
      </c>
      <c r="RQ15" s="71">
        <v>0</v>
      </c>
      <c r="RR15" s="71">
        <v>0</v>
      </c>
      <c r="RS15" s="71">
        <v>1</v>
      </c>
      <c r="RT15" s="71">
        <v>1</v>
      </c>
      <c r="RU15" s="71">
        <v>0</v>
      </c>
      <c r="RV15" s="71">
        <v>0</v>
      </c>
      <c r="RW15" s="71">
        <v>2</v>
      </c>
      <c r="RX15" s="71">
        <v>0</v>
      </c>
      <c r="RY15" s="71">
        <v>0</v>
      </c>
      <c r="RZ15" s="71">
        <v>0</v>
      </c>
      <c r="SA15" s="71">
        <v>1</v>
      </c>
      <c r="SB15" s="71">
        <v>0</v>
      </c>
      <c r="SC15" s="71">
        <v>0</v>
      </c>
      <c r="SD15" s="71">
        <v>0</v>
      </c>
      <c r="SE15" s="71">
        <v>0</v>
      </c>
      <c r="SF15" s="71">
        <v>1</v>
      </c>
      <c r="SG15" s="71">
        <v>0</v>
      </c>
      <c r="SH15" s="71">
        <v>0</v>
      </c>
    </row>
    <row r="16" spans="1:503">
      <c r="A16" s="16" t="s">
        <v>2266</v>
      </c>
      <c r="B16" s="70">
        <v>8</v>
      </c>
      <c r="C16" s="70">
        <v>8</v>
      </c>
      <c r="D16" s="70">
        <v>1</v>
      </c>
      <c r="E16" s="70">
        <v>2011</v>
      </c>
      <c r="F16" s="70" t="s">
        <v>178</v>
      </c>
      <c r="G16" s="1073" t="s">
        <v>2258</v>
      </c>
      <c r="H16" s="70" t="s">
        <v>2259</v>
      </c>
      <c r="I16" s="1066"/>
      <c r="J16" s="73">
        <v>0</v>
      </c>
      <c r="K16" s="73">
        <v>0</v>
      </c>
      <c r="L16" s="73">
        <v>0</v>
      </c>
      <c r="M16" s="73">
        <v>0</v>
      </c>
      <c r="N16" s="73">
        <v>0</v>
      </c>
      <c r="O16" s="73">
        <v>0</v>
      </c>
      <c r="P16" s="73">
        <v>0</v>
      </c>
      <c r="Q16" s="73">
        <v>0</v>
      </c>
      <c r="R16" s="73">
        <v>8.99</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2.7269999999999999</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4.8239999999999998</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3.1469999999999998</v>
      </c>
      <c r="CG16" s="73">
        <v>0</v>
      </c>
      <c r="CH16" s="73">
        <v>0</v>
      </c>
      <c r="CI16" s="73">
        <v>0</v>
      </c>
      <c r="CJ16" s="73">
        <v>0</v>
      </c>
      <c r="CK16" s="73">
        <v>0</v>
      </c>
      <c r="CL16" s="73">
        <v>0</v>
      </c>
      <c r="CM16" s="73">
        <v>0</v>
      </c>
      <c r="CN16" s="73">
        <v>0</v>
      </c>
      <c r="CO16" s="73">
        <v>0</v>
      </c>
      <c r="CP16" s="73">
        <v>0</v>
      </c>
      <c r="CQ16" s="73">
        <v>0</v>
      </c>
      <c r="CR16" s="73">
        <v>0</v>
      </c>
      <c r="CS16" s="73">
        <v>19.132000000000001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8.99</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2.7269999999999999</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4.8239999999999998</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3.1469999999999998</v>
      </c>
      <c r="GH16" s="73">
        <v>0</v>
      </c>
      <c r="GI16" s="73">
        <v>0</v>
      </c>
      <c r="GJ16" s="73">
        <v>0</v>
      </c>
      <c r="GK16" s="73">
        <v>0</v>
      </c>
      <c r="GL16" s="73">
        <v>0</v>
      </c>
      <c r="GM16" s="73">
        <v>0</v>
      </c>
      <c r="GN16" s="73">
        <v>0</v>
      </c>
      <c r="GO16" s="73">
        <v>0</v>
      </c>
      <c r="GP16" s="73">
        <v>0</v>
      </c>
      <c r="GQ16" s="73">
        <v>0</v>
      </c>
      <c r="GR16" s="73">
        <v>0</v>
      </c>
      <c r="GS16" s="73">
        <v>0</v>
      </c>
      <c r="GT16" s="73">
        <v>19.132000000000001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8.99</v>
      </c>
      <c r="HL16" s="73">
        <v>2.7269999999999999</v>
      </c>
      <c r="HM16" s="73">
        <v>0</v>
      </c>
      <c r="HN16" s="73">
        <v>0</v>
      </c>
      <c r="HO16" s="73">
        <v>4.8239999999999998</v>
      </c>
      <c r="HP16" s="73">
        <v>0</v>
      </c>
      <c r="HQ16" s="73">
        <v>0</v>
      </c>
      <c r="HR16" s="73">
        <v>0</v>
      </c>
      <c r="HS16" s="73">
        <v>3.1469999999999998</v>
      </c>
      <c r="HT16" s="73">
        <v>0</v>
      </c>
      <c r="HU16" s="73">
        <v>0</v>
      </c>
      <c r="HV16" s="73">
        <v>0</v>
      </c>
      <c r="HW16" s="73">
        <v>0</v>
      </c>
      <c r="HX16" s="73">
        <v>19.132000000000001</v>
      </c>
      <c r="HY16" s="73">
        <v>0</v>
      </c>
      <c r="HZ16" s="73">
        <v>0</v>
      </c>
      <c r="IA16" s="73">
        <v>0</v>
      </c>
      <c r="IB16" s="73">
        <v>0</v>
      </c>
      <c r="IC16" s="73">
        <v>0</v>
      </c>
      <c r="ID16" s="73">
        <v>0</v>
      </c>
      <c r="IE16" s="73">
        <v>0</v>
      </c>
      <c r="IF16" s="73">
        <v>8.99</v>
      </c>
      <c r="IG16" s="73">
        <v>2.7269999999999999</v>
      </c>
      <c r="IH16" s="73">
        <v>0</v>
      </c>
      <c r="II16" s="73">
        <v>0</v>
      </c>
      <c r="IJ16" s="73">
        <v>4.8239999999999998</v>
      </c>
      <c r="IK16" s="73">
        <v>0</v>
      </c>
      <c r="IL16" s="73">
        <v>0</v>
      </c>
      <c r="IM16" s="73">
        <v>0</v>
      </c>
      <c r="IN16" s="73">
        <v>3.1469999999999998</v>
      </c>
      <c r="IO16" s="73">
        <v>0</v>
      </c>
      <c r="IP16" s="73">
        <v>0</v>
      </c>
      <c r="IQ16" s="73">
        <v>0</v>
      </c>
      <c r="IR16" s="73">
        <v>0</v>
      </c>
      <c r="IS16" s="73">
        <v>19.132000000000001</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1</v>
      </c>
      <c r="QZ16" s="71">
        <v>0</v>
      </c>
      <c r="RA16" s="71">
        <v>0</v>
      </c>
      <c r="RB16" s="71">
        <v>2</v>
      </c>
      <c r="RC16" s="71">
        <v>0</v>
      </c>
      <c r="RD16" s="71">
        <v>0</v>
      </c>
      <c r="RE16" s="71">
        <v>0</v>
      </c>
      <c r="RF16" s="71">
        <v>1</v>
      </c>
      <c r="RG16" s="71">
        <v>0</v>
      </c>
      <c r="RH16" s="71">
        <v>0</v>
      </c>
      <c r="RI16" s="71">
        <v>0</v>
      </c>
      <c r="RJ16" s="71">
        <v>0</v>
      </c>
      <c r="RK16" s="71">
        <v>1</v>
      </c>
      <c r="RL16" s="71">
        <v>0</v>
      </c>
      <c r="RM16" s="71">
        <v>0</v>
      </c>
      <c r="RN16" s="71">
        <v>0</v>
      </c>
      <c r="RO16" s="71">
        <v>0</v>
      </c>
      <c r="RP16" s="71">
        <v>0</v>
      </c>
      <c r="RQ16" s="71">
        <v>0</v>
      </c>
      <c r="RR16" s="71">
        <v>0</v>
      </c>
      <c r="RS16" s="71">
        <v>1</v>
      </c>
      <c r="RT16" s="71">
        <v>1</v>
      </c>
      <c r="RU16" s="71">
        <v>0</v>
      </c>
      <c r="RV16" s="71">
        <v>0</v>
      </c>
      <c r="RW16" s="71">
        <v>2</v>
      </c>
      <c r="RX16" s="71">
        <v>0</v>
      </c>
      <c r="RY16" s="71">
        <v>0</v>
      </c>
      <c r="RZ16" s="71">
        <v>0</v>
      </c>
      <c r="SA16" s="71">
        <v>1</v>
      </c>
      <c r="SB16" s="71">
        <v>0</v>
      </c>
      <c r="SC16" s="71">
        <v>0</v>
      </c>
      <c r="SD16" s="71">
        <v>0</v>
      </c>
      <c r="SE16" s="71">
        <v>0</v>
      </c>
      <c r="SF16" s="71">
        <v>1</v>
      </c>
      <c r="SG16" s="71">
        <v>0</v>
      </c>
      <c r="SH16" s="71">
        <v>0</v>
      </c>
    </row>
    <row r="17" spans="1:502">
      <c r="A17" s="16" t="s">
        <v>2267</v>
      </c>
      <c r="B17" s="70">
        <v>9</v>
      </c>
      <c r="C17" s="70">
        <v>9</v>
      </c>
      <c r="D17" s="70">
        <v>1</v>
      </c>
      <c r="E17" s="70">
        <v>2012</v>
      </c>
      <c r="F17" s="70" t="s">
        <v>179</v>
      </c>
      <c r="G17" s="1073" t="s">
        <v>2258</v>
      </c>
      <c r="H17" s="70" t="s">
        <v>2259</v>
      </c>
      <c r="I17" s="1066"/>
      <c r="J17" s="73">
        <v>0</v>
      </c>
      <c r="K17" s="73">
        <v>0</v>
      </c>
      <c r="L17" s="73">
        <v>0</v>
      </c>
      <c r="M17" s="73">
        <v>0</v>
      </c>
      <c r="N17" s="73">
        <v>0</v>
      </c>
      <c r="O17" s="73">
        <v>0</v>
      </c>
      <c r="P17" s="73">
        <v>0</v>
      </c>
      <c r="Q17" s="73">
        <v>0</v>
      </c>
      <c r="R17" s="73">
        <v>11.172000000000001</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3.8969999999999998</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5.7460000000000004</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3.5659999999999998</v>
      </c>
      <c r="CG17" s="73">
        <v>0</v>
      </c>
      <c r="CH17" s="73">
        <v>0</v>
      </c>
      <c r="CI17" s="73">
        <v>0</v>
      </c>
      <c r="CJ17" s="73">
        <v>0</v>
      </c>
      <c r="CK17" s="73">
        <v>0</v>
      </c>
      <c r="CL17" s="73">
        <v>0</v>
      </c>
      <c r="CM17" s="73">
        <v>0</v>
      </c>
      <c r="CN17" s="73">
        <v>0</v>
      </c>
      <c r="CO17" s="73">
        <v>0</v>
      </c>
      <c r="CP17" s="73">
        <v>0</v>
      </c>
      <c r="CQ17" s="73">
        <v>0</v>
      </c>
      <c r="CR17" s="73">
        <v>0</v>
      </c>
      <c r="CS17" s="73">
        <v>6.298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11.172000000000001</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3.8969999999999998</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5.7460000000000004</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3.5659999999999998</v>
      </c>
      <c r="GH17" s="73">
        <v>0</v>
      </c>
      <c r="GI17" s="73">
        <v>0</v>
      </c>
      <c r="GJ17" s="73">
        <v>0</v>
      </c>
      <c r="GK17" s="73">
        <v>0</v>
      </c>
      <c r="GL17" s="73">
        <v>0</v>
      </c>
      <c r="GM17" s="73">
        <v>0</v>
      </c>
      <c r="GN17" s="73">
        <v>0</v>
      </c>
      <c r="GO17" s="73">
        <v>0</v>
      </c>
      <c r="GP17" s="73">
        <v>0</v>
      </c>
      <c r="GQ17" s="73">
        <v>0</v>
      </c>
      <c r="GR17" s="73">
        <v>0</v>
      </c>
      <c r="GS17" s="73">
        <v>0</v>
      </c>
      <c r="GT17" s="73">
        <v>6.298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11.172000000000001</v>
      </c>
      <c r="HL17" s="73">
        <v>3.8969999999999998</v>
      </c>
      <c r="HM17" s="73">
        <v>0</v>
      </c>
      <c r="HN17" s="73">
        <v>0</v>
      </c>
      <c r="HO17" s="73">
        <v>5.7460000000000004</v>
      </c>
      <c r="HP17" s="73">
        <v>0</v>
      </c>
      <c r="HQ17" s="73">
        <v>0</v>
      </c>
      <c r="HR17" s="73">
        <v>0</v>
      </c>
      <c r="HS17" s="73">
        <v>3.5659999999999998</v>
      </c>
      <c r="HT17" s="73">
        <v>0</v>
      </c>
      <c r="HU17" s="73">
        <v>0</v>
      </c>
      <c r="HV17" s="73">
        <v>0</v>
      </c>
      <c r="HW17" s="73">
        <v>0</v>
      </c>
      <c r="HX17" s="73">
        <v>6.298</v>
      </c>
      <c r="HY17" s="73">
        <v>0</v>
      </c>
      <c r="HZ17" s="73">
        <v>0</v>
      </c>
      <c r="IA17" s="73">
        <v>0</v>
      </c>
      <c r="IB17" s="73">
        <v>0</v>
      </c>
      <c r="IC17" s="73">
        <v>0</v>
      </c>
      <c r="ID17" s="73">
        <v>0</v>
      </c>
      <c r="IE17" s="73">
        <v>0</v>
      </c>
      <c r="IF17" s="73">
        <v>11.172000000000001</v>
      </c>
      <c r="IG17" s="73">
        <v>3.8969999999999998</v>
      </c>
      <c r="IH17" s="73">
        <v>0</v>
      </c>
      <c r="II17" s="73">
        <v>0</v>
      </c>
      <c r="IJ17" s="73">
        <v>5.7460000000000004</v>
      </c>
      <c r="IK17" s="73">
        <v>0</v>
      </c>
      <c r="IL17" s="73">
        <v>0</v>
      </c>
      <c r="IM17" s="73">
        <v>0</v>
      </c>
      <c r="IN17" s="73">
        <v>3.5659999999999998</v>
      </c>
      <c r="IO17" s="73">
        <v>0</v>
      </c>
      <c r="IP17" s="73">
        <v>0</v>
      </c>
      <c r="IQ17" s="73">
        <v>0</v>
      </c>
      <c r="IR17" s="73">
        <v>0</v>
      </c>
      <c r="IS17" s="73">
        <v>6.298</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1</v>
      </c>
      <c r="QZ17" s="71">
        <v>0</v>
      </c>
      <c r="RA17" s="71">
        <v>0</v>
      </c>
      <c r="RB17" s="71">
        <v>2</v>
      </c>
      <c r="RC17" s="71">
        <v>0</v>
      </c>
      <c r="RD17" s="71">
        <v>0</v>
      </c>
      <c r="RE17" s="71">
        <v>0</v>
      </c>
      <c r="RF17" s="71">
        <v>1</v>
      </c>
      <c r="RG17" s="71">
        <v>0</v>
      </c>
      <c r="RH17" s="71">
        <v>0</v>
      </c>
      <c r="RI17" s="71">
        <v>0</v>
      </c>
      <c r="RJ17" s="71">
        <v>0</v>
      </c>
      <c r="RK17" s="71">
        <v>1</v>
      </c>
      <c r="RL17" s="71">
        <v>0</v>
      </c>
      <c r="RM17" s="71">
        <v>0</v>
      </c>
      <c r="RN17" s="71">
        <v>0</v>
      </c>
      <c r="RO17" s="71">
        <v>0</v>
      </c>
      <c r="RP17" s="71">
        <v>0</v>
      </c>
      <c r="RQ17" s="71">
        <v>0</v>
      </c>
      <c r="RR17" s="71">
        <v>0</v>
      </c>
      <c r="RS17" s="71">
        <v>1</v>
      </c>
      <c r="RT17" s="71">
        <v>1</v>
      </c>
      <c r="RU17" s="71">
        <v>0</v>
      </c>
      <c r="RV17" s="71">
        <v>0</v>
      </c>
      <c r="RW17" s="71">
        <v>2</v>
      </c>
      <c r="RX17" s="71">
        <v>0</v>
      </c>
      <c r="RY17" s="71">
        <v>0</v>
      </c>
      <c r="RZ17" s="71">
        <v>0</v>
      </c>
      <c r="SA17" s="71">
        <v>1</v>
      </c>
      <c r="SB17" s="71">
        <v>0</v>
      </c>
      <c r="SC17" s="71">
        <v>0</v>
      </c>
      <c r="SD17" s="71">
        <v>0</v>
      </c>
      <c r="SE17" s="71">
        <v>0</v>
      </c>
      <c r="SF17" s="71">
        <v>1</v>
      </c>
      <c r="SG17" s="71">
        <v>0</v>
      </c>
      <c r="SH17" s="71">
        <v>0</v>
      </c>
    </row>
    <row r="18" spans="1:502">
      <c r="A18" s="16" t="s">
        <v>2268</v>
      </c>
      <c r="B18" s="70">
        <v>10</v>
      </c>
      <c r="C18" s="70">
        <v>10</v>
      </c>
      <c r="D18" s="70">
        <v>1</v>
      </c>
      <c r="E18" s="70">
        <v>2013</v>
      </c>
      <c r="F18" s="70" t="s">
        <v>180</v>
      </c>
      <c r="G18" s="1073" t="s">
        <v>2258</v>
      </c>
      <c r="H18" s="70" t="s">
        <v>2259</v>
      </c>
      <c r="I18" s="1066"/>
      <c r="J18" s="73">
        <v>0</v>
      </c>
      <c r="K18" s="73">
        <v>0</v>
      </c>
      <c r="L18" s="73">
        <v>0</v>
      </c>
      <c r="M18" s="73">
        <v>0</v>
      </c>
      <c r="N18" s="73">
        <v>0</v>
      </c>
      <c r="O18" s="73">
        <v>0</v>
      </c>
      <c r="P18" s="73">
        <v>0</v>
      </c>
      <c r="Q18" s="73">
        <v>0</v>
      </c>
      <c r="R18" s="73">
        <v>11.856</v>
      </c>
      <c r="S18" s="73">
        <v>0</v>
      </c>
      <c r="T18" s="73">
        <v>0</v>
      </c>
      <c r="U18" s="73">
        <v>0</v>
      </c>
      <c r="V18" s="73">
        <v>0</v>
      </c>
      <c r="W18" s="73">
        <v>0</v>
      </c>
      <c r="X18" s="73">
        <v>0</v>
      </c>
      <c r="Y18" s="73">
        <v>0</v>
      </c>
      <c r="Z18" s="73">
        <v>5.234</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4.4930000000000003</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6.1840000000000002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4.008</v>
      </c>
      <c r="CG18" s="73">
        <v>0</v>
      </c>
      <c r="CH18" s="73">
        <v>0</v>
      </c>
      <c r="CI18" s="73">
        <v>0</v>
      </c>
      <c r="CJ18" s="73">
        <v>0</v>
      </c>
      <c r="CK18" s="73">
        <v>0</v>
      </c>
      <c r="CL18" s="73">
        <v>0</v>
      </c>
      <c r="CM18" s="73">
        <v>0</v>
      </c>
      <c r="CN18" s="73">
        <v>0</v>
      </c>
      <c r="CO18" s="73">
        <v>0</v>
      </c>
      <c r="CP18" s="73">
        <v>0</v>
      </c>
      <c r="CQ18" s="73">
        <v>0</v>
      </c>
      <c r="CR18" s="73">
        <v>0</v>
      </c>
      <c r="CS18" s="73">
        <v>5.9560000000000004</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11.856</v>
      </c>
      <c r="DT18" s="73">
        <v>0</v>
      </c>
      <c r="DU18" s="73">
        <v>0</v>
      </c>
      <c r="DV18" s="73">
        <v>0</v>
      </c>
      <c r="DW18" s="73">
        <v>0</v>
      </c>
      <c r="DX18" s="73">
        <v>0</v>
      </c>
      <c r="DY18" s="73">
        <v>0</v>
      </c>
      <c r="DZ18" s="73">
        <v>0</v>
      </c>
      <c r="EA18" s="73">
        <v>5.234</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4.4930000000000003</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6.1840000000000002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4.008</v>
      </c>
      <c r="GH18" s="73">
        <v>0</v>
      </c>
      <c r="GI18" s="73">
        <v>0</v>
      </c>
      <c r="GJ18" s="73">
        <v>0</v>
      </c>
      <c r="GK18" s="73">
        <v>0</v>
      </c>
      <c r="GL18" s="73">
        <v>0</v>
      </c>
      <c r="GM18" s="73">
        <v>0</v>
      </c>
      <c r="GN18" s="73">
        <v>0</v>
      </c>
      <c r="GO18" s="73">
        <v>0</v>
      </c>
      <c r="GP18" s="73">
        <v>0</v>
      </c>
      <c r="GQ18" s="73">
        <v>0</v>
      </c>
      <c r="GR18" s="73">
        <v>0</v>
      </c>
      <c r="GS18" s="73">
        <v>0</v>
      </c>
      <c r="GT18" s="73">
        <v>5.9560000000000004</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17.09</v>
      </c>
      <c r="HL18" s="73">
        <v>4.4930000000000003</v>
      </c>
      <c r="HM18" s="73">
        <v>0</v>
      </c>
      <c r="HN18" s="73">
        <v>0</v>
      </c>
      <c r="HO18" s="73">
        <v>6.1840000000000002</v>
      </c>
      <c r="HP18" s="73">
        <v>0</v>
      </c>
      <c r="HQ18" s="73">
        <v>0</v>
      </c>
      <c r="HR18" s="73">
        <v>0</v>
      </c>
      <c r="HS18" s="73">
        <v>4.008</v>
      </c>
      <c r="HT18" s="73">
        <v>0</v>
      </c>
      <c r="HU18" s="73">
        <v>0</v>
      </c>
      <c r="HV18" s="73">
        <v>0</v>
      </c>
      <c r="HW18" s="73">
        <v>0</v>
      </c>
      <c r="HX18" s="73">
        <v>5.9560000000000004</v>
      </c>
      <c r="HY18" s="73">
        <v>0</v>
      </c>
      <c r="HZ18" s="73">
        <v>0</v>
      </c>
      <c r="IA18" s="73">
        <v>0</v>
      </c>
      <c r="IB18" s="73">
        <v>0</v>
      </c>
      <c r="IC18" s="73">
        <v>0</v>
      </c>
      <c r="ID18" s="73">
        <v>0</v>
      </c>
      <c r="IE18" s="73">
        <v>0</v>
      </c>
      <c r="IF18" s="73">
        <v>17.09</v>
      </c>
      <c r="IG18" s="73">
        <v>4.4930000000000003</v>
      </c>
      <c r="IH18" s="73">
        <v>0</v>
      </c>
      <c r="II18" s="73">
        <v>0</v>
      </c>
      <c r="IJ18" s="73">
        <v>6.1840000000000002</v>
      </c>
      <c r="IK18" s="73">
        <v>0</v>
      </c>
      <c r="IL18" s="73">
        <v>0</v>
      </c>
      <c r="IM18" s="73">
        <v>0</v>
      </c>
      <c r="IN18" s="73">
        <v>4.008</v>
      </c>
      <c r="IO18" s="73">
        <v>0</v>
      </c>
      <c r="IP18" s="73">
        <v>0</v>
      </c>
      <c r="IQ18" s="73">
        <v>0</v>
      </c>
      <c r="IR18" s="73">
        <v>0</v>
      </c>
      <c r="IS18" s="73">
        <v>5.9560000000000004</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1</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1</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1</v>
      </c>
      <c r="QZ18" s="71">
        <v>0</v>
      </c>
      <c r="RA18" s="71">
        <v>0</v>
      </c>
      <c r="RB18" s="71">
        <v>2</v>
      </c>
      <c r="RC18" s="71">
        <v>0</v>
      </c>
      <c r="RD18" s="71">
        <v>0</v>
      </c>
      <c r="RE18" s="71">
        <v>0</v>
      </c>
      <c r="RF18" s="71">
        <v>1</v>
      </c>
      <c r="RG18" s="71">
        <v>0</v>
      </c>
      <c r="RH18" s="71">
        <v>0</v>
      </c>
      <c r="RI18" s="71">
        <v>0</v>
      </c>
      <c r="RJ18" s="71">
        <v>0</v>
      </c>
      <c r="RK18" s="71">
        <v>1</v>
      </c>
      <c r="RL18" s="71">
        <v>0</v>
      </c>
      <c r="RM18" s="71">
        <v>0</v>
      </c>
      <c r="RN18" s="71">
        <v>0</v>
      </c>
      <c r="RO18" s="71">
        <v>0</v>
      </c>
      <c r="RP18" s="71">
        <v>0</v>
      </c>
      <c r="RQ18" s="71">
        <v>0</v>
      </c>
      <c r="RR18" s="71">
        <v>0</v>
      </c>
      <c r="RS18" s="71">
        <v>2</v>
      </c>
      <c r="RT18" s="71">
        <v>1</v>
      </c>
      <c r="RU18" s="71">
        <v>0</v>
      </c>
      <c r="RV18" s="71">
        <v>0</v>
      </c>
      <c r="RW18" s="71">
        <v>2</v>
      </c>
      <c r="RX18" s="71">
        <v>0</v>
      </c>
      <c r="RY18" s="71">
        <v>0</v>
      </c>
      <c r="RZ18" s="71">
        <v>0</v>
      </c>
      <c r="SA18" s="71">
        <v>1</v>
      </c>
      <c r="SB18" s="71">
        <v>0</v>
      </c>
      <c r="SC18" s="71">
        <v>0</v>
      </c>
      <c r="SD18" s="71">
        <v>0</v>
      </c>
      <c r="SE18" s="71">
        <v>0</v>
      </c>
      <c r="SF18" s="71">
        <v>1</v>
      </c>
      <c r="SG18" s="71">
        <v>0</v>
      </c>
      <c r="SH18" s="71">
        <v>0</v>
      </c>
    </row>
    <row r="19" spans="1:502">
      <c r="A19" s="16" t="s">
        <v>2269</v>
      </c>
      <c r="B19" s="70">
        <v>11</v>
      </c>
      <c r="C19" s="70">
        <v>11</v>
      </c>
      <c r="D19" s="70">
        <v>1</v>
      </c>
      <c r="E19" s="70">
        <v>2014</v>
      </c>
      <c r="F19" s="70" t="s">
        <v>181</v>
      </c>
      <c r="G19" s="1073" t="s">
        <v>2258</v>
      </c>
      <c r="H19" s="70" t="s">
        <v>2259</v>
      </c>
      <c r="I19" s="1066"/>
      <c r="J19" s="73">
        <v>0</v>
      </c>
      <c r="K19" s="73">
        <v>0</v>
      </c>
      <c r="L19" s="73">
        <v>0</v>
      </c>
      <c r="M19" s="73">
        <v>0</v>
      </c>
      <c r="N19" s="73">
        <v>0</v>
      </c>
      <c r="O19" s="73">
        <v>0</v>
      </c>
      <c r="P19" s="73">
        <v>0</v>
      </c>
      <c r="Q19" s="73">
        <v>0</v>
      </c>
      <c r="R19" s="73">
        <v>12.574</v>
      </c>
      <c r="S19" s="73">
        <v>0</v>
      </c>
      <c r="T19" s="73">
        <v>0</v>
      </c>
      <c r="U19" s="73">
        <v>0</v>
      </c>
      <c r="V19" s="73">
        <v>0</v>
      </c>
      <c r="W19" s="73">
        <v>0</v>
      </c>
      <c r="X19" s="73">
        <v>0</v>
      </c>
      <c r="Y19" s="73">
        <v>0</v>
      </c>
      <c r="Z19" s="73">
        <v>3.581</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4.2430000000000003</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6.1210000000000004</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3.669</v>
      </c>
      <c r="CG19" s="73">
        <v>0</v>
      </c>
      <c r="CH19" s="73">
        <v>0</v>
      </c>
      <c r="CI19" s="73">
        <v>0</v>
      </c>
      <c r="CJ19" s="73">
        <v>0</v>
      </c>
      <c r="CK19" s="73">
        <v>0</v>
      </c>
      <c r="CL19" s="73">
        <v>0</v>
      </c>
      <c r="CM19" s="73">
        <v>0</v>
      </c>
      <c r="CN19" s="73">
        <v>0</v>
      </c>
      <c r="CO19" s="73">
        <v>0</v>
      </c>
      <c r="CP19" s="73">
        <v>0</v>
      </c>
      <c r="CQ19" s="73">
        <v>0</v>
      </c>
      <c r="CR19" s="73">
        <v>0</v>
      </c>
      <c r="CS19" s="73">
        <v>6.4</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12.574</v>
      </c>
      <c r="DT19" s="73">
        <v>0</v>
      </c>
      <c r="DU19" s="73">
        <v>0</v>
      </c>
      <c r="DV19" s="73">
        <v>0</v>
      </c>
      <c r="DW19" s="73">
        <v>0</v>
      </c>
      <c r="DX19" s="73">
        <v>0</v>
      </c>
      <c r="DY19" s="73">
        <v>0</v>
      </c>
      <c r="DZ19" s="73">
        <v>0</v>
      </c>
      <c r="EA19" s="73">
        <v>3.581</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4.2430000000000003</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6.1210000000000004</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3.669</v>
      </c>
      <c r="GH19" s="73">
        <v>0</v>
      </c>
      <c r="GI19" s="73">
        <v>0</v>
      </c>
      <c r="GJ19" s="73">
        <v>0</v>
      </c>
      <c r="GK19" s="73">
        <v>0</v>
      </c>
      <c r="GL19" s="73">
        <v>0</v>
      </c>
      <c r="GM19" s="73">
        <v>0</v>
      </c>
      <c r="GN19" s="73">
        <v>0</v>
      </c>
      <c r="GO19" s="73">
        <v>0</v>
      </c>
      <c r="GP19" s="73">
        <v>0</v>
      </c>
      <c r="GQ19" s="73">
        <v>0</v>
      </c>
      <c r="GR19" s="73">
        <v>0</v>
      </c>
      <c r="GS19" s="73">
        <v>0</v>
      </c>
      <c r="GT19" s="73">
        <v>6.4</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16.155000000000001</v>
      </c>
      <c r="HL19" s="73">
        <v>4.2430000000000003</v>
      </c>
      <c r="HM19" s="73">
        <v>0</v>
      </c>
      <c r="HN19" s="73">
        <v>0</v>
      </c>
      <c r="HO19" s="73">
        <v>6.1210000000000004</v>
      </c>
      <c r="HP19" s="73">
        <v>0</v>
      </c>
      <c r="HQ19" s="73">
        <v>0</v>
      </c>
      <c r="HR19" s="73">
        <v>0</v>
      </c>
      <c r="HS19" s="73">
        <v>3.669</v>
      </c>
      <c r="HT19" s="73">
        <v>0</v>
      </c>
      <c r="HU19" s="73">
        <v>0</v>
      </c>
      <c r="HV19" s="73">
        <v>0</v>
      </c>
      <c r="HW19" s="73">
        <v>0</v>
      </c>
      <c r="HX19" s="73">
        <v>6.4</v>
      </c>
      <c r="HY19" s="73">
        <v>0</v>
      </c>
      <c r="HZ19" s="73">
        <v>0</v>
      </c>
      <c r="IA19" s="73">
        <v>0</v>
      </c>
      <c r="IB19" s="73">
        <v>0</v>
      </c>
      <c r="IC19" s="73">
        <v>0</v>
      </c>
      <c r="ID19" s="73">
        <v>0</v>
      </c>
      <c r="IE19" s="73">
        <v>0</v>
      </c>
      <c r="IF19" s="73">
        <v>16.155000000000001</v>
      </c>
      <c r="IG19" s="73">
        <v>4.2430000000000003</v>
      </c>
      <c r="IH19" s="73">
        <v>0</v>
      </c>
      <c r="II19" s="73">
        <v>0</v>
      </c>
      <c r="IJ19" s="73">
        <v>6.1210000000000004</v>
      </c>
      <c r="IK19" s="73">
        <v>0</v>
      </c>
      <c r="IL19" s="73">
        <v>0</v>
      </c>
      <c r="IM19" s="73">
        <v>0</v>
      </c>
      <c r="IN19" s="73">
        <v>3.669</v>
      </c>
      <c r="IO19" s="73">
        <v>0</v>
      </c>
      <c r="IP19" s="73">
        <v>0</v>
      </c>
      <c r="IQ19" s="73">
        <v>0</v>
      </c>
      <c r="IR19" s="73">
        <v>0</v>
      </c>
      <c r="IS19" s="73">
        <v>6.4</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1</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1</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1</v>
      </c>
      <c r="QZ19" s="71">
        <v>0</v>
      </c>
      <c r="RA19" s="71">
        <v>0</v>
      </c>
      <c r="RB19" s="71">
        <v>2</v>
      </c>
      <c r="RC19" s="71">
        <v>0</v>
      </c>
      <c r="RD19" s="71">
        <v>0</v>
      </c>
      <c r="RE19" s="71">
        <v>0</v>
      </c>
      <c r="RF19" s="71">
        <v>1</v>
      </c>
      <c r="RG19" s="71">
        <v>0</v>
      </c>
      <c r="RH19" s="71">
        <v>0</v>
      </c>
      <c r="RI19" s="71">
        <v>0</v>
      </c>
      <c r="RJ19" s="71">
        <v>0</v>
      </c>
      <c r="RK19" s="71">
        <v>1</v>
      </c>
      <c r="RL19" s="71">
        <v>0</v>
      </c>
      <c r="RM19" s="71">
        <v>0</v>
      </c>
      <c r="RN19" s="71">
        <v>0</v>
      </c>
      <c r="RO19" s="71">
        <v>0</v>
      </c>
      <c r="RP19" s="71">
        <v>0</v>
      </c>
      <c r="RQ19" s="71">
        <v>0</v>
      </c>
      <c r="RR19" s="71">
        <v>0</v>
      </c>
      <c r="RS19" s="71">
        <v>2</v>
      </c>
      <c r="RT19" s="71">
        <v>1</v>
      </c>
      <c r="RU19" s="71">
        <v>0</v>
      </c>
      <c r="RV19" s="71">
        <v>0</v>
      </c>
      <c r="RW19" s="71">
        <v>2</v>
      </c>
      <c r="RX19" s="71">
        <v>0</v>
      </c>
      <c r="RY19" s="71">
        <v>0</v>
      </c>
      <c r="RZ19" s="71">
        <v>0</v>
      </c>
      <c r="SA19" s="71">
        <v>1</v>
      </c>
      <c r="SB19" s="71">
        <v>0</v>
      </c>
      <c r="SC19" s="71">
        <v>0</v>
      </c>
      <c r="SD19" s="71">
        <v>0</v>
      </c>
      <c r="SE19" s="71">
        <v>0</v>
      </c>
      <c r="SF19" s="71">
        <v>1</v>
      </c>
      <c r="SG19" s="71">
        <v>0</v>
      </c>
      <c r="SH19" s="71">
        <v>0</v>
      </c>
    </row>
    <row r="20" spans="1:502">
      <c r="A20" s="16" t="s">
        <v>2270</v>
      </c>
      <c r="B20" s="70">
        <v>12</v>
      </c>
      <c r="C20" s="70">
        <v>12</v>
      </c>
      <c r="D20" s="70">
        <v>1</v>
      </c>
      <c r="E20" s="70">
        <v>2015</v>
      </c>
      <c r="F20" s="70" t="s">
        <v>182</v>
      </c>
      <c r="G20" s="1073" t="s">
        <v>2258</v>
      </c>
      <c r="H20" s="70" t="s">
        <v>2259</v>
      </c>
      <c r="I20" s="1066"/>
      <c r="J20" s="73">
        <v>0</v>
      </c>
      <c r="K20" s="73">
        <v>0</v>
      </c>
      <c r="L20" s="73">
        <v>0</v>
      </c>
      <c r="M20" s="73">
        <v>0</v>
      </c>
      <c r="N20" s="73">
        <v>0</v>
      </c>
      <c r="O20" s="73">
        <v>0</v>
      </c>
      <c r="P20" s="73">
        <v>0</v>
      </c>
      <c r="Q20" s="73">
        <v>0</v>
      </c>
      <c r="R20" s="73">
        <v>13.023</v>
      </c>
      <c r="S20" s="73">
        <v>0</v>
      </c>
      <c r="T20" s="73">
        <v>0</v>
      </c>
      <c r="U20" s="73">
        <v>0</v>
      </c>
      <c r="V20" s="73">
        <v>0</v>
      </c>
      <c r="W20" s="73">
        <v>0</v>
      </c>
      <c r="X20" s="73">
        <v>0</v>
      </c>
      <c r="Y20" s="73">
        <v>0</v>
      </c>
      <c r="Z20" s="73">
        <v>3.492</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4.13</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3.3860000000000001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3.5550000000000002</v>
      </c>
      <c r="CG20" s="73">
        <v>0</v>
      </c>
      <c r="CH20" s="73">
        <v>0</v>
      </c>
      <c r="CI20" s="73">
        <v>0</v>
      </c>
      <c r="CJ20" s="73">
        <v>0</v>
      </c>
      <c r="CK20" s="73">
        <v>0</v>
      </c>
      <c r="CL20" s="73">
        <v>0</v>
      </c>
      <c r="CM20" s="73">
        <v>0</v>
      </c>
      <c r="CN20" s="73">
        <v>0</v>
      </c>
      <c r="CO20" s="73">
        <v>0</v>
      </c>
      <c r="CP20" s="73">
        <v>0</v>
      </c>
      <c r="CQ20" s="73">
        <v>0</v>
      </c>
      <c r="CR20" s="73">
        <v>0</v>
      </c>
      <c r="CS20" s="73">
        <v>6.3120000000000003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13.023</v>
      </c>
      <c r="DT20" s="73">
        <v>0</v>
      </c>
      <c r="DU20" s="73">
        <v>0</v>
      </c>
      <c r="DV20" s="73">
        <v>0</v>
      </c>
      <c r="DW20" s="73">
        <v>0</v>
      </c>
      <c r="DX20" s="73">
        <v>0</v>
      </c>
      <c r="DY20" s="73">
        <v>0</v>
      </c>
      <c r="DZ20" s="73">
        <v>0</v>
      </c>
      <c r="EA20" s="73">
        <v>3.492</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4.13</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3.3860000000000001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3.5550000000000002</v>
      </c>
      <c r="GH20" s="73">
        <v>0</v>
      </c>
      <c r="GI20" s="73">
        <v>0</v>
      </c>
      <c r="GJ20" s="73">
        <v>0</v>
      </c>
      <c r="GK20" s="73">
        <v>0</v>
      </c>
      <c r="GL20" s="73">
        <v>0</v>
      </c>
      <c r="GM20" s="73">
        <v>0</v>
      </c>
      <c r="GN20" s="73">
        <v>0</v>
      </c>
      <c r="GO20" s="73">
        <v>0</v>
      </c>
      <c r="GP20" s="73">
        <v>0</v>
      </c>
      <c r="GQ20" s="73">
        <v>0</v>
      </c>
      <c r="GR20" s="73">
        <v>0</v>
      </c>
      <c r="GS20" s="73">
        <v>0</v>
      </c>
      <c r="GT20" s="73">
        <v>6.3120000000000003</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16.515000000000001</v>
      </c>
      <c r="HL20" s="73">
        <v>4.13</v>
      </c>
      <c r="HM20" s="73">
        <v>0</v>
      </c>
      <c r="HN20" s="73">
        <v>0</v>
      </c>
      <c r="HO20" s="73">
        <v>3.3860000000000001</v>
      </c>
      <c r="HP20" s="73">
        <v>0</v>
      </c>
      <c r="HQ20" s="73">
        <v>0</v>
      </c>
      <c r="HR20" s="73">
        <v>0</v>
      </c>
      <c r="HS20" s="73">
        <v>3.5550000000000002</v>
      </c>
      <c r="HT20" s="73">
        <v>0</v>
      </c>
      <c r="HU20" s="73">
        <v>0</v>
      </c>
      <c r="HV20" s="73">
        <v>0</v>
      </c>
      <c r="HW20" s="73">
        <v>0</v>
      </c>
      <c r="HX20" s="73">
        <v>6.3120000000000003</v>
      </c>
      <c r="HY20" s="73">
        <v>0</v>
      </c>
      <c r="HZ20" s="73">
        <v>0</v>
      </c>
      <c r="IA20" s="73">
        <v>0</v>
      </c>
      <c r="IB20" s="73">
        <v>0</v>
      </c>
      <c r="IC20" s="73">
        <v>0</v>
      </c>
      <c r="ID20" s="73">
        <v>0</v>
      </c>
      <c r="IE20" s="73">
        <v>0</v>
      </c>
      <c r="IF20" s="73">
        <v>16.515000000000001</v>
      </c>
      <c r="IG20" s="73">
        <v>4.13</v>
      </c>
      <c r="IH20" s="73">
        <v>0</v>
      </c>
      <c r="II20" s="73">
        <v>0</v>
      </c>
      <c r="IJ20" s="73">
        <v>3.3860000000000001</v>
      </c>
      <c r="IK20" s="73">
        <v>0</v>
      </c>
      <c r="IL20" s="73">
        <v>0</v>
      </c>
      <c r="IM20" s="73">
        <v>0</v>
      </c>
      <c r="IN20" s="73">
        <v>3.5550000000000002</v>
      </c>
      <c r="IO20" s="73">
        <v>0</v>
      </c>
      <c r="IP20" s="73">
        <v>0</v>
      </c>
      <c r="IQ20" s="73">
        <v>0</v>
      </c>
      <c r="IR20" s="73">
        <v>0</v>
      </c>
      <c r="IS20" s="73">
        <v>6.3120000000000003</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1</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1</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1</v>
      </c>
      <c r="QZ20" s="71">
        <v>0</v>
      </c>
      <c r="RA20" s="71">
        <v>0</v>
      </c>
      <c r="RB20" s="71">
        <v>1</v>
      </c>
      <c r="RC20" s="71">
        <v>0</v>
      </c>
      <c r="RD20" s="71">
        <v>0</v>
      </c>
      <c r="RE20" s="71">
        <v>0</v>
      </c>
      <c r="RF20" s="71">
        <v>1</v>
      </c>
      <c r="RG20" s="71">
        <v>0</v>
      </c>
      <c r="RH20" s="71">
        <v>0</v>
      </c>
      <c r="RI20" s="71">
        <v>0</v>
      </c>
      <c r="RJ20" s="71">
        <v>0</v>
      </c>
      <c r="RK20" s="71">
        <v>1</v>
      </c>
      <c r="RL20" s="71">
        <v>0</v>
      </c>
      <c r="RM20" s="71">
        <v>0</v>
      </c>
      <c r="RN20" s="71">
        <v>0</v>
      </c>
      <c r="RO20" s="71">
        <v>0</v>
      </c>
      <c r="RP20" s="71">
        <v>0</v>
      </c>
      <c r="RQ20" s="71">
        <v>0</v>
      </c>
      <c r="RR20" s="71">
        <v>0</v>
      </c>
      <c r="RS20" s="71">
        <v>2</v>
      </c>
      <c r="RT20" s="71">
        <v>1</v>
      </c>
      <c r="RU20" s="71">
        <v>0</v>
      </c>
      <c r="RV20" s="71">
        <v>0</v>
      </c>
      <c r="RW20" s="71">
        <v>1</v>
      </c>
      <c r="RX20" s="71">
        <v>0</v>
      </c>
      <c r="RY20" s="71">
        <v>0</v>
      </c>
      <c r="RZ20" s="71">
        <v>0</v>
      </c>
      <c r="SA20" s="71">
        <v>1</v>
      </c>
      <c r="SB20" s="71">
        <v>0</v>
      </c>
      <c r="SC20" s="71">
        <v>0</v>
      </c>
      <c r="SD20" s="71">
        <v>0</v>
      </c>
      <c r="SE20" s="71">
        <v>0</v>
      </c>
      <c r="SF20" s="71">
        <v>1</v>
      </c>
      <c r="SG20" s="71">
        <v>0</v>
      </c>
      <c r="SH20" s="71">
        <v>0</v>
      </c>
    </row>
    <row r="21" spans="1:502">
      <c r="A21" s="16" t="s">
        <v>2271</v>
      </c>
      <c r="B21" s="70">
        <v>13</v>
      </c>
      <c r="C21" s="70">
        <v>13</v>
      </c>
      <c r="D21" s="70">
        <v>1</v>
      </c>
      <c r="E21" s="70">
        <v>2016</v>
      </c>
      <c r="F21" s="70" t="s">
        <v>155</v>
      </c>
      <c r="G21" s="1073" t="s">
        <v>2258</v>
      </c>
      <c r="H21" s="70" t="s">
        <v>2259</v>
      </c>
      <c r="I21" s="1066"/>
      <c r="J21" s="73">
        <v>0</v>
      </c>
      <c r="K21" s="73">
        <v>0</v>
      </c>
      <c r="L21" s="73">
        <v>0</v>
      </c>
      <c r="M21" s="73">
        <v>0</v>
      </c>
      <c r="N21" s="73">
        <v>0</v>
      </c>
      <c r="O21" s="73">
        <v>0</v>
      </c>
      <c r="P21" s="73">
        <v>0</v>
      </c>
      <c r="Q21" s="73">
        <v>0</v>
      </c>
      <c r="R21" s="73">
        <v>11.683999999999999</v>
      </c>
      <c r="S21" s="73">
        <v>0</v>
      </c>
      <c r="T21" s="73">
        <v>0</v>
      </c>
      <c r="U21" s="73">
        <v>0</v>
      </c>
      <c r="V21" s="73">
        <v>0</v>
      </c>
      <c r="W21" s="73">
        <v>0</v>
      </c>
      <c r="X21" s="73">
        <v>0</v>
      </c>
      <c r="Y21" s="73">
        <v>0</v>
      </c>
      <c r="Z21" s="73">
        <v>3.0939999999999999</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3.1520000000000001</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3.145</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3.36</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11.683999999999999</v>
      </c>
      <c r="DT21" s="73">
        <v>0</v>
      </c>
      <c r="DU21" s="73">
        <v>0</v>
      </c>
      <c r="DV21" s="73">
        <v>0</v>
      </c>
      <c r="DW21" s="73">
        <v>0</v>
      </c>
      <c r="DX21" s="73">
        <v>0</v>
      </c>
      <c r="DY21" s="73">
        <v>0</v>
      </c>
      <c r="DZ21" s="73">
        <v>0</v>
      </c>
      <c r="EA21" s="73">
        <v>3.0939999999999999</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3.1520000000000001</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3.145</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3.36</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14.778</v>
      </c>
      <c r="HL21" s="73">
        <v>3.1520000000000001</v>
      </c>
      <c r="HM21" s="73">
        <v>0</v>
      </c>
      <c r="HN21" s="73">
        <v>0</v>
      </c>
      <c r="HO21" s="73">
        <v>3.145</v>
      </c>
      <c r="HP21" s="73">
        <v>0</v>
      </c>
      <c r="HQ21" s="73">
        <v>0</v>
      </c>
      <c r="HR21" s="73">
        <v>0</v>
      </c>
      <c r="HS21" s="73">
        <v>3.36</v>
      </c>
      <c r="HT21" s="73">
        <v>0</v>
      </c>
      <c r="HU21" s="73">
        <v>0</v>
      </c>
      <c r="HV21" s="73">
        <v>0</v>
      </c>
      <c r="HW21" s="73">
        <v>0</v>
      </c>
      <c r="HX21" s="73">
        <v>0</v>
      </c>
      <c r="HY21" s="73">
        <v>0</v>
      </c>
      <c r="HZ21" s="73">
        <v>0</v>
      </c>
      <c r="IA21" s="73">
        <v>0</v>
      </c>
      <c r="IB21" s="73">
        <v>0</v>
      </c>
      <c r="IC21" s="73">
        <v>0</v>
      </c>
      <c r="ID21" s="73">
        <v>0</v>
      </c>
      <c r="IE21" s="73">
        <v>0</v>
      </c>
      <c r="IF21" s="73">
        <v>14.778</v>
      </c>
      <c r="IG21" s="73">
        <v>3.1520000000000001</v>
      </c>
      <c r="IH21" s="73">
        <v>0</v>
      </c>
      <c r="II21" s="73">
        <v>0</v>
      </c>
      <c r="IJ21" s="73">
        <v>3.145</v>
      </c>
      <c r="IK21" s="73">
        <v>0</v>
      </c>
      <c r="IL21" s="73">
        <v>0</v>
      </c>
      <c r="IM21" s="73">
        <v>0</v>
      </c>
      <c r="IN21" s="73">
        <v>3.36</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1</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1</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1</v>
      </c>
      <c r="QZ21" s="71">
        <v>0</v>
      </c>
      <c r="RA21" s="71">
        <v>0</v>
      </c>
      <c r="RB21" s="71">
        <v>1</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2</v>
      </c>
      <c r="RT21" s="71">
        <v>1</v>
      </c>
      <c r="RU21" s="71">
        <v>0</v>
      </c>
      <c r="RV21" s="71">
        <v>0</v>
      </c>
      <c r="RW21" s="71">
        <v>1</v>
      </c>
      <c r="RX21" s="71">
        <v>0</v>
      </c>
      <c r="RY21" s="71">
        <v>0</v>
      </c>
      <c r="RZ21" s="71">
        <v>0</v>
      </c>
      <c r="SA21" s="71">
        <v>1</v>
      </c>
      <c r="SB21" s="71">
        <v>0</v>
      </c>
      <c r="SC21" s="71">
        <v>0</v>
      </c>
      <c r="SD21" s="71">
        <v>0</v>
      </c>
      <c r="SE21" s="71">
        <v>0</v>
      </c>
      <c r="SF21" s="71">
        <v>0</v>
      </c>
      <c r="SG21" s="71">
        <v>0</v>
      </c>
      <c r="SH21" s="71">
        <v>0</v>
      </c>
    </row>
    <row r="22" spans="1:502">
      <c r="A22" s="16" t="s">
        <v>2272</v>
      </c>
      <c r="B22" s="70">
        <v>14</v>
      </c>
      <c r="C22" s="70">
        <v>14</v>
      </c>
      <c r="D22" s="70">
        <v>1</v>
      </c>
      <c r="E22" s="70">
        <v>2017</v>
      </c>
      <c r="F22" s="70" t="s">
        <v>156</v>
      </c>
      <c r="G22" s="1073" t="s">
        <v>2258</v>
      </c>
      <c r="H22" s="70" t="s">
        <v>2259</v>
      </c>
      <c r="I22" s="1066"/>
      <c r="J22" s="73">
        <v>0</v>
      </c>
      <c r="K22" s="73">
        <v>0</v>
      </c>
      <c r="L22" s="73">
        <v>0</v>
      </c>
      <c r="M22" s="73">
        <v>0</v>
      </c>
      <c r="N22" s="73">
        <v>0</v>
      </c>
      <c r="O22" s="73">
        <v>0</v>
      </c>
      <c r="P22" s="73">
        <v>0</v>
      </c>
      <c r="Q22" s="73">
        <v>0</v>
      </c>
      <c r="R22" s="73">
        <v>11.023</v>
      </c>
      <c r="S22" s="73">
        <v>0</v>
      </c>
      <c r="T22" s="73">
        <v>0</v>
      </c>
      <c r="U22" s="73">
        <v>0</v>
      </c>
      <c r="V22" s="73">
        <v>0</v>
      </c>
      <c r="W22" s="73">
        <v>0</v>
      </c>
      <c r="X22" s="73">
        <v>0</v>
      </c>
      <c r="Y22" s="73">
        <v>0</v>
      </c>
      <c r="Z22" s="73">
        <v>2.6</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2.601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3.0920000000000001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3.4860000000000002</v>
      </c>
      <c r="CG22" s="73">
        <v>0</v>
      </c>
      <c r="CH22" s="73">
        <v>0</v>
      </c>
      <c r="CI22" s="73">
        <v>0</v>
      </c>
      <c r="CJ22" s="73">
        <v>0</v>
      </c>
      <c r="CK22" s="73">
        <v>0</v>
      </c>
      <c r="CL22" s="73">
        <v>0</v>
      </c>
      <c r="CM22" s="73">
        <v>0</v>
      </c>
      <c r="CN22" s="73">
        <v>0</v>
      </c>
      <c r="CO22" s="73">
        <v>0</v>
      </c>
      <c r="CP22" s="73">
        <v>0</v>
      </c>
      <c r="CQ22" s="73">
        <v>0</v>
      </c>
      <c r="CR22" s="73">
        <v>0</v>
      </c>
      <c r="CS22" s="73">
        <v>21.475000000000001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11.023</v>
      </c>
      <c r="DT22" s="73">
        <v>0</v>
      </c>
      <c r="DU22" s="73">
        <v>0</v>
      </c>
      <c r="DV22" s="73">
        <v>0</v>
      </c>
      <c r="DW22" s="73">
        <v>0</v>
      </c>
      <c r="DX22" s="73">
        <v>0</v>
      </c>
      <c r="DY22" s="73">
        <v>0</v>
      </c>
      <c r="DZ22" s="73">
        <v>0</v>
      </c>
      <c r="EA22" s="73">
        <v>2.6</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2.601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3.0920000000000001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3.4860000000000002</v>
      </c>
      <c r="GH22" s="73">
        <v>0</v>
      </c>
      <c r="GI22" s="73">
        <v>0</v>
      </c>
      <c r="GJ22" s="73">
        <v>0</v>
      </c>
      <c r="GK22" s="73">
        <v>0</v>
      </c>
      <c r="GL22" s="73">
        <v>0</v>
      </c>
      <c r="GM22" s="73">
        <v>0</v>
      </c>
      <c r="GN22" s="73">
        <v>0</v>
      </c>
      <c r="GO22" s="73">
        <v>0</v>
      </c>
      <c r="GP22" s="73">
        <v>0</v>
      </c>
      <c r="GQ22" s="73">
        <v>0</v>
      </c>
      <c r="GR22" s="73">
        <v>0</v>
      </c>
      <c r="GS22" s="73">
        <v>0</v>
      </c>
      <c r="GT22" s="73">
        <v>21.475000000000001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13.622999999999999</v>
      </c>
      <c r="HL22" s="73">
        <v>2.601</v>
      </c>
      <c r="HM22" s="73">
        <v>0</v>
      </c>
      <c r="HN22" s="73">
        <v>0</v>
      </c>
      <c r="HO22" s="73">
        <v>3.0920000000000001</v>
      </c>
      <c r="HP22" s="73">
        <v>0</v>
      </c>
      <c r="HQ22" s="73">
        <v>0</v>
      </c>
      <c r="HR22" s="73">
        <v>0</v>
      </c>
      <c r="HS22" s="73">
        <v>3.4860000000000002</v>
      </c>
      <c r="HT22" s="73">
        <v>0</v>
      </c>
      <c r="HU22" s="73">
        <v>0</v>
      </c>
      <c r="HV22" s="73">
        <v>0</v>
      </c>
      <c r="HW22" s="73">
        <v>0</v>
      </c>
      <c r="HX22" s="73">
        <v>21.475000000000001</v>
      </c>
      <c r="HY22" s="73">
        <v>0</v>
      </c>
      <c r="HZ22" s="73">
        <v>0</v>
      </c>
      <c r="IA22" s="73">
        <v>0</v>
      </c>
      <c r="IB22" s="73">
        <v>0</v>
      </c>
      <c r="IC22" s="73">
        <v>0</v>
      </c>
      <c r="ID22" s="73">
        <v>0</v>
      </c>
      <c r="IE22" s="73">
        <v>0</v>
      </c>
      <c r="IF22" s="73">
        <v>13.622999999999999</v>
      </c>
      <c r="IG22" s="73">
        <v>2.601</v>
      </c>
      <c r="IH22" s="73">
        <v>0</v>
      </c>
      <c r="II22" s="73">
        <v>0</v>
      </c>
      <c r="IJ22" s="73">
        <v>3.0920000000000001</v>
      </c>
      <c r="IK22" s="73">
        <v>0</v>
      </c>
      <c r="IL22" s="73">
        <v>0</v>
      </c>
      <c r="IM22" s="73">
        <v>0</v>
      </c>
      <c r="IN22" s="73">
        <v>3.4860000000000002</v>
      </c>
      <c r="IO22" s="73">
        <v>0</v>
      </c>
      <c r="IP22" s="73">
        <v>0</v>
      </c>
      <c r="IQ22" s="73">
        <v>0</v>
      </c>
      <c r="IR22" s="73">
        <v>0</v>
      </c>
      <c r="IS22" s="73">
        <v>21.475000000000001</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1</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1</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1</v>
      </c>
      <c r="QZ22" s="71">
        <v>0</v>
      </c>
      <c r="RA22" s="71">
        <v>0</v>
      </c>
      <c r="RB22" s="71">
        <v>1</v>
      </c>
      <c r="RC22" s="71">
        <v>0</v>
      </c>
      <c r="RD22" s="71">
        <v>0</v>
      </c>
      <c r="RE22" s="71">
        <v>0</v>
      </c>
      <c r="RF22" s="71">
        <v>1</v>
      </c>
      <c r="RG22" s="71">
        <v>0</v>
      </c>
      <c r="RH22" s="71">
        <v>0</v>
      </c>
      <c r="RI22" s="71">
        <v>0</v>
      </c>
      <c r="RJ22" s="71">
        <v>0</v>
      </c>
      <c r="RK22" s="71">
        <v>1</v>
      </c>
      <c r="RL22" s="71">
        <v>0</v>
      </c>
      <c r="RM22" s="71">
        <v>0</v>
      </c>
      <c r="RN22" s="71">
        <v>0</v>
      </c>
      <c r="RO22" s="71">
        <v>0</v>
      </c>
      <c r="RP22" s="71">
        <v>0</v>
      </c>
      <c r="RQ22" s="71">
        <v>0</v>
      </c>
      <c r="RR22" s="71">
        <v>0</v>
      </c>
      <c r="RS22" s="71">
        <v>2</v>
      </c>
      <c r="RT22" s="71">
        <v>1</v>
      </c>
      <c r="RU22" s="71">
        <v>0</v>
      </c>
      <c r="RV22" s="71">
        <v>0</v>
      </c>
      <c r="RW22" s="71">
        <v>1</v>
      </c>
      <c r="RX22" s="71">
        <v>0</v>
      </c>
      <c r="RY22" s="71">
        <v>0</v>
      </c>
      <c r="RZ22" s="71">
        <v>0</v>
      </c>
      <c r="SA22" s="71">
        <v>1</v>
      </c>
      <c r="SB22" s="71">
        <v>0</v>
      </c>
      <c r="SC22" s="71">
        <v>0</v>
      </c>
      <c r="SD22" s="71">
        <v>0</v>
      </c>
      <c r="SE22" s="71">
        <v>0</v>
      </c>
      <c r="SF22" s="71">
        <v>1</v>
      </c>
      <c r="SG22" s="71">
        <v>0</v>
      </c>
      <c r="SH22" s="71">
        <v>0</v>
      </c>
    </row>
    <row r="23" spans="1:502">
      <c r="A23" s="16" t="s">
        <v>2273</v>
      </c>
      <c r="B23" s="70">
        <v>15</v>
      </c>
      <c r="C23" s="70">
        <v>15</v>
      </c>
      <c r="D23" s="70">
        <v>1</v>
      </c>
      <c r="E23" s="70">
        <v>2018</v>
      </c>
      <c r="F23" s="70" t="s">
        <v>183</v>
      </c>
      <c r="G23" s="1073" t="s">
        <v>2258</v>
      </c>
      <c r="H23" s="70" t="s">
        <v>2259</v>
      </c>
      <c r="I23" s="1066"/>
      <c r="J23" s="73">
        <v>0</v>
      </c>
      <c r="K23" s="73">
        <v>0</v>
      </c>
      <c r="L23" s="73">
        <v>0</v>
      </c>
      <c r="M23" s="73">
        <v>0</v>
      </c>
      <c r="N23" s="73">
        <v>0</v>
      </c>
      <c r="O23" s="73">
        <v>0</v>
      </c>
      <c r="P23" s="73">
        <v>0</v>
      </c>
      <c r="Q23" s="73">
        <v>0</v>
      </c>
      <c r="R23" s="73">
        <v>10.106999999999999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2.4689999999999999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2.9409999999999998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3.056</v>
      </c>
      <c r="CG23" s="73">
        <v>0</v>
      </c>
      <c r="CH23" s="73">
        <v>0</v>
      </c>
      <c r="CI23" s="73">
        <v>0</v>
      </c>
      <c r="CJ23" s="73">
        <v>0</v>
      </c>
      <c r="CK23" s="73">
        <v>0</v>
      </c>
      <c r="CL23" s="73">
        <v>0</v>
      </c>
      <c r="CM23" s="73">
        <v>0</v>
      </c>
      <c r="CN23" s="73">
        <v>0</v>
      </c>
      <c r="CO23" s="73">
        <v>0</v>
      </c>
      <c r="CP23" s="73">
        <v>0</v>
      </c>
      <c r="CQ23" s="73">
        <v>0</v>
      </c>
      <c r="CR23" s="73">
        <v>0</v>
      </c>
      <c r="CS23" s="73">
        <v>21.876999999999999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10.106999999999999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2.4689999999999999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2.9409999999999998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3.056</v>
      </c>
      <c r="GH23" s="73">
        <v>0</v>
      </c>
      <c r="GI23" s="73">
        <v>0</v>
      </c>
      <c r="GJ23" s="73">
        <v>0</v>
      </c>
      <c r="GK23" s="73">
        <v>0</v>
      </c>
      <c r="GL23" s="73">
        <v>0</v>
      </c>
      <c r="GM23" s="73">
        <v>0</v>
      </c>
      <c r="GN23" s="73">
        <v>0</v>
      </c>
      <c r="GO23" s="73">
        <v>0</v>
      </c>
      <c r="GP23" s="73">
        <v>0</v>
      </c>
      <c r="GQ23" s="73">
        <v>0</v>
      </c>
      <c r="GR23" s="73">
        <v>0</v>
      </c>
      <c r="GS23" s="73">
        <v>0</v>
      </c>
      <c r="GT23" s="73">
        <v>21.876999999999999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10.106999999999999</v>
      </c>
      <c r="HL23" s="73">
        <v>2.4689999999999999</v>
      </c>
      <c r="HM23" s="73">
        <v>0</v>
      </c>
      <c r="HN23" s="73">
        <v>0</v>
      </c>
      <c r="HO23" s="73">
        <v>2.9409999999999998</v>
      </c>
      <c r="HP23" s="73">
        <v>0</v>
      </c>
      <c r="HQ23" s="73">
        <v>0</v>
      </c>
      <c r="HR23" s="73">
        <v>0</v>
      </c>
      <c r="HS23" s="73">
        <v>3.056</v>
      </c>
      <c r="HT23" s="73">
        <v>0</v>
      </c>
      <c r="HU23" s="73">
        <v>0</v>
      </c>
      <c r="HV23" s="73">
        <v>0</v>
      </c>
      <c r="HW23" s="73">
        <v>0</v>
      </c>
      <c r="HX23" s="73">
        <v>21.876999999999999</v>
      </c>
      <c r="HY23" s="73">
        <v>0</v>
      </c>
      <c r="HZ23" s="73">
        <v>0</v>
      </c>
      <c r="IA23" s="73">
        <v>0</v>
      </c>
      <c r="IB23" s="73">
        <v>0</v>
      </c>
      <c r="IC23" s="73">
        <v>0</v>
      </c>
      <c r="ID23" s="73">
        <v>0</v>
      </c>
      <c r="IE23" s="73">
        <v>0</v>
      </c>
      <c r="IF23" s="73">
        <v>10.106999999999999</v>
      </c>
      <c r="IG23" s="73">
        <v>2.4689999999999999</v>
      </c>
      <c r="IH23" s="73">
        <v>0</v>
      </c>
      <c r="II23" s="73">
        <v>0</v>
      </c>
      <c r="IJ23" s="73">
        <v>2.9409999999999998</v>
      </c>
      <c r="IK23" s="73">
        <v>0</v>
      </c>
      <c r="IL23" s="73">
        <v>0</v>
      </c>
      <c r="IM23" s="73">
        <v>0</v>
      </c>
      <c r="IN23" s="73">
        <v>3.056</v>
      </c>
      <c r="IO23" s="73">
        <v>0</v>
      </c>
      <c r="IP23" s="73">
        <v>0</v>
      </c>
      <c r="IQ23" s="73">
        <v>0</v>
      </c>
      <c r="IR23" s="73">
        <v>0</v>
      </c>
      <c r="IS23" s="73">
        <v>21.876999999999999</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1</v>
      </c>
      <c r="QZ23" s="71">
        <v>0</v>
      </c>
      <c r="RA23" s="71">
        <v>0</v>
      </c>
      <c r="RB23" s="71">
        <v>1</v>
      </c>
      <c r="RC23" s="71">
        <v>0</v>
      </c>
      <c r="RD23" s="71">
        <v>0</v>
      </c>
      <c r="RE23" s="71">
        <v>0</v>
      </c>
      <c r="RF23" s="71">
        <v>1</v>
      </c>
      <c r="RG23" s="71">
        <v>0</v>
      </c>
      <c r="RH23" s="71">
        <v>0</v>
      </c>
      <c r="RI23" s="71">
        <v>0</v>
      </c>
      <c r="RJ23" s="71">
        <v>0</v>
      </c>
      <c r="RK23" s="71">
        <v>1</v>
      </c>
      <c r="RL23" s="71">
        <v>0</v>
      </c>
      <c r="RM23" s="71">
        <v>0</v>
      </c>
      <c r="RN23" s="71">
        <v>0</v>
      </c>
      <c r="RO23" s="71">
        <v>0</v>
      </c>
      <c r="RP23" s="71">
        <v>0</v>
      </c>
      <c r="RQ23" s="71">
        <v>0</v>
      </c>
      <c r="RR23" s="71">
        <v>0</v>
      </c>
      <c r="RS23" s="71">
        <v>1</v>
      </c>
      <c r="RT23" s="71">
        <v>1</v>
      </c>
      <c r="RU23" s="71">
        <v>0</v>
      </c>
      <c r="RV23" s="71">
        <v>0</v>
      </c>
      <c r="RW23" s="71">
        <v>1</v>
      </c>
      <c r="RX23" s="71">
        <v>0</v>
      </c>
      <c r="RY23" s="71">
        <v>0</v>
      </c>
      <c r="RZ23" s="71">
        <v>0</v>
      </c>
      <c r="SA23" s="71">
        <v>1</v>
      </c>
      <c r="SB23" s="71">
        <v>0</v>
      </c>
      <c r="SC23" s="71">
        <v>0</v>
      </c>
      <c r="SD23" s="71">
        <v>0</v>
      </c>
      <c r="SE23" s="71">
        <v>0</v>
      </c>
      <c r="SF23" s="71">
        <v>1</v>
      </c>
      <c r="SG23" s="71">
        <v>0</v>
      </c>
      <c r="SH23" s="71">
        <v>0</v>
      </c>
    </row>
    <row r="24" spans="1:502">
      <c r="A24" s="16" t="s">
        <v>2274</v>
      </c>
      <c r="B24" s="70">
        <v>16</v>
      </c>
      <c r="C24" s="70">
        <v>16</v>
      </c>
      <c r="D24" s="70">
        <v>1</v>
      </c>
      <c r="E24" s="70">
        <v>2019</v>
      </c>
      <c r="F24" s="70" t="s">
        <v>158</v>
      </c>
      <c r="G24" s="1073" t="s">
        <v>2258</v>
      </c>
      <c r="H24" s="70" t="s">
        <v>2259</v>
      </c>
      <c r="I24" s="1066"/>
      <c r="J24" s="73">
        <v>0</v>
      </c>
      <c r="K24" s="73">
        <v>0</v>
      </c>
      <c r="L24" s="73">
        <v>0</v>
      </c>
      <c r="M24" s="73">
        <v>0</v>
      </c>
      <c r="N24" s="73">
        <v>0</v>
      </c>
      <c r="O24" s="73">
        <v>0</v>
      </c>
      <c r="P24" s="73">
        <v>0</v>
      </c>
      <c r="Q24" s="73">
        <v>0</v>
      </c>
      <c r="R24" s="73">
        <v>7.7009999999999996</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1.83</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2.2879999999999998</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1.681</v>
      </c>
      <c r="CG24" s="73">
        <v>0</v>
      </c>
      <c r="CH24" s="73">
        <v>0</v>
      </c>
      <c r="CI24" s="73">
        <v>0</v>
      </c>
      <c r="CJ24" s="73">
        <v>0</v>
      </c>
      <c r="CK24" s="73">
        <v>0</v>
      </c>
      <c r="CL24" s="73">
        <v>0</v>
      </c>
      <c r="CM24" s="73">
        <v>0</v>
      </c>
      <c r="CN24" s="73">
        <v>0</v>
      </c>
      <c r="CO24" s="73">
        <v>0</v>
      </c>
      <c r="CP24" s="73">
        <v>0</v>
      </c>
      <c r="CQ24" s="73">
        <v>0</v>
      </c>
      <c r="CR24" s="73">
        <v>0</v>
      </c>
      <c r="CS24" s="73">
        <v>19.913</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7.7009999999999996</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1.83</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2.2879999999999998</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1.681</v>
      </c>
      <c r="GH24" s="73">
        <v>0</v>
      </c>
      <c r="GI24" s="73">
        <v>0</v>
      </c>
      <c r="GJ24" s="73">
        <v>0</v>
      </c>
      <c r="GK24" s="73">
        <v>0</v>
      </c>
      <c r="GL24" s="73">
        <v>0</v>
      </c>
      <c r="GM24" s="73">
        <v>0</v>
      </c>
      <c r="GN24" s="73">
        <v>0</v>
      </c>
      <c r="GO24" s="73">
        <v>0</v>
      </c>
      <c r="GP24" s="73">
        <v>0</v>
      </c>
      <c r="GQ24" s="73">
        <v>0</v>
      </c>
      <c r="GR24" s="73">
        <v>0</v>
      </c>
      <c r="GS24" s="73">
        <v>0</v>
      </c>
      <c r="GT24" s="73">
        <v>19.913</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7.7009999999999996</v>
      </c>
      <c r="HL24" s="73">
        <v>1.83</v>
      </c>
      <c r="HM24" s="73">
        <v>0</v>
      </c>
      <c r="HN24" s="73">
        <v>0</v>
      </c>
      <c r="HO24" s="73">
        <v>2.2879999999999998</v>
      </c>
      <c r="HP24" s="73">
        <v>0</v>
      </c>
      <c r="HQ24" s="73">
        <v>0</v>
      </c>
      <c r="HR24" s="73">
        <v>0</v>
      </c>
      <c r="HS24" s="73">
        <v>1.681</v>
      </c>
      <c r="HT24" s="73">
        <v>0</v>
      </c>
      <c r="HU24" s="73">
        <v>0</v>
      </c>
      <c r="HV24" s="73">
        <v>0</v>
      </c>
      <c r="HW24" s="73">
        <v>0</v>
      </c>
      <c r="HX24" s="73">
        <v>19.913</v>
      </c>
      <c r="HY24" s="73">
        <v>0</v>
      </c>
      <c r="HZ24" s="73">
        <v>0</v>
      </c>
      <c r="IA24" s="73">
        <v>0</v>
      </c>
      <c r="IB24" s="73">
        <v>0</v>
      </c>
      <c r="IC24" s="73">
        <v>0</v>
      </c>
      <c r="ID24" s="73">
        <v>0</v>
      </c>
      <c r="IE24" s="73">
        <v>0</v>
      </c>
      <c r="IF24" s="73">
        <v>7.7009999999999996</v>
      </c>
      <c r="IG24" s="73">
        <v>1.83</v>
      </c>
      <c r="IH24" s="73">
        <v>0</v>
      </c>
      <c r="II24" s="73">
        <v>0</v>
      </c>
      <c r="IJ24" s="73">
        <v>2.2879999999999998</v>
      </c>
      <c r="IK24" s="73">
        <v>0</v>
      </c>
      <c r="IL24" s="73">
        <v>0</v>
      </c>
      <c r="IM24" s="73">
        <v>0</v>
      </c>
      <c r="IN24" s="73">
        <v>1.681</v>
      </c>
      <c r="IO24" s="73">
        <v>0</v>
      </c>
      <c r="IP24" s="73">
        <v>0</v>
      </c>
      <c r="IQ24" s="73">
        <v>0</v>
      </c>
      <c r="IR24" s="73">
        <v>0</v>
      </c>
      <c r="IS24" s="73">
        <v>19.913</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1</v>
      </c>
      <c r="QZ24" s="71">
        <v>0</v>
      </c>
      <c r="RA24" s="71">
        <v>0</v>
      </c>
      <c r="RB24" s="71">
        <v>1</v>
      </c>
      <c r="RC24" s="71">
        <v>0</v>
      </c>
      <c r="RD24" s="71">
        <v>0</v>
      </c>
      <c r="RE24" s="71">
        <v>0</v>
      </c>
      <c r="RF24" s="71">
        <v>1</v>
      </c>
      <c r="RG24" s="71">
        <v>0</v>
      </c>
      <c r="RH24" s="71">
        <v>0</v>
      </c>
      <c r="RI24" s="71">
        <v>0</v>
      </c>
      <c r="RJ24" s="71">
        <v>0</v>
      </c>
      <c r="RK24" s="71">
        <v>1</v>
      </c>
      <c r="RL24" s="71">
        <v>0</v>
      </c>
      <c r="RM24" s="71">
        <v>0</v>
      </c>
      <c r="RN24" s="71">
        <v>0</v>
      </c>
      <c r="RO24" s="71">
        <v>0</v>
      </c>
      <c r="RP24" s="71">
        <v>0</v>
      </c>
      <c r="RQ24" s="71">
        <v>0</v>
      </c>
      <c r="RR24" s="71">
        <v>0</v>
      </c>
      <c r="RS24" s="71">
        <v>1</v>
      </c>
      <c r="RT24" s="71">
        <v>1</v>
      </c>
      <c r="RU24" s="71">
        <v>0</v>
      </c>
      <c r="RV24" s="71">
        <v>0</v>
      </c>
      <c r="RW24" s="71">
        <v>1</v>
      </c>
      <c r="RX24" s="71">
        <v>0</v>
      </c>
      <c r="RY24" s="71">
        <v>0</v>
      </c>
      <c r="RZ24" s="71">
        <v>0</v>
      </c>
      <c r="SA24" s="71">
        <v>1</v>
      </c>
      <c r="SB24" s="71">
        <v>0</v>
      </c>
      <c r="SC24" s="71">
        <v>0</v>
      </c>
      <c r="SD24" s="71">
        <v>0</v>
      </c>
      <c r="SE24" s="71">
        <v>0</v>
      </c>
      <c r="SF24" s="71">
        <v>1</v>
      </c>
      <c r="SG24" s="71">
        <v>0</v>
      </c>
      <c r="SH24" s="71">
        <v>0</v>
      </c>
    </row>
    <row r="25" spans="1:502">
      <c r="A25" s="16" t="s">
        <v>2275</v>
      </c>
      <c r="B25" s="70">
        <v>17</v>
      </c>
      <c r="C25" s="70">
        <v>17</v>
      </c>
      <c r="D25" s="70">
        <v>1</v>
      </c>
      <c r="E25" s="70">
        <v>2020</v>
      </c>
      <c r="F25" s="70" t="s">
        <v>159</v>
      </c>
      <c r="G25" s="1073" t="s">
        <v>2258</v>
      </c>
      <c r="H25" s="70" t="s">
        <v>2259</v>
      </c>
      <c r="I25" s="1066"/>
      <c r="J25" s="73">
        <v>0</v>
      </c>
      <c r="K25" s="73">
        <v>0</v>
      </c>
      <c r="L25" s="73">
        <v>0</v>
      </c>
      <c r="M25" s="73">
        <v>0</v>
      </c>
      <c r="N25" s="73">
        <v>0</v>
      </c>
      <c r="O25" s="73">
        <v>0</v>
      </c>
      <c r="P25" s="73">
        <v>0</v>
      </c>
      <c r="Q25" s="73">
        <v>0</v>
      </c>
      <c r="R25" s="73">
        <v>8.4269999999999996</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1.9670000000000001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2.403</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1.4750000000000001</v>
      </c>
      <c r="CG25" s="73">
        <v>0</v>
      </c>
      <c r="CH25" s="73">
        <v>0</v>
      </c>
      <c r="CI25" s="73">
        <v>0</v>
      </c>
      <c r="CJ25" s="73">
        <v>0</v>
      </c>
      <c r="CK25" s="73">
        <v>0</v>
      </c>
      <c r="CL25" s="73">
        <v>0</v>
      </c>
      <c r="CM25" s="73">
        <v>0</v>
      </c>
      <c r="CN25" s="73">
        <v>0</v>
      </c>
      <c r="CO25" s="73">
        <v>0</v>
      </c>
      <c r="CP25" s="73">
        <v>0</v>
      </c>
      <c r="CQ25" s="73">
        <v>0</v>
      </c>
      <c r="CR25" s="73">
        <v>0</v>
      </c>
      <c r="CS25" s="73">
        <v>21.15</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8.4269999999999996</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1.9670000000000001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2.403</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1.4750000000000001</v>
      </c>
      <c r="GH25" s="73">
        <v>0</v>
      </c>
      <c r="GI25" s="73">
        <v>0</v>
      </c>
      <c r="GJ25" s="73">
        <v>0</v>
      </c>
      <c r="GK25" s="73">
        <v>0</v>
      </c>
      <c r="GL25" s="73">
        <v>0</v>
      </c>
      <c r="GM25" s="73">
        <v>0</v>
      </c>
      <c r="GN25" s="73">
        <v>0</v>
      </c>
      <c r="GO25" s="73">
        <v>0</v>
      </c>
      <c r="GP25" s="73">
        <v>0</v>
      </c>
      <c r="GQ25" s="73">
        <v>0</v>
      </c>
      <c r="GR25" s="73">
        <v>0</v>
      </c>
      <c r="GS25" s="73">
        <v>0</v>
      </c>
      <c r="GT25" s="73">
        <v>21.15</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8.4269999999999996</v>
      </c>
      <c r="HL25" s="73">
        <v>1.9670000000000001</v>
      </c>
      <c r="HM25" s="73">
        <v>0</v>
      </c>
      <c r="HN25" s="73">
        <v>0</v>
      </c>
      <c r="HO25" s="73">
        <v>2.403</v>
      </c>
      <c r="HP25" s="73">
        <v>0</v>
      </c>
      <c r="HQ25" s="73">
        <v>0</v>
      </c>
      <c r="HR25" s="73">
        <v>0</v>
      </c>
      <c r="HS25" s="73">
        <v>1.4750000000000001</v>
      </c>
      <c r="HT25" s="73">
        <v>0</v>
      </c>
      <c r="HU25" s="73">
        <v>0</v>
      </c>
      <c r="HV25" s="73">
        <v>0</v>
      </c>
      <c r="HW25" s="73">
        <v>0</v>
      </c>
      <c r="HX25" s="73">
        <v>21.15</v>
      </c>
      <c r="HY25" s="73">
        <v>0</v>
      </c>
      <c r="HZ25" s="73">
        <v>0</v>
      </c>
      <c r="IA25" s="73">
        <v>0</v>
      </c>
      <c r="IB25" s="73">
        <v>0</v>
      </c>
      <c r="IC25" s="73">
        <v>0</v>
      </c>
      <c r="ID25" s="73">
        <v>0</v>
      </c>
      <c r="IE25" s="73">
        <v>0</v>
      </c>
      <c r="IF25" s="73">
        <v>8.4269999999999996</v>
      </c>
      <c r="IG25" s="73">
        <v>1.9670000000000001</v>
      </c>
      <c r="IH25" s="73">
        <v>0</v>
      </c>
      <c r="II25" s="73">
        <v>0</v>
      </c>
      <c r="IJ25" s="73">
        <v>2.403</v>
      </c>
      <c r="IK25" s="73">
        <v>0</v>
      </c>
      <c r="IL25" s="73">
        <v>0</v>
      </c>
      <c r="IM25" s="73">
        <v>0</v>
      </c>
      <c r="IN25" s="73">
        <v>1.4750000000000001</v>
      </c>
      <c r="IO25" s="73">
        <v>0</v>
      </c>
      <c r="IP25" s="73">
        <v>0</v>
      </c>
      <c r="IQ25" s="73">
        <v>0</v>
      </c>
      <c r="IR25" s="73">
        <v>0</v>
      </c>
      <c r="IS25" s="73">
        <v>21.15</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1</v>
      </c>
      <c r="QZ25" s="71">
        <v>0</v>
      </c>
      <c r="RA25" s="71">
        <v>0</v>
      </c>
      <c r="RB25" s="71">
        <v>1</v>
      </c>
      <c r="RC25" s="71">
        <v>0</v>
      </c>
      <c r="RD25" s="71">
        <v>0</v>
      </c>
      <c r="RE25" s="71">
        <v>0</v>
      </c>
      <c r="RF25" s="71">
        <v>1</v>
      </c>
      <c r="RG25" s="71">
        <v>0</v>
      </c>
      <c r="RH25" s="71">
        <v>0</v>
      </c>
      <c r="RI25" s="71">
        <v>0</v>
      </c>
      <c r="RJ25" s="71">
        <v>0</v>
      </c>
      <c r="RK25" s="71">
        <v>1</v>
      </c>
      <c r="RL25" s="71">
        <v>0</v>
      </c>
      <c r="RM25" s="71">
        <v>0</v>
      </c>
      <c r="RN25" s="71">
        <v>0</v>
      </c>
      <c r="RO25" s="71">
        <v>0</v>
      </c>
      <c r="RP25" s="71">
        <v>0</v>
      </c>
      <c r="RQ25" s="71">
        <v>0</v>
      </c>
      <c r="RR25" s="71">
        <v>0</v>
      </c>
      <c r="RS25" s="71">
        <v>1</v>
      </c>
      <c r="RT25" s="71">
        <v>1</v>
      </c>
      <c r="RU25" s="71">
        <v>0</v>
      </c>
      <c r="RV25" s="71">
        <v>0</v>
      </c>
      <c r="RW25" s="71">
        <v>1</v>
      </c>
      <c r="RX25" s="71">
        <v>0</v>
      </c>
      <c r="RY25" s="71">
        <v>0</v>
      </c>
      <c r="RZ25" s="71">
        <v>0</v>
      </c>
      <c r="SA25" s="71">
        <v>1</v>
      </c>
      <c r="SB25" s="71">
        <v>0</v>
      </c>
      <c r="SC25" s="71">
        <v>0</v>
      </c>
      <c r="SD25" s="71">
        <v>0</v>
      </c>
      <c r="SE25" s="71">
        <v>0</v>
      </c>
      <c r="SF25" s="71">
        <v>1</v>
      </c>
      <c r="SG25" s="71">
        <v>0</v>
      </c>
      <c r="SH25" s="71">
        <v>0</v>
      </c>
    </row>
    <row r="26" spans="1:502">
      <c r="A26" s="16" t="s">
        <v>2276</v>
      </c>
      <c r="B26" s="70">
        <v>18</v>
      </c>
      <c r="C26" s="70">
        <v>18</v>
      </c>
      <c r="D26" s="70">
        <v>1</v>
      </c>
      <c r="E26" s="70">
        <v>2021</v>
      </c>
      <c r="F26" s="70" t="s">
        <v>160</v>
      </c>
      <c r="G26" s="1073" t="s">
        <v>2258</v>
      </c>
      <c r="H26" s="70" t="s">
        <v>2259</v>
      </c>
      <c r="I26" s="1066"/>
      <c r="J26" s="73">
        <v>0</v>
      </c>
      <c r="K26" s="73">
        <v>0</v>
      </c>
      <c r="L26" s="73">
        <v>0</v>
      </c>
      <c r="M26" s="73">
        <v>0</v>
      </c>
      <c r="N26" s="73">
        <v>0</v>
      </c>
      <c r="O26" s="73">
        <v>0</v>
      </c>
      <c r="P26" s="73">
        <v>0</v>
      </c>
      <c r="Q26" s="73">
        <v>0</v>
      </c>
      <c r="R26" s="73">
        <v>8.7650000000000006</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2.117</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2.016</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1.633</v>
      </c>
      <c r="CG26" s="73">
        <v>0</v>
      </c>
      <c r="CH26" s="73">
        <v>0</v>
      </c>
      <c r="CI26" s="73">
        <v>0</v>
      </c>
      <c r="CJ26" s="73">
        <v>0</v>
      </c>
      <c r="CK26" s="73">
        <v>0</v>
      </c>
      <c r="CL26" s="73">
        <v>0</v>
      </c>
      <c r="CM26" s="73">
        <v>0</v>
      </c>
      <c r="CN26" s="73">
        <v>0</v>
      </c>
      <c r="CO26" s="73">
        <v>0</v>
      </c>
      <c r="CP26" s="73">
        <v>0</v>
      </c>
      <c r="CQ26" s="73">
        <v>0</v>
      </c>
      <c r="CR26" s="73">
        <v>0</v>
      </c>
      <c r="CS26" s="73">
        <v>6.2329999999999997</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8.7650000000000006</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2.117</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2.016</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1.633</v>
      </c>
      <c r="GH26" s="73">
        <v>0</v>
      </c>
      <c r="GI26" s="73">
        <v>0</v>
      </c>
      <c r="GJ26" s="73">
        <v>0</v>
      </c>
      <c r="GK26" s="73">
        <v>0</v>
      </c>
      <c r="GL26" s="73">
        <v>0</v>
      </c>
      <c r="GM26" s="73">
        <v>0</v>
      </c>
      <c r="GN26" s="73">
        <v>0</v>
      </c>
      <c r="GO26" s="73">
        <v>0</v>
      </c>
      <c r="GP26" s="73">
        <v>0</v>
      </c>
      <c r="GQ26" s="73">
        <v>0</v>
      </c>
      <c r="GR26" s="73">
        <v>0</v>
      </c>
      <c r="GS26" s="73">
        <v>0</v>
      </c>
      <c r="GT26" s="73">
        <v>6.2329999999999997</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8.7650000000000006</v>
      </c>
      <c r="HL26" s="73">
        <v>2.117</v>
      </c>
      <c r="HM26" s="73">
        <v>0</v>
      </c>
      <c r="HN26" s="73">
        <v>0</v>
      </c>
      <c r="HO26" s="73">
        <v>2.016</v>
      </c>
      <c r="HP26" s="73">
        <v>0</v>
      </c>
      <c r="HQ26" s="73">
        <v>0</v>
      </c>
      <c r="HR26" s="73">
        <v>0</v>
      </c>
      <c r="HS26" s="73">
        <v>1.633</v>
      </c>
      <c r="HT26" s="73">
        <v>0</v>
      </c>
      <c r="HU26" s="73">
        <v>0</v>
      </c>
      <c r="HV26" s="73">
        <v>0</v>
      </c>
      <c r="HW26" s="73">
        <v>0</v>
      </c>
      <c r="HX26" s="73">
        <v>6.2329999999999997</v>
      </c>
      <c r="HY26" s="73">
        <v>0</v>
      </c>
      <c r="HZ26" s="73">
        <v>0</v>
      </c>
      <c r="IA26" s="73">
        <v>0</v>
      </c>
      <c r="IB26" s="73">
        <v>0</v>
      </c>
      <c r="IC26" s="73">
        <v>0</v>
      </c>
      <c r="ID26" s="73">
        <v>0</v>
      </c>
      <c r="IE26" s="73">
        <v>0</v>
      </c>
      <c r="IF26" s="73">
        <v>8.7650000000000006</v>
      </c>
      <c r="IG26" s="73">
        <v>2.117</v>
      </c>
      <c r="IH26" s="73">
        <v>0</v>
      </c>
      <c r="II26" s="73">
        <v>0</v>
      </c>
      <c r="IJ26" s="73">
        <v>2.016</v>
      </c>
      <c r="IK26" s="73">
        <v>0</v>
      </c>
      <c r="IL26" s="73">
        <v>0</v>
      </c>
      <c r="IM26" s="73">
        <v>0</v>
      </c>
      <c r="IN26" s="73">
        <v>1.633</v>
      </c>
      <c r="IO26" s="73">
        <v>0</v>
      </c>
      <c r="IP26" s="73">
        <v>0</v>
      </c>
      <c r="IQ26" s="73">
        <v>0</v>
      </c>
      <c r="IR26" s="73">
        <v>0</v>
      </c>
      <c r="IS26" s="73">
        <v>6.2329999999999997</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1</v>
      </c>
      <c r="QZ26" s="71">
        <v>0</v>
      </c>
      <c r="RA26" s="71">
        <v>0</v>
      </c>
      <c r="RB26" s="71">
        <v>1</v>
      </c>
      <c r="RC26" s="71">
        <v>0</v>
      </c>
      <c r="RD26" s="71">
        <v>0</v>
      </c>
      <c r="RE26" s="71">
        <v>0</v>
      </c>
      <c r="RF26" s="71">
        <v>1</v>
      </c>
      <c r="RG26" s="71">
        <v>0</v>
      </c>
      <c r="RH26" s="71">
        <v>0</v>
      </c>
      <c r="RI26" s="71">
        <v>0</v>
      </c>
      <c r="RJ26" s="71">
        <v>0</v>
      </c>
      <c r="RK26" s="71">
        <v>1</v>
      </c>
      <c r="RL26" s="71">
        <v>0</v>
      </c>
      <c r="RM26" s="71">
        <v>0</v>
      </c>
      <c r="RN26" s="71">
        <v>0</v>
      </c>
      <c r="RO26" s="71">
        <v>0</v>
      </c>
      <c r="RP26" s="71">
        <v>0</v>
      </c>
      <c r="RQ26" s="71">
        <v>0</v>
      </c>
      <c r="RR26" s="71">
        <v>0</v>
      </c>
      <c r="RS26" s="71">
        <v>1</v>
      </c>
      <c r="RT26" s="71">
        <v>1</v>
      </c>
      <c r="RU26" s="71">
        <v>0</v>
      </c>
      <c r="RV26" s="71">
        <v>0</v>
      </c>
      <c r="RW26" s="71">
        <v>1</v>
      </c>
      <c r="RX26" s="71">
        <v>0</v>
      </c>
      <c r="RY26" s="71">
        <v>0</v>
      </c>
      <c r="RZ26" s="71">
        <v>0</v>
      </c>
      <c r="SA26" s="71">
        <v>1</v>
      </c>
      <c r="SB26" s="71">
        <v>0</v>
      </c>
      <c r="SC26" s="71">
        <v>0</v>
      </c>
      <c r="SD26" s="71">
        <v>0</v>
      </c>
      <c r="SE26" s="71">
        <v>0</v>
      </c>
      <c r="SF26" s="71">
        <v>1</v>
      </c>
      <c r="SG26" s="71">
        <v>0</v>
      </c>
      <c r="SH26" s="71">
        <v>0</v>
      </c>
    </row>
    <row r="27" spans="1:502">
      <c r="A27" s="16" t="s">
        <v>2277</v>
      </c>
      <c r="B27" s="70">
        <v>19</v>
      </c>
      <c r="C27" s="70">
        <v>19</v>
      </c>
      <c r="D27" s="70">
        <v>1</v>
      </c>
      <c r="E27" s="70">
        <v>2022</v>
      </c>
      <c r="F27" s="70" t="s">
        <v>161</v>
      </c>
      <c r="G27" s="1073" t="s">
        <v>2258</v>
      </c>
      <c r="H27" s="70" t="s">
        <v>2259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2278</v>
      </c>
      <c r="B28" s="70">
        <v>20</v>
      </c>
      <c r="C28" s="70">
        <v>20</v>
      </c>
      <c r="D28" s="70">
        <v>1</v>
      </c>
      <c r="E28" s="70">
        <v>2023</v>
      </c>
      <c r="F28" s="70" t="s">
        <v>1539</v>
      </c>
      <c r="G28" s="1073" t="s">
        <v>2258</v>
      </c>
      <c r="H28" s="70" t="s">
        <v>2259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2279</v>
      </c>
      <c r="B29" s="70">
        <v>21</v>
      </c>
      <c r="C29" s="70">
        <v>21</v>
      </c>
      <c r="D29" s="70">
        <v>1</v>
      </c>
      <c r="E29" s="70">
        <v>2024</v>
      </c>
      <c r="F29" s="70" t="s">
        <v>1554</v>
      </c>
      <c r="G29" s="1073" t="s">
        <v>2258</v>
      </c>
      <c r="H29" s="70" t="s">
        <v>2259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2538</v>
      </c>
      <c r="B30" s="70">
        <v>22</v>
      </c>
      <c r="C30" s="70">
        <v>22</v>
      </c>
      <c r="D30" s="70">
        <v>1</v>
      </c>
      <c r="E30" s="70">
        <v>2025</v>
      </c>
      <c r="F30" s="70" t="s">
        <v>1564</v>
      </c>
      <c r="G30" s="1073" t="s">
        <v>2258</v>
      </c>
      <c r="H30" s="70" t="s">
        <v>2259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2539</v>
      </c>
      <c r="B31" s="70">
        <v>23</v>
      </c>
      <c r="C31" s="70">
        <v>23</v>
      </c>
      <c r="D31" s="70">
        <v>1</v>
      </c>
      <c r="E31" s="70">
        <v>2026</v>
      </c>
      <c r="F31" s="70" t="s">
        <v>1565</v>
      </c>
      <c r="G31" s="1073" t="s">
        <v>2258</v>
      </c>
      <c r="H31" s="70" t="s">
        <v>2259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2540</v>
      </c>
      <c r="B32" s="70">
        <v>24</v>
      </c>
      <c r="C32" s="70">
        <v>24</v>
      </c>
      <c r="D32" s="70">
        <v>1</v>
      </c>
      <c r="E32" s="70">
        <v>2027</v>
      </c>
      <c r="F32" s="70" t="s">
        <v>1566</v>
      </c>
      <c r="G32" s="1073" t="s">
        <v>2258</v>
      </c>
      <c r="H32" s="70" t="s">
        <v>2259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2541</v>
      </c>
      <c r="B33" s="70">
        <v>25</v>
      </c>
      <c r="C33" s="70">
        <v>25</v>
      </c>
      <c r="D33" s="70">
        <v>1</v>
      </c>
      <c r="E33" s="70">
        <v>2028</v>
      </c>
      <c r="F33" s="70" t="s">
        <v>1567</v>
      </c>
      <c r="G33" s="1073" t="s">
        <v>2258</v>
      </c>
      <c r="H33" s="70" t="s">
        <v>2259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2542</v>
      </c>
      <c r="B34" s="70">
        <v>26</v>
      </c>
      <c r="C34" s="70">
        <v>26</v>
      </c>
      <c r="D34" s="70">
        <v>1</v>
      </c>
      <c r="E34" s="70">
        <v>2029</v>
      </c>
      <c r="F34" s="70" t="s">
        <v>1568</v>
      </c>
      <c r="G34" s="1073" t="s">
        <v>2258</v>
      </c>
      <c r="H34" s="70" t="s">
        <v>2259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2543</v>
      </c>
      <c r="B35" s="70">
        <v>27</v>
      </c>
      <c r="C35" s="70">
        <v>27</v>
      </c>
      <c r="D35" s="70">
        <v>1</v>
      </c>
      <c r="E35" s="70">
        <v>2030</v>
      </c>
      <c r="F35" s="70" t="s">
        <v>1569</v>
      </c>
      <c r="G35" s="1073" t="s">
        <v>2258</v>
      </c>
      <c r="H35" s="70" t="s">
        <v>2259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2410</v>
      </c>
      <c r="B10" s="70">
        <v>2</v>
      </c>
      <c r="C10" s="70">
        <v>18</v>
      </c>
      <c r="D10" s="70">
        <v>2</v>
      </c>
      <c r="E10" s="70">
        <v>2024</v>
      </c>
      <c r="F10" s="70" t="s">
        <v>1554</v>
      </c>
      <c r="G10" s="1073" t="s">
        <v>2407</v>
      </c>
      <c r="H10" s="70" t="s">
        <v>2408</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2458</v>
      </c>
      <c r="B11" s="70">
        <v>3</v>
      </c>
      <c r="C11" s="70">
        <v>18</v>
      </c>
      <c r="D11" s="70">
        <v>3</v>
      </c>
      <c r="E11" s="70">
        <v>2024</v>
      </c>
      <c r="F11" s="70" t="s">
        <v>1554</v>
      </c>
      <c r="G11" s="1073" t="s">
        <v>2455</v>
      </c>
      <c r="H11" s="70" t="s">
        <v>2456</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2482</v>
      </c>
      <c r="B12" s="70">
        <v>4</v>
      </c>
      <c r="C12" s="70">
        <v>18</v>
      </c>
      <c r="D12" s="70">
        <v>4</v>
      </c>
      <c r="E12" s="70">
        <v>2024</v>
      </c>
      <c r="F12" s="70" t="s">
        <v>1554</v>
      </c>
      <c r="G12" s="1073" t="s">
        <v>2479</v>
      </c>
      <c r="H12" s="70" t="s">
        <v>2480</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2339</v>
      </c>
      <c r="B13" s="70">
        <v>5</v>
      </c>
      <c r="C13" s="70">
        <v>18</v>
      </c>
      <c r="D13" s="70">
        <v>5</v>
      </c>
      <c r="E13" s="70">
        <v>2024</v>
      </c>
      <c r="F13" s="70" t="s">
        <v>1554</v>
      </c>
      <c r="G13" s="1073" t="s">
        <v>2336</v>
      </c>
      <c r="H13" s="70" t="s">
        <v>2337</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1915</v>
      </c>
      <c r="B14" s="70">
        <v>6</v>
      </c>
      <c r="C14" s="70">
        <v>18</v>
      </c>
      <c r="D14" s="70">
        <v>6</v>
      </c>
      <c r="E14" s="70">
        <v>2024</v>
      </c>
      <c r="F14" s="70" t="s">
        <v>1554</v>
      </c>
      <c r="G14" s="1073" t="s">
        <v>1894</v>
      </c>
      <c r="H14" s="70" t="s">
        <v>1895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2347</v>
      </c>
      <c r="B15" s="70">
        <v>7</v>
      </c>
      <c r="C15" s="70">
        <v>18</v>
      </c>
      <c r="D15" s="70">
        <v>7</v>
      </c>
      <c r="E15" s="70">
        <v>2024</v>
      </c>
      <c r="F15" s="70" t="s">
        <v>1554</v>
      </c>
      <c r="G15" s="1073" t="s">
        <v>2344</v>
      </c>
      <c r="H15" s="70" t="s">
        <v>2345</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2414</v>
      </c>
      <c r="B16" s="70">
        <v>8</v>
      </c>
      <c r="C16" s="70">
        <v>18</v>
      </c>
      <c r="D16" s="70">
        <v>8</v>
      </c>
      <c r="E16" s="70">
        <v>2024</v>
      </c>
      <c r="F16" s="70" t="s">
        <v>1554</v>
      </c>
      <c r="G16" s="1073" t="s">
        <v>2411</v>
      </c>
      <c r="H16" s="70" t="s">
        <v>2412</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2375</v>
      </c>
      <c r="B17" s="70">
        <v>9</v>
      </c>
      <c r="C17" s="70">
        <v>18</v>
      </c>
      <c r="D17" s="70">
        <v>9</v>
      </c>
      <c r="E17" s="70">
        <v>2024</v>
      </c>
      <c r="F17" s="70" t="s">
        <v>1554</v>
      </c>
      <c r="G17" s="1073" t="s">
        <v>2372</v>
      </c>
      <c r="H17" s="70" t="s">
        <v>2373</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2323</v>
      </c>
      <c r="B18" s="70">
        <v>10</v>
      </c>
      <c r="C18" s="70">
        <v>18</v>
      </c>
      <c r="D18" s="70">
        <v>10</v>
      </c>
      <c r="E18" s="70">
        <v>2024</v>
      </c>
      <c r="F18" s="70" t="s">
        <v>1554</v>
      </c>
      <c r="G18" s="1073" t="s">
        <v>2320</v>
      </c>
      <c r="H18" s="70" t="s">
        <v>2321</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2439</v>
      </c>
      <c r="H20" s="70" t="s">
        <v>2440</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1938</v>
      </c>
      <c r="B21" s="70">
        <v>13</v>
      </c>
      <c r="C21" s="70">
        <v>18</v>
      </c>
      <c r="D21" s="70">
        <v>13</v>
      </c>
      <c r="E21" s="70">
        <v>2024</v>
      </c>
      <c r="F21" s="70" t="s">
        <v>1554</v>
      </c>
      <c r="G21" s="1073" t="s">
        <v>1917</v>
      </c>
      <c r="H21" s="70" t="s">
        <v>1918</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1735</v>
      </c>
      <c r="B22" s="70">
        <v>14</v>
      </c>
      <c r="C22" s="70">
        <v>18</v>
      </c>
      <c r="D22" s="70">
        <v>14</v>
      </c>
      <c r="E22" s="70">
        <v>2024</v>
      </c>
      <c r="F22" s="70" t="s">
        <v>1554</v>
      </c>
      <c r="G22" s="1073" t="s">
        <v>1714</v>
      </c>
      <c r="H22" s="70" t="s">
        <v>1715</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2327</v>
      </c>
      <c r="B23" s="70">
        <v>15</v>
      </c>
      <c r="C23" s="70">
        <v>18</v>
      </c>
      <c r="D23" s="70">
        <v>15</v>
      </c>
      <c r="E23" s="70">
        <v>2024</v>
      </c>
      <c r="F23" s="70" t="s">
        <v>1554</v>
      </c>
      <c r="G23" s="1073" t="s">
        <v>2324</v>
      </c>
      <c r="H23" s="70" t="s">
        <v>2325</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2470</v>
      </c>
      <c r="B24" s="70">
        <v>16</v>
      </c>
      <c r="C24" s="70">
        <v>18</v>
      </c>
      <c r="D24" s="70">
        <v>16</v>
      </c>
      <c r="E24" s="70">
        <v>2024</v>
      </c>
      <c r="F24" s="70" t="s">
        <v>1554</v>
      </c>
      <c r="G24" s="1073" t="s">
        <v>2467</v>
      </c>
      <c r="H24" s="70" t="s">
        <v>2468</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2319</v>
      </c>
      <c r="B25" s="70">
        <v>17</v>
      </c>
      <c r="C25" s="70">
        <v>18</v>
      </c>
      <c r="D25" s="70">
        <v>17</v>
      </c>
      <c r="E25" s="70">
        <v>2024</v>
      </c>
      <c r="F25" s="70" t="s">
        <v>1554</v>
      </c>
      <c r="G25" s="1073" t="s">
        <v>2316</v>
      </c>
      <c r="H25" s="70" t="s">
        <v>2317</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2310</v>
      </c>
      <c r="B26" s="70">
        <v>18</v>
      </c>
      <c r="C26" s="70">
        <v>18</v>
      </c>
      <c r="D26" s="70">
        <v>18</v>
      </c>
      <c r="E26" s="70">
        <v>2024</v>
      </c>
      <c r="F26" s="70" t="s">
        <v>1554</v>
      </c>
      <c r="G26" s="1073" t="s">
        <v>2307</v>
      </c>
      <c r="H26" s="70" t="s">
        <v>2308</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2498</v>
      </c>
      <c r="B27" s="70">
        <v>19</v>
      </c>
      <c r="C27" s="70">
        <v>18</v>
      </c>
      <c r="D27" s="70">
        <v>19</v>
      </c>
      <c r="E27" s="70">
        <v>2024</v>
      </c>
      <c r="F27" s="70" t="s">
        <v>1554</v>
      </c>
      <c r="G27" s="1073" t="s">
        <v>2495</v>
      </c>
      <c r="H27" s="70" t="s">
        <v>2496</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2506</v>
      </c>
      <c r="B28" s="70">
        <v>20</v>
      </c>
      <c r="C28" s="70">
        <v>18</v>
      </c>
      <c r="D28" s="70">
        <v>20</v>
      </c>
      <c r="E28" s="70">
        <v>2024</v>
      </c>
      <c r="F28" s="70" t="s">
        <v>1554</v>
      </c>
      <c r="G28" s="1073" t="s">
        <v>2503</v>
      </c>
      <c r="H28" s="70" t="s">
        <v>2504</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2378</v>
      </c>
      <c r="B29" s="70">
        <v>21</v>
      </c>
      <c r="C29" s="70">
        <v>18</v>
      </c>
      <c r="D29" s="70">
        <v>21</v>
      </c>
      <c r="E29" s="70">
        <v>2024</v>
      </c>
      <c r="F29" s="70" t="s">
        <v>1554</v>
      </c>
      <c r="G29" s="1073" t="s">
        <v>2376</v>
      </c>
      <c r="H29" s="70" t="s">
        <v>2348</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2450</v>
      </c>
      <c r="B30" s="70">
        <v>22</v>
      </c>
      <c r="C30" s="70">
        <v>18</v>
      </c>
      <c r="D30" s="70">
        <v>22</v>
      </c>
      <c r="E30" s="70">
        <v>2024</v>
      </c>
      <c r="F30" s="70" t="s">
        <v>1554</v>
      </c>
      <c r="G30" s="1073" t="s">
        <v>2447</v>
      </c>
      <c r="H30" s="70" t="s">
        <v>2448</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2371</v>
      </c>
      <c r="B31" s="70">
        <v>23</v>
      </c>
      <c r="C31" s="70">
        <v>18</v>
      </c>
      <c r="D31" s="70">
        <v>23</v>
      </c>
      <c r="E31" s="70">
        <v>2024</v>
      </c>
      <c r="F31" s="70" t="s">
        <v>1554</v>
      </c>
      <c r="G31" s="1073" t="s">
        <v>2368</v>
      </c>
      <c r="H31" s="70" t="s">
        <v>2369</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2382</v>
      </c>
      <c r="B33" s="70">
        <v>25</v>
      </c>
      <c r="C33" s="70">
        <v>18</v>
      </c>
      <c r="D33" s="70">
        <v>25</v>
      </c>
      <c r="E33" s="70">
        <v>2024</v>
      </c>
      <c r="F33" s="70" t="s">
        <v>1554</v>
      </c>
      <c r="G33" s="1073" t="s">
        <v>2379</v>
      </c>
      <c r="H33" s="70" t="s">
        <v>2380</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2306</v>
      </c>
      <c r="B34" s="70">
        <v>26</v>
      </c>
      <c r="C34" s="70">
        <v>18</v>
      </c>
      <c r="D34" s="70">
        <v>26</v>
      </c>
      <c r="E34" s="70">
        <v>2024</v>
      </c>
      <c r="F34" s="70" t="s">
        <v>1554</v>
      </c>
      <c r="G34" s="1073" t="s">
        <v>2303</v>
      </c>
      <c r="H34" s="70" t="s">
        <v>2304</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2486</v>
      </c>
      <c r="B35" s="70">
        <v>27</v>
      </c>
      <c r="C35" s="70">
        <v>18</v>
      </c>
      <c r="D35" s="70">
        <v>27</v>
      </c>
      <c r="E35" s="70">
        <v>2024</v>
      </c>
      <c r="F35" s="70" t="s">
        <v>1554</v>
      </c>
      <c r="G35" s="1073" t="s">
        <v>2483</v>
      </c>
      <c r="H35" s="70" t="s">
        <v>2484</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2430</v>
      </c>
      <c r="B36" s="70">
        <v>28</v>
      </c>
      <c r="C36" s="70">
        <v>18</v>
      </c>
      <c r="D36" s="70">
        <v>28</v>
      </c>
      <c r="E36" s="70">
        <v>2024</v>
      </c>
      <c r="F36" s="70" t="s">
        <v>1554</v>
      </c>
      <c r="G36" s="1073" t="s">
        <v>2427</v>
      </c>
      <c r="H36" s="70" t="s">
        <v>2428</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2474</v>
      </c>
      <c r="B37" s="70">
        <v>29</v>
      </c>
      <c r="C37" s="70">
        <v>18</v>
      </c>
      <c r="D37" s="70">
        <v>29</v>
      </c>
      <c r="E37" s="70">
        <v>2024</v>
      </c>
      <c r="F37" s="70" t="s">
        <v>1554</v>
      </c>
      <c r="G37" s="1073" t="s">
        <v>2471</v>
      </c>
      <c r="H37" s="70" t="s">
        <v>2472</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2434</v>
      </c>
      <c r="B38" s="70">
        <v>30</v>
      </c>
      <c r="C38" s="70">
        <v>18</v>
      </c>
      <c r="D38" s="70">
        <v>30</v>
      </c>
      <c r="E38" s="70">
        <v>2024</v>
      </c>
      <c r="F38" s="70" t="s">
        <v>1554</v>
      </c>
      <c r="G38" s="1073" t="s">
        <v>2431</v>
      </c>
      <c r="H38" s="70" t="s">
        <v>2432</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2331</v>
      </c>
      <c r="B39" s="70">
        <v>31</v>
      </c>
      <c r="C39" s="70">
        <v>18</v>
      </c>
      <c r="D39" s="70">
        <v>31</v>
      </c>
      <c r="E39" s="70">
        <v>2024</v>
      </c>
      <c r="F39" s="70" t="s">
        <v>1554</v>
      </c>
      <c r="G39" s="1073" t="s">
        <v>2328</v>
      </c>
      <c r="H39" s="70" t="s">
        <v>2329</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2386</v>
      </c>
      <c r="B40" s="70">
        <v>32</v>
      </c>
      <c r="C40" s="70">
        <v>18</v>
      </c>
      <c r="D40" s="70">
        <v>32</v>
      </c>
      <c r="E40" s="70">
        <v>2024</v>
      </c>
      <c r="F40" s="70" t="s">
        <v>1554</v>
      </c>
      <c r="G40" s="1073" t="s">
        <v>2383</v>
      </c>
      <c r="H40" s="70" t="s">
        <v>2384</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2478</v>
      </c>
      <c r="B42" s="70">
        <v>34</v>
      </c>
      <c r="C42" s="70">
        <v>18</v>
      </c>
      <c r="D42" s="70">
        <v>34</v>
      </c>
      <c r="E42" s="70">
        <v>2024</v>
      </c>
      <c r="F42" s="70" t="s">
        <v>1554</v>
      </c>
      <c r="G42" s="1073" t="s">
        <v>2475</v>
      </c>
      <c r="H42" s="70" t="s">
        <v>2476</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2343</v>
      </c>
      <c r="B43" s="70">
        <v>35</v>
      </c>
      <c r="C43" s="70">
        <v>18</v>
      </c>
      <c r="D43" s="70">
        <v>35</v>
      </c>
      <c r="E43" s="70">
        <v>2024</v>
      </c>
      <c r="F43" s="70" t="s">
        <v>1554</v>
      </c>
      <c r="G43" s="1073" t="s">
        <v>2340</v>
      </c>
      <c r="H43" s="70" t="s">
        <v>2341</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1554</v>
      </c>
      <c r="G44" s="1073" t="s">
        <v>2387</v>
      </c>
      <c r="H44" s="70" t="s">
        <v>2388</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2398</v>
      </c>
      <c r="B45" s="70">
        <v>37</v>
      </c>
      <c r="C45" s="70">
        <v>18</v>
      </c>
      <c r="D45" s="70">
        <v>37</v>
      </c>
      <c r="E45" s="70">
        <v>2024</v>
      </c>
      <c r="F45" s="70" t="s">
        <v>1554</v>
      </c>
      <c r="G45" s="1073" t="s">
        <v>2395</v>
      </c>
      <c r="H45" s="70" t="s">
        <v>2396</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2438</v>
      </c>
      <c r="B46" s="70">
        <v>38</v>
      </c>
      <c r="C46" s="70">
        <v>18</v>
      </c>
      <c r="D46" s="70">
        <v>38</v>
      </c>
      <c r="E46" s="70">
        <v>2024</v>
      </c>
      <c r="F46" s="70" t="s">
        <v>1554</v>
      </c>
      <c r="G46" s="1073" t="s">
        <v>2435</v>
      </c>
      <c r="H46" s="70" t="s">
        <v>2436</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2494</v>
      </c>
      <c r="B47" s="70">
        <v>39</v>
      </c>
      <c r="C47" s="70">
        <v>18</v>
      </c>
      <c r="D47" s="70">
        <v>39</v>
      </c>
      <c r="E47" s="70">
        <v>2024</v>
      </c>
      <c r="F47" s="70" t="s">
        <v>1554</v>
      </c>
      <c r="G47" s="1073" t="s">
        <v>2491</v>
      </c>
      <c r="H47" s="70" t="s">
        <v>2492</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1758</v>
      </c>
      <c r="B48" s="70">
        <v>40</v>
      </c>
      <c r="C48" s="70">
        <v>18</v>
      </c>
      <c r="D48" s="70">
        <v>40</v>
      </c>
      <c r="E48" s="70">
        <v>2024</v>
      </c>
      <c r="F48" s="70" t="s">
        <v>1554</v>
      </c>
      <c r="G48" s="1073" t="s">
        <v>1737</v>
      </c>
      <c r="H48" s="70" t="s">
        <v>1738</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2363</v>
      </c>
      <c r="B49" s="70">
        <v>41</v>
      </c>
      <c r="C49" s="70">
        <v>18</v>
      </c>
      <c r="D49" s="70">
        <v>41</v>
      </c>
      <c r="E49" s="70">
        <v>2024</v>
      </c>
      <c r="F49" s="70" t="s">
        <v>1554</v>
      </c>
      <c r="G49" s="1073" t="s">
        <v>2360</v>
      </c>
      <c r="H49" s="70" t="s">
        <v>2361</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2335</v>
      </c>
      <c r="B50" s="70">
        <v>42</v>
      </c>
      <c r="C50" s="70">
        <v>18</v>
      </c>
      <c r="D50" s="70">
        <v>42</v>
      </c>
      <c r="E50" s="70">
        <v>2024</v>
      </c>
      <c r="F50" s="70" t="s">
        <v>1554</v>
      </c>
      <c r="G50" s="1073" t="s">
        <v>2332</v>
      </c>
      <c r="H50" s="70" t="s">
        <v>2333</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2446</v>
      </c>
      <c r="B51" s="70">
        <v>43</v>
      </c>
      <c r="C51" s="70">
        <v>18</v>
      </c>
      <c r="D51" s="70">
        <v>43</v>
      </c>
      <c r="E51" s="70">
        <v>2024</v>
      </c>
      <c r="F51" s="70" t="s">
        <v>1554</v>
      </c>
      <c r="G51" s="1073" t="s">
        <v>2443</v>
      </c>
      <c r="H51" s="70" t="s">
        <v>2444</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2462</v>
      </c>
      <c r="B52" s="70">
        <v>44</v>
      </c>
      <c r="C52" s="70">
        <v>18</v>
      </c>
      <c r="D52" s="70">
        <v>44</v>
      </c>
      <c r="E52" s="70">
        <v>2024</v>
      </c>
      <c r="F52" s="70" t="s">
        <v>1554</v>
      </c>
      <c r="G52" s="1073" t="s">
        <v>2459</v>
      </c>
      <c r="H52" s="70" t="s">
        <v>2460</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2502</v>
      </c>
      <c r="B53" s="70">
        <v>45</v>
      </c>
      <c r="C53" s="70">
        <v>18</v>
      </c>
      <c r="D53" s="70">
        <v>45</v>
      </c>
      <c r="E53" s="70">
        <v>2024</v>
      </c>
      <c r="F53" s="70" t="s">
        <v>1554</v>
      </c>
      <c r="G53" s="1073" t="s">
        <v>2499</v>
      </c>
      <c r="H53" s="70" t="s">
        <v>2500</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2406</v>
      </c>
      <c r="B54" s="70">
        <v>46</v>
      </c>
      <c r="C54" s="70">
        <v>18</v>
      </c>
      <c r="D54" s="70">
        <v>46</v>
      </c>
      <c r="E54" s="70">
        <v>2024</v>
      </c>
      <c r="F54" s="70" t="s">
        <v>1554</v>
      </c>
      <c r="G54" s="1073" t="s">
        <v>2403</v>
      </c>
      <c r="H54" s="70" t="s">
        <v>2404</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2454</v>
      </c>
      <c r="B55" s="70">
        <v>47</v>
      </c>
      <c r="C55" s="70">
        <v>18</v>
      </c>
      <c r="D55" s="70">
        <v>47</v>
      </c>
      <c r="E55" s="70">
        <v>2024</v>
      </c>
      <c r="F55" s="70" t="s">
        <v>1554</v>
      </c>
      <c r="G55" s="1073" t="s">
        <v>2451</v>
      </c>
      <c r="H55" s="70" t="s">
        <v>2452</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2355</v>
      </c>
      <c r="B56" s="70">
        <v>48</v>
      </c>
      <c r="C56" s="70">
        <v>18</v>
      </c>
      <c r="D56" s="70">
        <v>48</v>
      </c>
      <c r="E56" s="70">
        <v>2024</v>
      </c>
      <c r="F56" s="70" t="s">
        <v>1554</v>
      </c>
      <c r="G56" s="1073" t="s">
        <v>2353</v>
      </c>
      <c r="H56" s="70" t="s">
        <v>2315</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2352</v>
      </c>
      <c r="B58" s="70">
        <v>50</v>
      </c>
      <c r="C58" s="70">
        <v>18</v>
      </c>
      <c r="D58" s="70">
        <v>50</v>
      </c>
      <c r="E58" s="70">
        <v>2024</v>
      </c>
      <c r="F58" s="70" t="s">
        <v>1554</v>
      </c>
      <c r="G58" s="1073" t="s">
        <v>2349</v>
      </c>
      <c r="H58" s="70" t="s">
        <v>2350</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2402</v>
      </c>
      <c r="B59" s="70">
        <v>51</v>
      </c>
      <c r="C59" s="70">
        <v>18</v>
      </c>
      <c r="D59" s="70">
        <v>51</v>
      </c>
      <c r="E59" s="70">
        <v>2024</v>
      </c>
      <c r="F59" s="70" t="s">
        <v>1554</v>
      </c>
      <c r="G59" s="1073" t="s">
        <v>2399</v>
      </c>
      <c r="H59" s="70" t="s">
        <v>2400</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2367</v>
      </c>
      <c r="B60" s="70">
        <v>52</v>
      </c>
      <c r="C60" s="70">
        <v>18</v>
      </c>
      <c r="D60" s="70">
        <v>52</v>
      </c>
      <c r="E60" s="70">
        <v>2024</v>
      </c>
      <c r="F60" s="70" t="s">
        <v>1554</v>
      </c>
      <c r="G60" s="1073" t="s">
        <v>2364</v>
      </c>
      <c r="H60" s="70" t="s">
        <v>2365</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2418</v>
      </c>
      <c r="B61" s="70">
        <v>53</v>
      </c>
      <c r="C61" s="70">
        <v>18</v>
      </c>
      <c r="D61" s="70">
        <v>53</v>
      </c>
      <c r="E61" s="70">
        <v>2024</v>
      </c>
      <c r="F61" s="70" t="s">
        <v>1554</v>
      </c>
      <c r="G61" s="1073" t="s">
        <v>2415</v>
      </c>
      <c r="H61" s="70" t="s">
        <v>2416</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2359</v>
      </c>
      <c r="B62" s="70">
        <v>54</v>
      </c>
      <c r="C62" s="70">
        <v>18</v>
      </c>
      <c r="D62" s="70">
        <v>54</v>
      </c>
      <c r="E62" s="70">
        <v>2024</v>
      </c>
      <c r="F62" s="70" t="s">
        <v>1554</v>
      </c>
      <c r="G62" s="1073" t="s">
        <v>2356</v>
      </c>
      <c r="H62" s="70" t="s">
        <v>2357</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2510</v>
      </c>
      <c r="B63" s="70">
        <v>55</v>
      </c>
      <c r="C63" s="70">
        <v>18</v>
      </c>
      <c r="D63" s="70">
        <v>55</v>
      </c>
      <c r="E63" s="70">
        <v>2024</v>
      </c>
      <c r="F63" s="70" t="s">
        <v>1554</v>
      </c>
      <c r="G63" s="1073" t="s">
        <v>2507</v>
      </c>
      <c r="H63" s="70" t="s">
        <v>2508</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2422</v>
      </c>
      <c r="B64" s="70">
        <v>56</v>
      </c>
      <c r="C64" s="70">
        <v>18</v>
      </c>
      <c r="D64" s="70">
        <v>56</v>
      </c>
      <c r="E64" s="70">
        <v>2024</v>
      </c>
      <c r="F64" s="70" t="s">
        <v>1554</v>
      </c>
      <c r="G64" s="1073" t="s">
        <v>2419</v>
      </c>
      <c r="H64" s="70" t="s">
        <v>2420</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2279</v>
      </c>
      <c r="B65" s="70">
        <v>57</v>
      </c>
      <c r="C65" s="70">
        <v>18</v>
      </c>
      <c r="D65" s="70">
        <v>57</v>
      </c>
      <c r="E65" s="70">
        <v>2024</v>
      </c>
      <c r="F65" s="70" t="s">
        <v>1554</v>
      </c>
      <c r="G65" s="1073" t="s">
        <v>2258</v>
      </c>
      <c r="H65" s="70" t="s">
        <v>2259</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2490</v>
      </c>
      <c r="B66" s="70">
        <v>58</v>
      </c>
      <c r="C66" s="70">
        <v>18</v>
      </c>
      <c r="D66" s="70">
        <v>58</v>
      </c>
      <c r="E66" s="70">
        <v>2024</v>
      </c>
      <c r="F66" s="70" t="s">
        <v>1554</v>
      </c>
      <c r="G66" s="1073" t="s">
        <v>2487</v>
      </c>
      <c r="H66" s="70" t="s">
        <v>2488</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2466</v>
      </c>
      <c r="B67" s="70">
        <v>59</v>
      </c>
      <c r="C67" s="70">
        <v>18</v>
      </c>
      <c r="D67" s="70">
        <v>59</v>
      </c>
      <c r="E67" s="70">
        <v>2024</v>
      </c>
      <c r="F67" s="70" t="s">
        <v>1554</v>
      </c>
      <c r="G67" s="1073" t="s">
        <v>2463</v>
      </c>
      <c r="H67" s="70" t="s">
        <v>2464</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2394</v>
      </c>
      <c r="B68" s="70">
        <v>60</v>
      </c>
      <c r="C68" s="70">
        <v>18</v>
      </c>
      <c r="D68" s="70">
        <v>60</v>
      </c>
      <c r="E68" s="70">
        <v>2024</v>
      </c>
      <c r="F68" s="70" t="s">
        <v>1554</v>
      </c>
      <c r="G68" s="1073" t="s">
        <v>2391</v>
      </c>
      <c r="H68" s="70" t="s">
        <v>2392</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2314</v>
      </c>
      <c r="B69" s="70">
        <v>61</v>
      </c>
      <c r="C69" s="70">
        <v>18</v>
      </c>
      <c r="D69" s="70">
        <v>61</v>
      </c>
      <c r="E69" s="70">
        <v>2024</v>
      </c>
      <c r="F69" s="70" t="s">
        <v>1554</v>
      </c>
      <c r="G69" s="1073" t="s">
        <v>2311</v>
      </c>
      <c r="H69" s="70" t="s">
        <v>2312</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2409</v>
      </c>
      <c r="B190" s="70">
        <v>182</v>
      </c>
      <c r="C190" s="70">
        <v>16</v>
      </c>
      <c r="D190" s="70">
        <v>2</v>
      </c>
      <c r="E190" s="70">
        <v>2022</v>
      </c>
      <c r="F190" s="70" t="s">
        <v>161</v>
      </c>
      <c r="G190" s="1073" t="s">
        <v>2407</v>
      </c>
      <c r="H190" s="70" t="s">
        <v>2408</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2457</v>
      </c>
      <c r="B191" s="70">
        <v>183</v>
      </c>
      <c r="C191" s="70">
        <v>16</v>
      </c>
      <c r="D191" s="70">
        <v>3</v>
      </c>
      <c r="E191" s="70">
        <v>2022</v>
      </c>
      <c r="F191" s="70" t="s">
        <v>161</v>
      </c>
      <c r="G191" s="1073" t="s">
        <v>2455</v>
      </c>
      <c r="H191" s="70" t="s">
        <v>2456</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2481</v>
      </c>
      <c r="B192" s="70">
        <v>184</v>
      </c>
      <c r="C192" s="70">
        <v>16</v>
      </c>
      <c r="D192" s="70">
        <v>4</v>
      </c>
      <c r="E192" s="70">
        <v>2022</v>
      </c>
      <c r="F192" s="70" t="s">
        <v>161</v>
      </c>
      <c r="G192" s="1073" t="s">
        <v>2479</v>
      </c>
      <c r="H192" s="70" t="s">
        <v>2480</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2338</v>
      </c>
      <c r="B193" s="70">
        <v>185</v>
      </c>
      <c r="C193" s="70">
        <v>16</v>
      </c>
      <c r="D193" s="70">
        <v>5</v>
      </c>
      <c r="E193" s="70">
        <v>2022</v>
      </c>
      <c r="F193" s="70" t="s">
        <v>161</v>
      </c>
      <c r="G193" s="1073" t="s">
        <v>2336</v>
      </c>
      <c r="H193" s="70" t="s">
        <v>2337</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1913</v>
      </c>
      <c r="B194" s="70">
        <v>186</v>
      </c>
      <c r="C194" s="70">
        <v>16</v>
      </c>
      <c r="D194" s="70">
        <v>6</v>
      </c>
      <c r="E194" s="70">
        <v>2022</v>
      </c>
      <c r="F194" s="70" t="s">
        <v>161</v>
      </c>
      <c r="G194" s="1073" t="s">
        <v>1894</v>
      </c>
      <c r="H194" s="70" t="s">
        <v>1895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2346</v>
      </c>
      <c r="B195" s="70">
        <v>187</v>
      </c>
      <c r="C195" s="70">
        <v>16</v>
      </c>
      <c r="D195" s="70">
        <v>7</v>
      </c>
      <c r="E195" s="70">
        <v>2022</v>
      </c>
      <c r="F195" s="70" t="s">
        <v>161</v>
      </c>
      <c r="G195" s="1073" t="s">
        <v>2344</v>
      </c>
      <c r="H195" s="70" t="s">
        <v>2345</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2413</v>
      </c>
      <c r="B196" s="70">
        <v>188</v>
      </c>
      <c r="C196" s="70">
        <v>16</v>
      </c>
      <c r="D196" s="70">
        <v>8</v>
      </c>
      <c r="E196" s="70">
        <v>2022</v>
      </c>
      <c r="F196" s="70" t="s">
        <v>161</v>
      </c>
      <c r="G196" s="1073" t="s">
        <v>2411</v>
      </c>
      <c r="H196" s="70" t="s">
        <v>2412</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2374</v>
      </c>
      <c r="B197" s="70">
        <v>189</v>
      </c>
      <c r="C197" s="70">
        <v>16</v>
      </c>
      <c r="D197" s="70">
        <v>9</v>
      </c>
      <c r="E197" s="70">
        <v>2022</v>
      </c>
      <c r="F197" s="70" t="s">
        <v>161</v>
      </c>
      <c r="G197" s="1073" t="s">
        <v>2372</v>
      </c>
      <c r="H197" s="70" t="s">
        <v>2373</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2322</v>
      </c>
      <c r="B198" s="70">
        <v>190</v>
      </c>
      <c r="C198" s="70">
        <v>16</v>
      </c>
      <c r="D198" s="70">
        <v>10</v>
      </c>
      <c r="E198" s="70">
        <v>2022</v>
      </c>
      <c r="F198" s="70" t="s">
        <v>161</v>
      </c>
      <c r="G198" s="1073" t="s">
        <v>2320</v>
      </c>
      <c r="H198" s="70" t="s">
        <v>2321</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2441</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1936</v>
      </c>
      <c r="B201" s="70">
        <v>193</v>
      </c>
      <c r="C201" s="70">
        <v>16</v>
      </c>
      <c r="D201" s="70">
        <v>13</v>
      </c>
      <c r="E201" s="70">
        <v>2022</v>
      </c>
      <c r="F201" s="70" t="s">
        <v>161</v>
      </c>
      <c r="G201" s="1073" t="s">
        <v>1917</v>
      </c>
      <c r="H201" s="70" t="s">
        <v>1918</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1733</v>
      </c>
      <c r="B202" s="70">
        <v>194</v>
      </c>
      <c r="C202" s="70">
        <v>16</v>
      </c>
      <c r="D202" s="70">
        <v>14</v>
      </c>
      <c r="E202" s="70">
        <v>2022</v>
      </c>
      <c r="F202" s="70" t="s">
        <v>161</v>
      </c>
      <c r="G202" s="1073" t="s">
        <v>1714</v>
      </c>
      <c r="H202" s="70" t="s">
        <v>1715</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2326</v>
      </c>
      <c r="B203" s="70">
        <v>195</v>
      </c>
      <c r="C203" s="70">
        <v>16</v>
      </c>
      <c r="D203" s="70">
        <v>15</v>
      </c>
      <c r="E203" s="70">
        <v>2022</v>
      </c>
      <c r="F203" s="70" t="s">
        <v>161</v>
      </c>
      <c r="G203" s="1073" t="s">
        <v>2324</v>
      </c>
      <c r="H203" s="70" t="s">
        <v>2325</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2469</v>
      </c>
      <c r="B204" s="70">
        <v>196</v>
      </c>
      <c r="C204" s="70">
        <v>16</v>
      </c>
      <c r="D204" s="70">
        <v>16</v>
      </c>
      <c r="E204" s="70">
        <v>2022</v>
      </c>
      <c r="F204" s="70" t="s">
        <v>161</v>
      </c>
      <c r="G204" s="1073" t="s">
        <v>2467</v>
      </c>
      <c r="H204" s="70" t="s">
        <v>2468</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2318</v>
      </c>
      <c r="B205" s="70">
        <v>197</v>
      </c>
      <c r="C205" s="70">
        <v>16</v>
      </c>
      <c r="D205" s="70">
        <v>17</v>
      </c>
      <c r="E205" s="70">
        <v>2022</v>
      </c>
      <c r="F205" s="70" t="s">
        <v>161</v>
      </c>
      <c r="G205" s="1073" t="s">
        <v>2316</v>
      </c>
      <c r="H205" s="70" t="s">
        <v>2317</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2309</v>
      </c>
      <c r="B206" s="70">
        <v>198</v>
      </c>
      <c r="C206" s="70">
        <v>16</v>
      </c>
      <c r="D206" s="70">
        <v>18</v>
      </c>
      <c r="E206" s="70">
        <v>2022</v>
      </c>
      <c r="F206" s="70" t="s">
        <v>161</v>
      </c>
      <c r="G206" s="1073" t="s">
        <v>2307</v>
      </c>
      <c r="H206" s="70" t="s">
        <v>2308</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2497</v>
      </c>
      <c r="B207" s="70">
        <v>199</v>
      </c>
      <c r="C207" s="70">
        <v>16</v>
      </c>
      <c r="D207" s="70">
        <v>19</v>
      </c>
      <c r="E207" s="70">
        <v>2022</v>
      </c>
      <c r="F207" s="70" t="s">
        <v>161</v>
      </c>
      <c r="G207" s="1073" t="s">
        <v>2495</v>
      </c>
      <c r="H207" s="70" t="s">
        <v>2496</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2505</v>
      </c>
      <c r="B208" s="70">
        <v>200</v>
      </c>
      <c r="C208" s="70">
        <v>16</v>
      </c>
      <c r="D208" s="70">
        <v>20</v>
      </c>
      <c r="E208" s="70">
        <v>2022</v>
      </c>
      <c r="F208" s="70" t="s">
        <v>161</v>
      </c>
      <c r="G208" s="1073" t="s">
        <v>2503</v>
      </c>
      <c r="H208" s="70" t="s">
        <v>2504</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2377</v>
      </c>
      <c r="B209" s="70">
        <v>201</v>
      </c>
      <c r="C209" s="70">
        <v>16</v>
      </c>
      <c r="D209" s="70">
        <v>21</v>
      </c>
      <c r="E209" s="70">
        <v>2022</v>
      </c>
      <c r="F209" s="70" t="s">
        <v>161</v>
      </c>
      <c r="G209" s="1073" t="s">
        <v>2376</v>
      </c>
      <c r="H209" s="70" t="s">
        <v>2348</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2449</v>
      </c>
      <c r="B210" s="70">
        <v>202</v>
      </c>
      <c r="C210" s="70">
        <v>16</v>
      </c>
      <c r="D210" s="70">
        <v>22</v>
      </c>
      <c r="E210" s="70">
        <v>2022</v>
      </c>
      <c r="F210" s="70" t="s">
        <v>161</v>
      </c>
      <c r="G210" s="1073" t="s">
        <v>2447</v>
      </c>
      <c r="H210" s="70" t="s">
        <v>2448</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2370</v>
      </c>
      <c r="B211" s="70">
        <v>203</v>
      </c>
      <c r="C211" s="70">
        <v>16</v>
      </c>
      <c r="D211" s="70">
        <v>23</v>
      </c>
      <c r="E211" s="70">
        <v>2022</v>
      </c>
      <c r="F211" s="70" t="s">
        <v>161</v>
      </c>
      <c r="G211" s="1073" t="s">
        <v>2368</v>
      </c>
      <c r="H211" s="70" t="s">
        <v>2369</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2381</v>
      </c>
      <c r="B213" s="70">
        <v>205</v>
      </c>
      <c r="C213" s="70">
        <v>16</v>
      </c>
      <c r="D213" s="70">
        <v>25</v>
      </c>
      <c r="E213" s="70">
        <v>2022</v>
      </c>
      <c r="F213" s="70" t="s">
        <v>161</v>
      </c>
      <c r="G213" s="1073" t="s">
        <v>2379</v>
      </c>
      <c r="H213" s="70" t="s">
        <v>2380</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2305</v>
      </c>
      <c r="B214" s="70">
        <v>206</v>
      </c>
      <c r="C214" s="70">
        <v>16</v>
      </c>
      <c r="D214" s="70">
        <v>26</v>
      </c>
      <c r="E214" s="70">
        <v>2022</v>
      </c>
      <c r="F214" s="70" t="s">
        <v>161</v>
      </c>
      <c r="G214" s="1073" t="s">
        <v>2303</v>
      </c>
      <c r="H214" s="70" t="s">
        <v>2304</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2485</v>
      </c>
      <c r="B215" s="70">
        <v>207</v>
      </c>
      <c r="C215" s="70">
        <v>16</v>
      </c>
      <c r="D215" s="70">
        <v>27</v>
      </c>
      <c r="E215" s="70">
        <v>2022</v>
      </c>
      <c r="F215" s="70" t="s">
        <v>161</v>
      </c>
      <c r="G215" s="1073" t="s">
        <v>2483</v>
      </c>
      <c r="H215" s="70" t="s">
        <v>2484</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2429</v>
      </c>
      <c r="B216" s="70">
        <v>208</v>
      </c>
      <c r="C216" s="70">
        <v>16</v>
      </c>
      <c r="D216" s="70">
        <v>28</v>
      </c>
      <c r="E216" s="70">
        <v>2022</v>
      </c>
      <c r="F216" s="70" t="s">
        <v>161</v>
      </c>
      <c r="G216" s="1073" t="s">
        <v>2427</v>
      </c>
      <c r="H216" s="70" t="s">
        <v>2428</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2473</v>
      </c>
      <c r="B217" s="70">
        <v>209</v>
      </c>
      <c r="C217" s="70">
        <v>16</v>
      </c>
      <c r="D217" s="70">
        <v>29</v>
      </c>
      <c r="E217" s="70">
        <v>2022</v>
      </c>
      <c r="F217" s="70" t="s">
        <v>161</v>
      </c>
      <c r="G217" s="1073" t="s">
        <v>2471</v>
      </c>
      <c r="H217" s="70" t="s">
        <v>2472</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2433</v>
      </c>
      <c r="B218" s="70">
        <v>210</v>
      </c>
      <c r="C218" s="70">
        <v>16</v>
      </c>
      <c r="D218" s="70">
        <v>30</v>
      </c>
      <c r="E218" s="70">
        <v>2022</v>
      </c>
      <c r="F218" s="70" t="s">
        <v>161</v>
      </c>
      <c r="G218" s="1073" t="s">
        <v>2431</v>
      </c>
      <c r="H218" s="70" t="s">
        <v>2432</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2330</v>
      </c>
      <c r="B219" s="70">
        <v>211</v>
      </c>
      <c r="C219" s="70">
        <v>16</v>
      </c>
      <c r="D219" s="70">
        <v>31</v>
      </c>
      <c r="E219" s="70">
        <v>2022</v>
      </c>
      <c r="F219" s="70" t="s">
        <v>161</v>
      </c>
      <c r="G219" s="1073" t="s">
        <v>2328</v>
      </c>
      <c r="H219" s="70" t="s">
        <v>2329</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2385</v>
      </c>
      <c r="B220" s="70">
        <v>212</v>
      </c>
      <c r="C220" s="70">
        <v>16</v>
      </c>
      <c r="D220" s="70">
        <v>32</v>
      </c>
      <c r="E220" s="70">
        <v>2022</v>
      </c>
      <c r="F220" s="70" t="s">
        <v>161</v>
      </c>
      <c r="G220" s="1073" t="s">
        <v>2383</v>
      </c>
      <c r="H220" s="70" t="s">
        <v>2384</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2477</v>
      </c>
      <c r="B222" s="70">
        <v>214</v>
      </c>
      <c r="C222" s="70">
        <v>16</v>
      </c>
      <c r="D222" s="70">
        <v>34</v>
      </c>
      <c r="E222" s="70">
        <v>2022</v>
      </c>
      <c r="F222" s="70" t="s">
        <v>161</v>
      </c>
      <c r="G222" s="1073" t="s">
        <v>2475</v>
      </c>
      <c r="H222" s="70" t="s">
        <v>2476</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2342</v>
      </c>
      <c r="B223" s="70">
        <v>215</v>
      </c>
      <c r="C223" s="70">
        <v>16</v>
      </c>
      <c r="D223" s="70">
        <v>35</v>
      </c>
      <c r="E223" s="70">
        <v>2022</v>
      </c>
      <c r="F223" s="70" t="s">
        <v>161</v>
      </c>
      <c r="G223" s="1073" t="s">
        <v>2340</v>
      </c>
      <c r="H223" s="70" t="s">
        <v>2341</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2397</v>
      </c>
      <c r="B225" s="70">
        <v>217</v>
      </c>
      <c r="C225" s="70">
        <v>16</v>
      </c>
      <c r="D225" s="70">
        <v>37</v>
      </c>
      <c r="E225" s="70">
        <v>2022</v>
      </c>
      <c r="F225" s="70" t="s">
        <v>161</v>
      </c>
      <c r="G225" s="1073" t="s">
        <v>2395</v>
      </c>
      <c r="H225" s="70" t="s">
        <v>2396</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2437</v>
      </c>
      <c r="B226" s="70">
        <v>218</v>
      </c>
      <c r="C226" s="70">
        <v>16</v>
      </c>
      <c r="D226" s="70">
        <v>38</v>
      </c>
      <c r="E226" s="70">
        <v>2022</v>
      </c>
      <c r="F226" s="70" t="s">
        <v>161</v>
      </c>
      <c r="G226" s="1073" t="s">
        <v>2435</v>
      </c>
      <c r="H226" s="70" t="s">
        <v>2436</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2493</v>
      </c>
      <c r="B227" s="70">
        <v>219</v>
      </c>
      <c r="C227" s="70">
        <v>16</v>
      </c>
      <c r="D227" s="70">
        <v>39</v>
      </c>
      <c r="E227" s="70">
        <v>2022</v>
      </c>
      <c r="F227" s="70" t="s">
        <v>161</v>
      </c>
      <c r="G227" s="1073" t="s">
        <v>2491</v>
      </c>
      <c r="H227" s="70" t="s">
        <v>2492</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1756</v>
      </c>
      <c r="B228" s="70">
        <v>220</v>
      </c>
      <c r="C228" s="70">
        <v>16</v>
      </c>
      <c r="D228" s="70">
        <v>40</v>
      </c>
      <c r="E228" s="70">
        <v>2022</v>
      </c>
      <c r="F228" s="70" t="s">
        <v>161</v>
      </c>
      <c r="G228" s="1073" t="s">
        <v>1737</v>
      </c>
      <c r="H228" s="70" t="s">
        <v>1738</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2362</v>
      </c>
      <c r="B229" s="70">
        <v>221</v>
      </c>
      <c r="C229" s="70">
        <v>16</v>
      </c>
      <c r="D229" s="70">
        <v>41</v>
      </c>
      <c r="E229" s="70">
        <v>2022</v>
      </c>
      <c r="F229" s="70" t="s">
        <v>161</v>
      </c>
      <c r="G229" s="1073" t="s">
        <v>2360</v>
      </c>
      <c r="H229" s="70" t="s">
        <v>2361</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2334</v>
      </c>
      <c r="B230" s="70">
        <v>222</v>
      </c>
      <c r="C230" s="70">
        <v>16</v>
      </c>
      <c r="D230" s="70">
        <v>42</v>
      </c>
      <c r="E230" s="70">
        <v>2022</v>
      </c>
      <c r="F230" s="70" t="s">
        <v>161</v>
      </c>
      <c r="G230" s="1073" t="s">
        <v>2332</v>
      </c>
      <c r="H230" s="70" t="s">
        <v>2333</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2445</v>
      </c>
      <c r="B231" s="70">
        <v>223</v>
      </c>
      <c r="C231" s="70">
        <v>16</v>
      </c>
      <c r="D231" s="70">
        <v>43</v>
      </c>
      <c r="E231" s="70">
        <v>2022</v>
      </c>
      <c r="F231" s="70" t="s">
        <v>161</v>
      </c>
      <c r="G231" s="1073" t="s">
        <v>2443</v>
      </c>
      <c r="H231" s="70" t="s">
        <v>2444</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2461</v>
      </c>
      <c r="B232" s="70">
        <v>224</v>
      </c>
      <c r="C232" s="70">
        <v>16</v>
      </c>
      <c r="D232" s="70">
        <v>44</v>
      </c>
      <c r="E232" s="70">
        <v>2022</v>
      </c>
      <c r="F232" s="70" t="s">
        <v>161</v>
      </c>
      <c r="G232" s="1073" t="s">
        <v>2459</v>
      </c>
      <c r="H232" s="70" t="s">
        <v>2460</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2501</v>
      </c>
      <c r="B233" s="70">
        <v>225</v>
      </c>
      <c r="C233" s="70">
        <v>16</v>
      </c>
      <c r="D233" s="70">
        <v>45</v>
      </c>
      <c r="E233" s="70">
        <v>2022</v>
      </c>
      <c r="F233" s="70" t="s">
        <v>161</v>
      </c>
      <c r="G233" s="1073" t="s">
        <v>2499</v>
      </c>
      <c r="H233" s="70" t="s">
        <v>2500</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2405</v>
      </c>
      <c r="B234" s="70">
        <v>226</v>
      </c>
      <c r="C234" s="70">
        <v>16</v>
      </c>
      <c r="D234" s="70">
        <v>46</v>
      </c>
      <c r="E234" s="70">
        <v>2022</v>
      </c>
      <c r="F234" s="70" t="s">
        <v>161</v>
      </c>
      <c r="G234" s="1073" t="s">
        <v>2403</v>
      </c>
      <c r="H234" s="70" t="s">
        <v>2404</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2453</v>
      </c>
      <c r="B235" s="70">
        <v>227</v>
      </c>
      <c r="C235" s="70">
        <v>16</v>
      </c>
      <c r="D235" s="70">
        <v>47</v>
      </c>
      <c r="E235" s="70">
        <v>2022</v>
      </c>
      <c r="F235" s="70" t="s">
        <v>161</v>
      </c>
      <c r="G235" s="1073" t="s">
        <v>2451</v>
      </c>
      <c r="H235" s="70" t="s">
        <v>2452</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2354</v>
      </c>
      <c r="B236" s="70">
        <v>228</v>
      </c>
      <c r="C236" s="70">
        <v>16</v>
      </c>
      <c r="D236" s="70">
        <v>48</v>
      </c>
      <c r="E236" s="70">
        <v>2022</v>
      </c>
      <c r="F236" s="70" t="s">
        <v>161</v>
      </c>
      <c r="G236" s="1073" t="s">
        <v>2353</v>
      </c>
      <c r="H236" s="70" t="s">
        <v>2315</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2351</v>
      </c>
      <c r="B238" s="70">
        <v>230</v>
      </c>
      <c r="C238" s="70">
        <v>16</v>
      </c>
      <c r="D238" s="70">
        <v>50</v>
      </c>
      <c r="E238" s="70">
        <v>2022</v>
      </c>
      <c r="F238" s="70" t="s">
        <v>161</v>
      </c>
      <c r="G238" s="1073" t="s">
        <v>2349</v>
      </c>
      <c r="H238" s="70" t="s">
        <v>2350</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2401</v>
      </c>
      <c r="B239" s="70">
        <v>231</v>
      </c>
      <c r="C239" s="70">
        <v>16</v>
      </c>
      <c r="D239" s="70">
        <v>51</v>
      </c>
      <c r="E239" s="70">
        <v>2022</v>
      </c>
      <c r="F239" s="70" t="s">
        <v>161</v>
      </c>
      <c r="G239" s="1073" t="s">
        <v>2399</v>
      </c>
      <c r="H239" s="70" t="s">
        <v>2400</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2366</v>
      </c>
      <c r="B240" s="70">
        <v>232</v>
      </c>
      <c r="C240" s="70">
        <v>16</v>
      </c>
      <c r="D240" s="70">
        <v>52</v>
      </c>
      <c r="E240" s="70">
        <v>2022</v>
      </c>
      <c r="F240" s="70" t="s">
        <v>161</v>
      </c>
      <c r="G240" s="1073" t="s">
        <v>2364</v>
      </c>
      <c r="H240" s="70" t="s">
        <v>2365</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2417</v>
      </c>
      <c r="B241" s="70">
        <v>233</v>
      </c>
      <c r="C241" s="70">
        <v>16</v>
      </c>
      <c r="D241" s="70">
        <v>53</v>
      </c>
      <c r="E241" s="70">
        <v>2022</v>
      </c>
      <c r="F241" s="70" t="s">
        <v>161</v>
      </c>
      <c r="G241" s="1073" t="s">
        <v>2415</v>
      </c>
      <c r="H241" s="70" t="s">
        <v>2416</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2358</v>
      </c>
      <c r="B242" s="70">
        <v>234</v>
      </c>
      <c r="C242" s="70">
        <v>16</v>
      </c>
      <c r="D242" s="70">
        <v>54</v>
      </c>
      <c r="E242" s="70">
        <v>2022</v>
      </c>
      <c r="F242" s="70" t="s">
        <v>161</v>
      </c>
      <c r="G242" s="1073" t="s">
        <v>2356</v>
      </c>
      <c r="H242" s="70" t="s">
        <v>2357</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2509</v>
      </c>
      <c r="B243" s="70">
        <v>235</v>
      </c>
      <c r="C243" s="70">
        <v>16</v>
      </c>
      <c r="D243" s="70">
        <v>55</v>
      </c>
      <c r="E243" s="70">
        <v>2022</v>
      </c>
      <c r="F243" s="70" t="s">
        <v>161</v>
      </c>
      <c r="G243" s="1073" t="s">
        <v>2507</v>
      </c>
      <c r="H243" s="70" t="s">
        <v>2508</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2421</v>
      </c>
      <c r="B244" s="70">
        <v>236</v>
      </c>
      <c r="C244" s="70">
        <v>16</v>
      </c>
      <c r="D244" s="70">
        <v>56</v>
      </c>
      <c r="E244" s="70">
        <v>2022</v>
      </c>
      <c r="F244" s="70" t="s">
        <v>161</v>
      </c>
      <c r="G244" s="1073" t="s">
        <v>2419</v>
      </c>
      <c r="H244" s="70" t="s">
        <v>2420</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2277</v>
      </c>
      <c r="B245" s="70">
        <v>237</v>
      </c>
      <c r="C245" s="70">
        <v>16</v>
      </c>
      <c r="D245" s="70">
        <v>57</v>
      </c>
      <c r="E245" s="70">
        <v>2022</v>
      </c>
      <c r="F245" s="70" t="s">
        <v>161</v>
      </c>
      <c r="G245" s="1073" t="s">
        <v>2258</v>
      </c>
      <c r="H245" s="70" t="s">
        <v>2259</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2489</v>
      </c>
      <c r="B246" s="70">
        <v>238</v>
      </c>
      <c r="C246" s="70">
        <v>16</v>
      </c>
      <c r="D246" s="70">
        <v>58</v>
      </c>
      <c r="E246" s="70">
        <v>2022</v>
      </c>
      <c r="F246" s="70" t="s">
        <v>161</v>
      </c>
      <c r="G246" s="1073" t="s">
        <v>2487</v>
      </c>
      <c r="H246" s="70" t="s">
        <v>2488</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2465</v>
      </c>
      <c r="B247" s="70">
        <v>239</v>
      </c>
      <c r="C247" s="70">
        <v>16</v>
      </c>
      <c r="D247" s="70">
        <v>59</v>
      </c>
      <c r="E247" s="70">
        <v>2022</v>
      </c>
      <c r="F247" s="70" t="s">
        <v>161</v>
      </c>
      <c r="G247" s="1073" t="s">
        <v>2463</v>
      </c>
      <c r="H247" s="70" t="s">
        <v>2464</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2393</v>
      </c>
      <c r="B248" s="70">
        <v>240</v>
      </c>
      <c r="C248" s="70">
        <v>16</v>
      </c>
      <c r="D248" s="70">
        <v>60</v>
      </c>
      <c r="E248" s="70">
        <v>2022</v>
      </c>
      <c r="F248" s="70" t="s">
        <v>161</v>
      </c>
      <c r="G248" s="1073" t="s">
        <v>2391</v>
      </c>
      <c r="H248" s="70" t="s">
        <v>2392</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2313</v>
      </c>
      <c r="B249" s="70">
        <v>241</v>
      </c>
      <c r="C249" s="70">
        <v>16</v>
      </c>
      <c r="D249" s="70">
        <v>61</v>
      </c>
      <c r="E249" s="70">
        <v>2022</v>
      </c>
      <c r="F249" s="70" t="s">
        <v>161</v>
      </c>
      <c r="G249" s="1073" t="s">
        <v>2311</v>
      </c>
      <c r="H249" s="70" t="s">
        <v>2312</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2258</v>
      </c>
      <c r="H6" s="77" t="s">
        <v>2259</v>
      </c>
      <c r="I6" s="77" t="s">
        <v>2516</v>
      </c>
      <c r="J6" s="77" t="s">
        <v>2517</v>
      </c>
      <c r="K6" s="1080">
        <v>11</v>
      </c>
      <c r="L6" s="1081">
        <v>43</v>
      </c>
      <c r="M6" s="1044"/>
      <c r="N6" s="988">
        <v>1</v>
      </c>
      <c r="O6" s="77" t="s">
        <v>1645</v>
      </c>
      <c r="P6" s="77" t="s">
        <v>1646</v>
      </c>
      <c r="Q6" s="77" t="s">
        <v>1501</v>
      </c>
      <c r="R6" s="16"/>
      <c r="S6" s="77">
        <v>1</v>
      </c>
      <c r="T6" s="77" t="s">
        <v>2258</v>
      </c>
      <c r="U6" s="77" t="s">
        <v>2259</v>
      </c>
      <c r="V6" s="77" t="s">
        <v>1501</v>
      </c>
      <c r="W6" s="16"/>
      <c r="X6" s="77">
        <v>1</v>
      </c>
      <c r="Y6" s="692" t="s">
        <v>1645</v>
      </c>
      <c r="Z6" s="77" t="s">
        <v>1646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1668</v>
      </c>
      <c r="P7" s="77" t="s">
        <v>1669</v>
      </c>
      <c r="Q7" s="77" t="s">
        <v>1501</v>
      </c>
      <c r="R7" s="16"/>
      <c r="S7" s="77">
        <v>2</v>
      </c>
      <c r="T7" s="76" t="s">
        <v>795</v>
      </c>
      <c r="U7" s="77" t="s">
        <v>1503</v>
      </c>
      <c r="V7" s="77" t="s">
        <v>1503</v>
      </c>
      <c r="W7" s="16"/>
      <c r="X7" s="77">
        <v>2</v>
      </c>
      <c r="Y7" s="692" t="s">
        <v>1668</v>
      </c>
      <c r="Z7" s="77" t="s">
        <v>1669</v>
      </c>
      <c r="AA7" s="77" t="s">
        <v>1501</v>
      </c>
      <c r="AB7" s="16"/>
      <c r="AC7" s="77">
        <v>2</v>
      </c>
      <c r="AD7" s="77" t="s">
        <v>2407</v>
      </c>
      <c r="AE7" s="77" t="s">
        <v>2408</v>
      </c>
      <c r="AF7" s="77" t="s">
        <v>1501</v>
      </c>
    </row>
    <row r="8" spans="1:32" ht="12">
      <c r="A8" s="16"/>
      <c r="B8" s="16"/>
      <c r="C8" s="16"/>
      <c r="D8" s="16"/>
      <c r="F8" s="16"/>
      <c r="G8" s="16"/>
      <c r="H8" s="16"/>
      <c r="I8" s="16"/>
      <c r="J8" s="16"/>
      <c r="K8" s="1044"/>
      <c r="L8" s="1044"/>
      <c r="M8" s="1044"/>
      <c r="N8" s="988">
        <v>3</v>
      </c>
      <c r="O8" s="77" t="s">
        <v>1691</v>
      </c>
      <c r="P8" s="77" t="s">
        <v>1692</v>
      </c>
      <c r="Q8" s="77" t="s">
        <v>1501</v>
      </c>
      <c r="R8" s="16"/>
      <c r="S8" s="16"/>
      <c r="T8" s="16"/>
      <c r="U8" s="16"/>
      <c r="V8" s="16"/>
      <c r="W8" s="16"/>
      <c r="X8" s="77">
        <v>3</v>
      </c>
      <c r="Y8" s="692" t="s">
        <v>1691</v>
      </c>
      <c r="Z8" s="77" t="s">
        <v>1692</v>
      </c>
      <c r="AA8" s="77" t="s">
        <v>1501</v>
      </c>
      <c r="AB8" s="16"/>
      <c r="AC8" s="77">
        <v>3</v>
      </c>
      <c r="AD8" s="77" t="s">
        <v>2455</v>
      </c>
      <c r="AE8" s="77" t="s">
        <v>2456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1714</v>
      </c>
      <c r="P9" s="77" t="s">
        <v>1715</v>
      </c>
      <c r="Q9" s="77" t="s">
        <v>1501</v>
      </c>
      <c r="R9" s="16"/>
      <c r="S9" s="16"/>
      <c r="T9" s="16"/>
      <c r="U9" s="16"/>
      <c r="V9" s="16"/>
      <c r="W9" s="16"/>
      <c r="X9" s="77">
        <v>4</v>
      </c>
      <c r="Y9" s="692" t="s">
        <v>1714</v>
      </c>
      <c r="Z9" s="77" t="s">
        <v>1715</v>
      </c>
      <c r="AA9" s="77" t="s">
        <v>1501</v>
      </c>
      <c r="AB9" s="16"/>
      <c r="AC9" s="77">
        <v>4</v>
      </c>
      <c r="AD9" s="77" t="s">
        <v>2479</v>
      </c>
      <c r="AE9" s="77" t="s">
        <v>2480</v>
      </c>
      <c r="AF9" s="77" t="s">
        <v>1501</v>
      </c>
    </row>
    <row r="10" spans="1:32" ht="12">
      <c r="A10" s="16"/>
      <c r="B10" s="16"/>
      <c r="C10" s="16"/>
      <c r="D10" s="16"/>
      <c r="F10" s="75" t="s">
        <v>1501</v>
      </c>
      <c r="G10" s="76" t="s">
        <v>2258</v>
      </c>
      <c r="H10" s="77" t="s">
        <v>2259</v>
      </c>
      <c r="I10" s="77" t="s">
        <v>2516</v>
      </c>
      <c r="J10" s="77" t="s">
        <v>2517</v>
      </c>
      <c r="K10" s="1079">
        <v>11</v>
      </c>
      <c r="L10" s="1045">
        <v>43</v>
      </c>
      <c r="M10" s="1044"/>
      <c r="N10" s="988">
        <v>5</v>
      </c>
      <c r="O10" s="77" t="s">
        <v>1737</v>
      </c>
      <c r="P10" s="77" t="s">
        <v>1738</v>
      </c>
      <c r="Q10" s="77" t="s">
        <v>1501</v>
      </c>
      <c r="R10" s="16"/>
      <c r="S10" s="16"/>
      <c r="T10" s="16"/>
      <c r="U10" s="16"/>
      <c r="V10" s="16"/>
      <c r="W10" s="16"/>
      <c r="X10" s="77">
        <v>5</v>
      </c>
      <c r="Y10" s="692" t="s">
        <v>1737</v>
      </c>
      <c r="Z10" s="77" t="s">
        <v>1738</v>
      </c>
      <c r="AA10" s="77" t="s">
        <v>1501</v>
      </c>
      <c r="AB10" s="16"/>
      <c r="AC10" s="77">
        <v>5</v>
      </c>
      <c r="AD10" s="77" t="s">
        <v>2336</v>
      </c>
      <c r="AE10" s="77" t="s">
        <v>2337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1578</v>
      </c>
      <c r="P11" s="77" t="s">
        <v>1579</v>
      </c>
      <c r="Q11" s="77" t="s">
        <v>1501</v>
      </c>
      <c r="R11" s="16"/>
      <c r="S11" s="16"/>
      <c r="T11" s="16"/>
      <c r="U11" s="16"/>
      <c r="V11" s="16"/>
      <c r="W11" s="16"/>
      <c r="X11" s="77">
        <v>6</v>
      </c>
      <c r="Y11" s="692" t="s">
        <v>1578</v>
      </c>
      <c r="Z11" s="77" t="s">
        <v>1579</v>
      </c>
      <c r="AA11" s="77" t="s">
        <v>1501</v>
      </c>
      <c r="AB11" s="16"/>
      <c r="AC11" s="77">
        <v>6</v>
      </c>
      <c r="AD11" s="77" t="s">
        <v>1894</v>
      </c>
      <c r="AE11" s="77" t="s">
        <v>1895</v>
      </c>
      <c r="AF11" s="77" t="s">
        <v>1501</v>
      </c>
    </row>
    <row r="12" spans="1:32" ht="12">
      <c r="A12" s="16"/>
      <c r="B12" s="16"/>
      <c r="C12" s="16"/>
      <c r="D12" s="16"/>
      <c r="F12" s="75" t="s">
        <v>1505</v>
      </c>
      <c r="G12" s="76" t="s">
        <v>2258</v>
      </c>
      <c r="H12" s="77"/>
      <c r="I12" s="77" t="s">
        <v>2258</v>
      </c>
      <c r="J12" s="77"/>
      <c r="K12" s="1079" t="s">
        <v>1544</v>
      </c>
      <c r="L12" s="1045"/>
      <c r="M12" s="1044"/>
      <c r="N12" s="988">
        <v>7</v>
      </c>
      <c r="O12" s="77" t="s">
        <v>1779</v>
      </c>
      <c r="P12" s="77" t="s">
        <v>1780</v>
      </c>
      <c r="Q12" s="77" t="s">
        <v>1501</v>
      </c>
      <c r="R12" s="16"/>
      <c r="S12" s="16"/>
      <c r="T12" s="16"/>
      <c r="U12" s="16"/>
      <c r="V12" s="16"/>
      <c r="W12" s="16"/>
      <c r="X12" s="77">
        <v>7</v>
      </c>
      <c r="Y12" s="692" t="s">
        <v>1779</v>
      </c>
      <c r="Z12" s="77" t="s">
        <v>1780</v>
      </c>
      <c r="AA12" s="77" t="s">
        <v>1501</v>
      </c>
      <c r="AB12" s="16"/>
      <c r="AC12" s="77">
        <v>7</v>
      </c>
      <c r="AD12" s="77" t="s">
        <v>2344</v>
      </c>
      <c r="AE12" s="77" t="s">
        <v>2345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1802</v>
      </c>
      <c r="P13" s="77" t="s">
        <v>1803</v>
      </c>
      <c r="Q13" s="77" t="s">
        <v>1501</v>
      </c>
      <c r="R13" s="16"/>
      <c r="S13" s="16"/>
      <c r="T13" s="16"/>
      <c r="U13" s="16"/>
      <c r="V13" s="16"/>
      <c r="W13" s="16"/>
      <c r="X13" s="77">
        <v>8</v>
      </c>
      <c r="Y13" s="692" t="s">
        <v>1802</v>
      </c>
      <c r="Z13" s="77" t="s">
        <v>1803</v>
      </c>
      <c r="AA13" s="77" t="s">
        <v>1501</v>
      </c>
      <c r="AB13" s="16"/>
      <c r="AC13" s="77">
        <v>8</v>
      </c>
      <c r="AD13" s="77" t="s">
        <v>2411</v>
      </c>
      <c r="AE13" s="77" t="s">
        <v>2412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1825</v>
      </c>
      <c r="P14" s="77" t="s">
        <v>1826</v>
      </c>
      <c r="Q14" s="77" t="s">
        <v>1501</v>
      </c>
      <c r="R14" s="16"/>
      <c r="S14" s="16"/>
      <c r="T14" s="16"/>
      <c r="U14" s="16"/>
      <c r="V14" s="16"/>
      <c r="W14" s="16"/>
      <c r="X14" s="77">
        <v>9</v>
      </c>
      <c r="Y14" s="692" t="s">
        <v>1825</v>
      </c>
      <c r="Z14" s="77" t="s">
        <v>1826</v>
      </c>
      <c r="AA14" s="77" t="s">
        <v>1501</v>
      </c>
      <c r="AB14" s="16"/>
      <c r="AC14" s="77">
        <v>9</v>
      </c>
      <c r="AD14" s="77" t="s">
        <v>2372</v>
      </c>
      <c r="AE14" s="77" t="s">
        <v>2373</v>
      </c>
      <c r="AF14" s="77" t="s">
        <v>1501</v>
      </c>
    </row>
    <row r="15" spans="1:32" ht="12">
      <c r="A15" s="16"/>
      <c r="B15" s="16"/>
      <c r="C15" s="16"/>
      <c r="D15" s="16"/>
      <c r="E15" s="16"/>
      <c r="F15" s="16"/>
      <c r="G15" s="16"/>
      <c r="H15" s="16"/>
      <c r="I15" s="16"/>
      <c r="J15" s="16"/>
      <c r="K15" s="1044"/>
      <c r="L15" s="1044"/>
      <c r="M15" s="1044"/>
      <c r="N15" s="988">
        <v>10</v>
      </c>
      <c r="O15" s="77" t="s">
        <v>1848</v>
      </c>
      <c r="P15" s="77" t="s">
        <v>1849</v>
      </c>
      <c r="Q15" s="77" t="s">
        <v>1501</v>
      </c>
      <c r="R15" s="16"/>
      <c r="S15" s="16"/>
      <c r="T15" s="16"/>
      <c r="U15" s="16"/>
      <c r="V15" s="16"/>
      <c r="W15" s="16"/>
      <c r="X15" s="77">
        <v>10</v>
      </c>
      <c r="Y15" s="692" t="s">
        <v>1848</v>
      </c>
      <c r="Z15" s="77" t="s">
        <v>1849</v>
      </c>
      <c r="AA15" s="77" t="s">
        <v>1501</v>
      </c>
      <c r="AB15" s="16"/>
      <c r="AC15" s="77">
        <v>10</v>
      </c>
      <c r="AD15" s="77" t="s">
        <v>2320</v>
      </c>
      <c r="AE15" s="77" t="s">
        <v>2321</v>
      </c>
      <c r="AF15" s="77" t="s">
        <v>1501</v>
      </c>
    </row>
    <row r="16" spans="1:32" ht="12">
      <c r="A16" s="16"/>
      <c r="B16" s="16"/>
      <c r="C16" s="16"/>
      <c r="D16" s="16"/>
      <c r="E16" s="16"/>
      <c r="F16" s="16"/>
      <c r="G16" s="16"/>
      <c r="H16" s="16"/>
      <c r="I16" s="16"/>
      <c r="J16" s="16"/>
      <c r="K16" s="1044"/>
      <c r="L16" s="1044"/>
      <c r="M16" s="1044"/>
      <c r="N16" s="988">
        <v>11</v>
      </c>
      <c r="O16" s="77" t="s">
        <v>1871</v>
      </c>
      <c r="P16" s="77" t="s">
        <v>1872</v>
      </c>
      <c r="Q16" s="77" t="s">
        <v>1501</v>
      </c>
      <c r="R16" s="16"/>
      <c r="S16" s="16"/>
      <c r="T16" s="16"/>
      <c r="U16" s="16"/>
      <c r="V16" s="16"/>
      <c r="W16" s="16"/>
      <c r="X16" s="77">
        <v>11</v>
      </c>
      <c r="Y16" s="692" t="s">
        <v>1871</v>
      </c>
      <c r="Z16" s="77" t="s">
        <v>1872</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1894</v>
      </c>
      <c r="P17" s="77" t="s">
        <v>1895</v>
      </c>
      <c r="Q17" s="77" t="s">
        <v>1501</v>
      </c>
      <c r="R17" s="16"/>
      <c r="S17" s="16"/>
      <c r="T17" s="16"/>
      <c r="U17" s="16"/>
      <c r="V17" s="16"/>
      <c r="W17" s="16"/>
      <c r="X17" s="77">
        <v>12</v>
      </c>
      <c r="Y17" s="692" t="s">
        <v>1894</v>
      </c>
      <c r="Z17" s="77" t="s">
        <v>1895</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1917</v>
      </c>
      <c r="P18" s="77" t="s">
        <v>1918</v>
      </c>
      <c r="Q18" s="77" t="s">
        <v>1501</v>
      </c>
      <c r="R18" s="16"/>
      <c r="S18" s="16"/>
      <c r="T18" s="16"/>
      <c r="U18" s="16"/>
      <c r="V18" s="16"/>
      <c r="W18" s="16"/>
      <c r="X18" s="77">
        <v>13</v>
      </c>
      <c r="Y18" s="692" t="s">
        <v>1917</v>
      </c>
      <c r="Z18" s="77" t="s">
        <v>1918</v>
      </c>
      <c r="AA18" s="77" t="s">
        <v>1501</v>
      </c>
      <c r="AB18" s="16"/>
      <c r="AC18" s="77">
        <v>13</v>
      </c>
      <c r="AD18" s="77" t="s">
        <v>1917</v>
      </c>
      <c r="AE18" s="77" t="s">
        <v>1918</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1714</v>
      </c>
      <c r="AE19" s="77" t="s">
        <v>1715</v>
      </c>
      <c r="AF19" s="77" t="s">
        <v>1501</v>
      </c>
    </row>
    <row r="20" spans="1:32" ht="12">
      <c r="A20" s="16"/>
      <c r="B20" s="16"/>
      <c r="C20" s="16"/>
      <c r="D20" s="16"/>
      <c r="E20" s="16"/>
      <c r="F20" s="16"/>
      <c r="G20" s="16"/>
      <c r="H20" s="16"/>
      <c r="I20" s="16"/>
      <c r="J20" s="16"/>
      <c r="K20" s="1044"/>
      <c r="L20" s="1044"/>
      <c r="M20" s="1044"/>
      <c r="N20" s="988">
        <v>15</v>
      </c>
      <c r="O20" s="77" t="s">
        <v>1963</v>
      </c>
      <c r="P20" s="77" t="s">
        <v>1964</v>
      </c>
      <c r="Q20" s="77" t="s">
        <v>1501</v>
      </c>
      <c r="R20" s="16"/>
      <c r="S20" s="16"/>
      <c r="T20" s="16"/>
      <c r="U20" s="16"/>
      <c r="V20" s="16"/>
      <c r="W20" s="16"/>
      <c r="X20" s="77">
        <v>15</v>
      </c>
      <c r="Y20" s="692" t="s">
        <v>1963</v>
      </c>
      <c r="Z20" s="77" t="s">
        <v>1964</v>
      </c>
      <c r="AA20" s="77" t="s">
        <v>1501</v>
      </c>
      <c r="AB20" s="16"/>
      <c r="AC20" s="77">
        <v>15</v>
      </c>
      <c r="AD20" s="77" t="s">
        <v>2324</v>
      </c>
      <c r="AE20" s="77" t="s">
        <v>2325</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2467</v>
      </c>
      <c r="AE21" s="77" t="s">
        <v>2468</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2316</v>
      </c>
      <c r="AE22" s="77" t="s">
        <v>2317</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2307</v>
      </c>
      <c r="AE23" s="77" t="s">
        <v>2308</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2495</v>
      </c>
      <c r="AE24" s="77" t="s">
        <v>2496</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2503</v>
      </c>
      <c r="AE25" s="77" t="s">
        <v>2504</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2376</v>
      </c>
      <c r="AE26" s="77" t="s">
        <v>2348</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2447</v>
      </c>
      <c r="AE27" s="77" t="s">
        <v>2448</v>
      </c>
      <c r="AF27" s="77" t="s">
        <v>1501</v>
      </c>
    </row>
    <row r="28" spans="1:32" ht="12">
      <c r="A28" s="16"/>
      <c r="B28" s="16"/>
      <c r="C28" s="16"/>
      <c r="D28" s="16"/>
      <c r="E28" s="16"/>
      <c r="F28" s="16"/>
      <c r="G28" s="16"/>
      <c r="H28" s="16"/>
      <c r="I28" s="16"/>
      <c r="J28" s="16"/>
      <c r="K28" s="1044"/>
      <c r="L28" s="1044"/>
      <c r="M28" s="1044"/>
      <c r="N28" s="988">
        <v>23</v>
      </c>
      <c r="O28" s="77" t="s">
        <v>2147</v>
      </c>
      <c r="P28" s="77" t="s">
        <v>2148</v>
      </c>
      <c r="Q28" s="77" t="s">
        <v>1501</v>
      </c>
      <c r="R28" s="16"/>
      <c r="S28" s="16"/>
      <c r="T28" s="16"/>
      <c r="U28" s="16"/>
      <c r="V28" s="16"/>
      <c r="W28" s="16"/>
      <c r="X28" s="77">
        <v>23</v>
      </c>
      <c r="Y28" s="692" t="s">
        <v>2147</v>
      </c>
      <c r="Z28" s="77" t="s">
        <v>2148</v>
      </c>
      <c r="AA28" s="77" t="s">
        <v>1501</v>
      </c>
      <c r="AB28" s="16"/>
      <c r="AC28" s="77">
        <v>23</v>
      </c>
      <c r="AD28" s="77" t="s">
        <v>2368</v>
      </c>
      <c r="AE28" s="77" t="s">
        <v>2369</v>
      </c>
      <c r="AF28" s="77" t="s">
        <v>1501</v>
      </c>
    </row>
    <row r="29" spans="1:32" ht="12">
      <c r="A29" s="16"/>
      <c r="B29" s="16"/>
      <c r="C29" s="16"/>
      <c r="D29" s="16"/>
      <c r="E29" s="16"/>
      <c r="F29" s="16"/>
      <c r="G29" s="16"/>
      <c r="H29" s="16"/>
      <c r="I29" s="16"/>
      <c r="J29" s="16"/>
      <c r="K29" s="1044"/>
      <c r="L29" s="1044"/>
      <c r="M29" s="1044"/>
      <c r="N29" s="988">
        <v>24</v>
      </c>
      <c r="O29" s="77" t="s">
        <v>2170</v>
      </c>
      <c r="P29" s="77" t="s">
        <v>2171</v>
      </c>
      <c r="Q29" s="77" t="s">
        <v>1501</v>
      </c>
      <c r="R29" s="16"/>
      <c r="S29" s="16"/>
      <c r="T29" s="16"/>
      <c r="U29" s="16"/>
      <c r="V29" s="16"/>
      <c r="W29" s="16"/>
      <c r="X29" s="77">
        <v>24</v>
      </c>
      <c r="Y29" s="692" t="s">
        <v>2170</v>
      </c>
      <c r="Z29" s="77" t="s">
        <v>2171</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2193</v>
      </c>
      <c r="P30" s="77" t="s">
        <v>2194</v>
      </c>
      <c r="Q30" s="77" t="s">
        <v>1501</v>
      </c>
      <c r="R30" s="16"/>
      <c r="S30" s="16"/>
      <c r="T30" s="16"/>
      <c r="U30" s="16"/>
      <c r="V30" s="16"/>
      <c r="W30" s="16"/>
      <c r="X30" s="77">
        <v>25</v>
      </c>
      <c r="Y30" s="692" t="s">
        <v>2193</v>
      </c>
      <c r="Z30" s="77" t="s">
        <v>2194</v>
      </c>
      <c r="AA30" s="77" t="s">
        <v>1501</v>
      </c>
      <c r="AB30" s="16"/>
      <c r="AC30" s="77">
        <v>25</v>
      </c>
      <c r="AD30" s="77" t="s">
        <v>2379</v>
      </c>
      <c r="AE30" s="77" t="s">
        <v>2380</v>
      </c>
      <c r="AF30" s="77" t="s">
        <v>1501</v>
      </c>
    </row>
    <row r="31" spans="1:32" ht="12">
      <c r="A31" s="16"/>
      <c r="B31" s="16"/>
      <c r="C31" s="16"/>
      <c r="D31" s="16"/>
      <c r="E31" s="16"/>
      <c r="F31" s="16"/>
      <c r="G31" s="16"/>
      <c r="H31" s="16"/>
      <c r="I31" s="16"/>
      <c r="J31" s="16"/>
      <c r="K31" s="1044"/>
      <c r="L31" s="1044"/>
      <c r="M31" s="1044"/>
      <c r="N31" s="988">
        <v>26</v>
      </c>
      <c r="O31" s="77" t="s">
        <v>1581</v>
      </c>
      <c r="P31" s="77" t="s">
        <v>1582</v>
      </c>
      <c r="Q31" s="77" t="s">
        <v>1501</v>
      </c>
      <c r="R31" s="16"/>
      <c r="S31" s="16"/>
      <c r="T31" s="16"/>
      <c r="U31" s="16"/>
      <c r="V31" s="16"/>
      <c r="W31" s="16"/>
      <c r="X31" s="77">
        <v>26</v>
      </c>
      <c r="Y31" s="692" t="s">
        <v>1581</v>
      </c>
      <c r="Z31" s="77" t="s">
        <v>1582</v>
      </c>
      <c r="AA31" s="77" t="s">
        <v>1501</v>
      </c>
      <c r="AB31" s="16"/>
      <c r="AC31" s="77">
        <v>26</v>
      </c>
      <c r="AD31" s="77" t="s">
        <v>2303</v>
      </c>
      <c r="AE31" s="77" t="s">
        <v>2304</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2483</v>
      </c>
      <c r="AE32" s="77" t="s">
        <v>2484</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2427</v>
      </c>
      <c r="AE33" s="77" t="s">
        <v>2428</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2471</v>
      </c>
      <c r="AE34" s="77" t="s">
        <v>2472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2431</v>
      </c>
      <c r="AE35" s="77" t="s">
        <v>2432</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2328</v>
      </c>
      <c r="AE36" s="77" t="s">
        <v>2329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2383</v>
      </c>
      <c r="AE37" s="77" t="s">
        <v>2384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2475</v>
      </c>
      <c r="AE39" s="77" t="s">
        <v>2476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2340</v>
      </c>
      <c r="AE40" s="77" t="s">
        <v>2341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2395</v>
      </c>
      <c r="AE42" s="77" t="s">
        <v>2396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2435</v>
      </c>
      <c r="AE43" s="77" t="s">
        <v>2436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2491</v>
      </c>
      <c r="AE44" s="77" t="s">
        <v>2492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1737</v>
      </c>
      <c r="AE45" s="77" t="s">
        <v>1738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2360</v>
      </c>
      <c r="AE46" s="77" t="s">
        <v>2361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2332</v>
      </c>
      <c r="AE47" s="77" t="s">
        <v>2333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2443</v>
      </c>
      <c r="AE48" s="77" t="s">
        <v>2444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2459</v>
      </c>
      <c r="AE49" s="77" t="s">
        <v>2460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2499</v>
      </c>
      <c r="AE50" s="77" t="s">
        <v>2500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2403</v>
      </c>
      <c r="AE51" s="77" t="s">
        <v>2404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2451</v>
      </c>
      <c r="AE52" s="77" t="s">
        <v>2452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2353</v>
      </c>
      <c r="AE53" s="77" t="s">
        <v>2315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2349</v>
      </c>
      <c r="AE55" s="77" t="s">
        <v>2350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2399</v>
      </c>
      <c r="AE56" s="77" t="s">
        <v>2400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2364</v>
      </c>
      <c r="AE57" s="77" t="s">
        <v>2365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2415</v>
      </c>
      <c r="AE58" s="77" t="s">
        <v>2416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2356</v>
      </c>
      <c r="AE59" s="77" t="s">
        <v>2357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2507</v>
      </c>
      <c r="AE60" s="77" t="s">
        <v>2508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2419</v>
      </c>
      <c r="AE61" s="77" t="s">
        <v>2420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2258</v>
      </c>
      <c r="AE62" s="77" t="s">
        <v>2259</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2487</v>
      </c>
      <c r="AE63" s="77" t="s">
        <v>2488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2463</v>
      </c>
      <c r="AE64" s="77" t="s">
        <v>2464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2391</v>
      </c>
      <c r="AE65" s="77" t="s">
        <v>2392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2311</v>
      </c>
      <c r="AE66" s="77" t="s">
        <v>2312</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宗像市</v>
      </c>
      <c r="K4" s="70" t="str">
        <f>HLOOKUP(K3,比較地域マスタ!$E$5:$L$6,2,0)</f>
        <v>40220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宗像市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103.55852835531789</v>
      </c>
      <c r="BB5" s="29"/>
      <c r="BC5" s="17"/>
      <c r="BD5" s="1005">
        <f>SUM(BC6:BC8)</f>
        <v>105.86140419128208</v>
      </c>
      <c r="BE5" s="29"/>
      <c r="BF5" s="17"/>
      <c r="BG5" s="1005">
        <f>AK35</f>
        <v>76.674717545455124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84.625584726049865</v>
      </c>
      <c r="BA6" s="17"/>
      <c r="BB6" s="29"/>
      <c r="BC6" s="1005">
        <f>O32</f>
        <v>90.935094603631924</v>
      </c>
      <c r="BD6" s="17"/>
      <c r="BE6" s="29"/>
      <c r="BF6" s="1005">
        <f>AK36</f>
        <v>68.37851000868217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3.023042050831581</v>
      </c>
      <c r="BA7" s="17"/>
      <c r="BB7" s="29"/>
      <c r="BC7" s="1005">
        <f>O33</f>
        <v>2.7329667092508081</v>
      </c>
      <c r="BD7" s="17"/>
      <c r="BE7" s="29"/>
      <c r="BF7" s="1005">
        <f t="shared" ref="BF7:BF8" si="0">AK37</f>
        <v>2.3056121675417898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15.90990157843645</v>
      </c>
      <c r="BA8" s="17"/>
      <c r="BB8" s="29"/>
      <c r="BC8" s="1005">
        <f>O34</f>
        <v>12.193342878399349</v>
      </c>
      <c r="BD8" s="17"/>
      <c r="BE8" s="29"/>
      <c r="BF8" s="1005">
        <f t="shared" si="0"/>
        <v>5.9905953692311646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452.90746751277413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80.596274649845739</v>
      </c>
      <c r="BA9" s="1005">
        <f>AZ9</f>
        <v>80.596274649845739</v>
      </c>
      <c r="BB9" s="29"/>
      <c r="BC9" s="1005">
        <f>O35</f>
        <v>123.1699046353604</v>
      </c>
      <c r="BD9" s="1005">
        <f>BC9</f>
        <v>123.1699046353604</v>
      </c>
      <c r="BE9" s="29"/>
      <c r="BF9" s="1005">
        <f>AK39</f>
        <v>83.45914121287764</v>
      </c>
      <c r="BG9" s="1005">
        <f>AK39</f>
        <v>83.45914121287764</v>
      </c>
      <c r="BH9" s="29"/>
    </row>
    <row r="10" spans="1:62" ht="17.100000000000001" customHeight="1" thickBot="1">
      <c r="B10" s="323"/>
      <c r="C10" s="324"/>
      <c r="D10" s="326"/>
      <c r="E10" s="326"/>
      <c r="F10" s="326"/>
      <c r="G10" s="325"/>
      <c r="H10" s="325"/>
      <c r="I10" s="326"/>
      <c r="J10" s="327"/>
      <c r="K10" s="334"/>
      <c r="L10" s="246" t="s">
        <v>114</v>
      </c>
      <c r="M10" s="246"/>
      <c r="N10" s="563"/>
      <c r="O10" s="906">
        <f>SUM(O11:O13)</f>
        <v>103.55852835531789</v>
      </c>
      <c r="P10" s="453">
        <f t="shared" ref="P10:P22" si="1">O10/$O$9</f>
        <v>0.22865272883229079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98.818735162314894</v>
      </c>
      <c r="BA10" s="1005">
        <f>AZ10</f>
        <v>98.818735162314894</v>
      </c>
      <c r="BB10" s="29"/>
      <c r="BC10" s="1005">
        <f>O36</f>
        <v>134.93417463762549</v>
      </c>
      <c r="BD10" s="1005">
        <f>BC10</f>
        <v>134.93417463762549</v>
      </c>
      <c r="BE10" s="29"/>
      <c r="BF10" s="1005">
        <f>AK40</f>
        <v>102.15462230691648</v>
      </c>
      <c r="BG10" s="1005">
        <f>AK40</f>
        <v>102.15462230691648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84.625584726049865</v>
      </c>
      <c r="P11" s="454">
        <f t="shared" si="1"/>
        <v>0.18684961232983649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154.30313940838346</v>
      </c>
      <c r="BB11" s="29"/>
      <c r="BC11" s="1005"/>
      <c r="BD11" s="1005">
        <f>SUM(BC12:BC14)</f>
        <v>149.78217822975773</v>
      </c>
      <c r="BE11" s="29"/>
      <c r="BF11" s="17"/>
      <c r="BG11" s="1005">
        <f>AK41</f>
        <v>129.27177842164608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3.023042050831581</v>
      </c>
      <c r="P12" s="454">
        <f t="shared" si="1"/>
        <v>6.6747454340578228E-3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146.30525419893684</v>
      </c>
      <c r="BA12" s="17"/>
      <c r="BB12" s="29"/>
      <c r="BC12" s="1005">
        <f>O38</f>
        <v>139.72329037829894</v>
      </c>
      <c r="BD12" s="17"/>
      <c r="BE12" s="29"/>
      <c r="BF12" s="1005">
        <f>AK42</f>
        <v>120.98581029803299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15.90990157843645</v>
      </c>
      <c r="P13" s="454">
        <f t="shared" si="1"/>
        <v>3.5128371068396474E-2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5.5742370116401601</v>
      </c>
      <c r="BA13" s="17"/>
      <c r="BB13" s="29"/>
      <c r="BC13" s="1005">
        <f>O41</f>
        <v>7.4733336447187204</v>
      </c>
      <c r="BD13" s="17"/>
      <c r="BE13" s="29"/>
      <c r="BF13" s="1005">
        <f>AK45</f>
        <v>5.7291542029469342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80.596274649845739</v>
      </c>
      <c r="P14" s="453">
        <f t="shared" si="1"/>
        <v>0.17795307083907275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2.423648197806485</v>
      </c>
      <c r="BA14" s="17"/>
      <c r="BB14" s="29"/>
      <c r="BC14" s="1005">
        <f>O42</f>
        <v>2.5855542067400918</v>
      </c>
      <c r="BD14" s="17"/>
      <c r="BE14" s="29"/>
      <c r="BF14" s="1005">
        <f t="shared" ref="BF14" si="2">AK46</f>
        <v>2.5568139206661642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98.818735162314894</v>
      </c>
      <c r="P15" s="453">
        <f t="shared" si="1"/>
        <v>0.21818747150493326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15.63078993691213</v>
      </c>
      <c r="BA15" s="1005">
        <f>AZ15</f>
        <v>15.63078993691213</v>
      </c>
      <c r="BB15" s="29"/>
      <c r="BC15" s="1005">
        <f>O43</f>
        <v>14.096817134908029</v>
      </c>
      <c r="BD15" s="1005">
        <f>BC15</f>
        <v>14.096817134908029</v>
      </c>
      <c r="BE15" s="29"/>
      <c r="BF15" s="1005">
        <f>AK47</f>
        <v>17.000647473081031</v>
      </c>
      <c r="BG15" s="1005">
        <f>AK47</f>
        <v>17.000647473081031</v>
      </c>
      <c r="BH15" s="29"/>
    </row>
    <row r="16" spans="1:62" ht="17.100000000000001" customHeight="1" thickBot="1">
      <c r="B16" s="323"/>
      <c r="C16" s="324"/>
      <c r="D16" s="326"/>
      <c r="E16" s="326"/>
      <c r="F16" s="326"/>
      <c r="G16" s="325"/>
      <c r="H16" s="325"/>
      <c r="I16" s="326"/>
      <c r="J16" s="327"/>
      <c r="K16" s="335"/>
      <c r="L16" s="246" t="s">
        <v>128</v>
      </c>
      <c r="M16" s="344"/>
      <c r="N16" s="345"/>
      <c r="O16" s="906">
        <f>SUM(O18:O21)</f>
        <v>154.30313940838346</v>
      </c>
      <c r="P16" s="453">
        <f t="shared" si="1"/>
        <v>0.34069462412657475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146.30525419893684</v>
      </c>
      <c r="P17" s="454">
        <f t="shared" si="1"/>
        <v>0.32303564125890755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99.257078417768682</v>
      </c>
      <c r="P18" s="454">
        <f t="shared" si="1"/>
        <v>0.21915531435782556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47.048175781168169</v>
      </c>
      <c r="P19" s="454">
        <f t="shared" si="1"/>
        <v>0.10388032690108204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5.5742370116401601</v>
      </c>
      <c r="P20" s="454">
        <f t="shared" si="1"/>
        <v>1.2307673004934369E-2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2.423648197806485</v>
      </c>
      <c r="P21" s="454">
        <f t="shared" si="1"/>
        <v>5.3513098627328915E-3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15.63078993691213</v>
      </c>
      <c r="P22" s="612">
        <f t="shared" si="1"/>
        <v>3.4512104697128378E-2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85.897048570195821</v>
      </c>
      <c r="AZ22" s="1005">
        <f t="shared" si="3"/>
        <v>91.639868956385101</v>
      </c>
      <c r="BA22" s="1005">
        <f t="shared" si="3"/>
        <v>106.42401769529634</v>
      </c>
      <c r="BB22" s="1005">
        <f t="shared" si="3"/>
        <v>105.9533880713733</v>
      </c>
      <c r="BC22" s="1005">
        <f t="shared" si="3"/>
        <v>105.86140419128208</v>
      </c>
      <c r="BD22" s="1005">
        <f t="shared" si="3"/>
        <v>104.71013407221591</v>
      </c>
      <c r="BE22" s="1005">
        <f t="shared" si="3"/>
        <v>93.354787899086375</v>
      </c>
      <c r="BF22" s="1005">
        <f t="shared" si="3"/>
        <v>88.899589430808675</v>
      </c>
      <c r="BG22" s="1005">
        <f t="shared" si="3"/>
        <v>81.291778517501712</v>
      </c>
      <c r="BH22" s="1005">
        <f t="shared" si="3"/>
        <v>72.368691219595632</v>
      </c>
      <c r="BI22" s="1005">
        <f t="shared" si="3"/>
        <v>70.712497753876434</v>
      </c>
      <c r="BJ22" s="1005">
        <f t="shared" si="3"/>
        <v>73.596618382536633</v>
      </c>
      <c r="BK22" s="1005">
        <f t="shared" si="3"/>
        <v>73.628243132724663</v>
      </c>
      <c r="BL22" s="1005">
        <f t="shared" si="3"/>
        <v>76.674717545455124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88.041315847987022</v>
      </c>
      <c r="AZ23" s="1005">
        <f t="shared" ref="AZ23:BL23" si="4">Y39</f>
        <v>92.604550304249628</v>
      </c>
      <c r="BA23" s="1005">
        <f t="shared" si="4"/>
        <v>112.0618346807256</v>
      </c>
      <c r="BB23" s="1005">
        <f t="shared" si="4"/>
        <v>124.3203104252504</v>
      </c>
      <c r="BC23" s="1005">
        <f t="shared" si="4"/>
        <v>123.1699046353604</v>
      </c>
      <c r="BD23" s="1005">
        <f t="shared" si="4"/>
        <v>118.6283426378517</v>
      </c>
      <c r="BE23" s="1005">
        <f t="shared" si="4"/>
        <v>113.52928030447561</v>
      </c>
      <c r="BF23" s="1005">
        <f t="shared" si="4"/>
        <v>92.324895826086404</v>
      </c>
      <c r="BG23" s="1005">
        <f t="shared" si="4"/>
        <v>85.960469924089054</v>
      </c>
      <c r="BH23" s="1005">
        <f t="shared" si="4"/>
        <v>78.429432147657849</v>
      </c>
      <c r="BI23" s="1005">
        <f t="shared" si="4"/>
        <v>82.362984375211241</v>
      </c>
      <c r="BJ23" s="1005">
        <f t="shared" si="4"/>
        <v>80.137336713017064</v>
      </c>
      <c r="BK23" s="1005">
        <f t="shared" si="4"/>
        <v>73.741195689642367</v>
      </c>
      <c r="BL23" s="1005">
        <f t="shared" si="4"/>
        <v>83.45914121287764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93.695196323962094</v>
      </c>
      <c r="AZ24" s="1005">
        <f t="shared" ref="AZ24:BL24" si="5">Y40</f>
        <v>96.462718898618832</v>
      </c>
      <c r="BA24" s="1005">
        <f t="shared" si="5"/>
        <v>119.1801185383475</v>
      </c>
      <c r="BB24" s="1005">
        <f t="shared" si="5"/>
        <v>140.1684255093032</v>
      </c>
      <c r="BC24" s="1005">
        <f t="shared" si="5"/>
        <v>134.93417463762549</v>
      </c>
      <c r="BD24" s="1005">
        <f t="shared" si="5"/>
        <v>119.2265533882796</v>
      </c>
      <c r="BE24" s="1005">
        <f t="shared" si="5"/>
        <v>106.72609367978249</v>
      </c>
      <c r="BF24" s="1005">
        <f t="shared" si="5"/>
        <v>107.6185533095082</v>
      </c>
      <c r="BG24" s="1005">
        <f t="shared" si="5"/>
        <v>101.18114400149106</v>
      </c>
      <c r="BH24" s="1005">
        <f t="shared" si="5"/>
        <v>70.572464971242937</v>
      </c>
      <c r="BI24" s="1005">
        <f t="shared" si="5"/>
        <v>70.074359549133803</v>
      </c>
      <c r="BJ24" s="1005">
        <f t="shared" si="5"/>
        <v>82.366411428274276</v>
      </c>
      <c r="BK24" s="1005">
        <f t="shared" si="5"/>
        <v>79.754165409263692</v>
      </c>
      <c r="BL24" s="1005">
        <f t="shared" si="5"/>
        <v>102.15462230691648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151.52004936421204</v>
      </c>
      <c r="AZ25" s="1005">
        <f t="shared" ref="AZ25:BL25" si="6">Y41</f>
        <v>152.902848466937</v>
      </c>
      <c r="BA25" s="1005">
        <f t="shared" si="6"/>
        <v>151.56679870720933</v>
      </c>
      <c r="BB25" s="1005">
        <f t="shared" si="6"/>
        <v>152.55536509921913</v>
      </c>
      <c r="BC25" s="1005">
        <f t="shared" si="6"/>
        <v>149.78217822975773</v>
      </c>
      <c r="BD25" s="1005">
        <f t="shared" si="6"/>
        <v>145.8644049184409</v>
      </c>
      <c r="BE25" s="1005">
        <f t="shared" si="6"/>
        <v>145.52587264049447</v>
      </c>
      <c r="BF25" s="1005">
        <f t="shared" si="6"/>
        <v>144.12533890455455</v>
      </c>
      <c r="BG25" s="1005">
        <f t="shared" si="6"/>
        <v>142.79697334289682</v>
      </c>
      <c r="BH25" s="1005">
        <f t="shared" si="6"/>
        <v>140.66959132151442</v>
      </c>
      <c r="BI25" s="1005">
        <f t="shared" si="6"/>
        <v>138.14081236474476</v>
      </c>
      <c r="BJ25" s="1005">
        <f t="shared" si="6"/>
        <v>125.50743829973253</v>
      </c>
      <c r="BK25" s="1005">
        <f t="shared" si="6"/>
        <v>124.9736506272412</v>
      </c>
      <c r="BL25" s="1005">
        <f t="shared" si="6"/>
        <v>129.27177842164608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14.552472392644489</v>
      </c>
      <c r="AZ26" s="1005">
        <f t="shared" si="7"/>
        <v>13.621862194875931</v>
      </c>
      <c r="BA26" s="1005">
        <f t="shared" si="7"/>
        <v>13.469824774224429</v>
      </c>
      <c r="BB26" s="1005">
        <f t="shared" si="7"/>
        <v>16.914942116192819</v>
      </c>
      <c r="BC26" s="1005">
        <f t="shared" si="7"/>
        <v>14.096817134908029</v>
      </c>
      <c r="BD26" s="1005">
        <f t="shared" si="7"/>
        <v>16.027594684010008</v>
      </c>
      <c r="BE26" s="1005">
        <f t="shared" si="7"/>
        <v>17.137139620521971</v>
      </c>
      <c r="BF26" s="1005">
        <f t="shared" si="7"/>
        <v>15.383054854697438</v>
      </c>
      <c r="BG26" s="1005">
        <f t="shared" si="7"/>
        <v>16.220987798866453</v>
      </c>
      <c r="BH26" s="1005">
        <f t="shared" si="7"/>
        <v>15.703929262198594</v>
      </c>
      <c r="BI26" s="1005">
        <f t="shared" si="7"/>
        <v>17.571629658824229</v>
      </c>
      <c r="BJ26" s="1005">
        <f t="shared" si="7"/>
        <v>19.264587840924261</v>
      </c>
      <c r="BK26" s="1005">
        <f t="shared" si="7"/>
        <v>20.384612293756749</v>
      </c>
      <c r="BL26" s="1005">
        <f t="shared" si="7"/>
        <v>17.000647473081031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433.70608249900147</v>
      </c>
      <c r="AZ27" s="1005">
        <f t="shared" si="8"/>
        <v>447.23184882106648</v>
      </c>
      <c r="BA27" s="1005">
        <f t="shared" si="8"/>
        <v>502.7025943958032</v>
      </c>
      <c r="BB27" s="1005">
        <f t="shared" si="8"/>
        <v>539.91243122133881</v>
      </c>
      <c r="BC27" s="1005">
        <f t="shared" si="8"/>
        <v>527.8444788289338</v>
      </c>
      <c r="BD27" s="1005">
        <f t="shared" si="8"/>
        <v>504.45702970079805</v>
      </c>
      <c r="BE27" s="1005">
        <f t="shared" si="8"/>
        <v>476.27317414436089</v>
      </c>
      <c r="BF27" s="1005">
        <f t="shared" si="8"/>
        <v>448.35143232565525</v>
      </c>
      <c r="BG27" s="1005">
        <f t="shared" si="8"/>
        <v>427.45135358484515</v>
      </c>
      <c r="BH27" s="1005">
        <f t="shared" si="8"/>
        <v>377.74410892220942</v>
      </c>
      <c r="BI27" s="1005">
        <f t="shared" si="8"/>
        <v>378.86228370179049</v>
      </c>
      <c r="BJ27" s="1005">
        <f t="shared" si="8"/>
        <v>380.87239266448478</v>
      </c>
      <c r="BK27" s="1005">
        <f t="shared" si="8"/>
        <v>372.48186715262864</v>
      </c>
      <c r="BL27" s="1005">
        <f t="shared" si="8"/>
        <v>408.56090695997636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527.8444788289338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105.86140419128208</v>
      </c>
      <c r="P31" s="453">
        <f t="shared" ref="P31:P43" si="9">O31/$O$30</f>
        <v>0.20055415645559896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90.935094603631924</v>
      </c>
      <c r="P32" s="454">
        <f t="shared" si="9"/>
        <v>0.1722763015450666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2.7329667092508081</v>
      </c>
      <c r="P33" s="454">
        <f t="shared" si="9"/>
        <v>5.1775983625217004E-3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12.193342878399349</v>
      </c>
      <c r="P34" s="454">
        <f t="shared" si="9"/>
        <v>2.3100256548010654E-2</v>
      </c>
      <c r="Q34" s="328"/>
      <c r="R34" s="13"/>
      <c r="S34" s="323"/>
      <c r="T34" s="563" t="s">
        <v>112</v>
      </c>
      <c r="U34" s="332"/>
      <c r="V34" s="332"/>
      <c r="W34" s="332"/>
      <c r="X34" s="893">
        <f>X35+X39+X40+X41+X47</f>
        <v>433.70608249900147</v>
      </c>
      <c r="Y34" s="894">
        <f t="shared" ref="Y34:AK34" si="10">Y35+Y39+Y40+Y41+Y47</f>
        <v>447.23184882106648</v>
      </c>
      <c r="Z34" s="894">
        <f t="shared" si="10"/>
        <v>502.7025943958032</v>
      </c>
      <c r="AA34" s="894">
        <f t="shared" si="10"/>
        <v>539.91243122133881</v>
      </c>
      <c r="AB34" s="894">
        <f t="shared" si="10"/>
        <v>527.8444788289338</v>
      </c>
      <c r="AC34" s="894">
        <f t="shared" si="10"/>
        <v>504.45702970079805</v>
      </c>
      <c r="AD34" s="894">
        <f t="shared" si="10"/>
        <v>476.27317414436089</v>
      </c>
      <c r="AE34" s="894">
        <f t="shared" si="10"/>
        <v>448.35143232565525</v>
      </c>
      <c r="AF34" s="894">
        <f t="shared" si="10"/>
        <v>427.45135358484515</v>
      </c>
      <c r="AG34" s="894">
        <f t="shared" si="10"/>
        <v>377.74410892220942</v>
      </c>
      <c r="AH34" s="894">
        <f t="shared" si="10"/>
        <v>378.86228370179049</v>
      </c>
      <c r="AI34" s="894">
        <f t="shared" si="10"/>
        <v>380.87239266448478</v>
      </c>
      <c r="AJ34" s="894">
        <f t="shared" si="10"/>
        <v>372.48186715262864</v>
      </c>
      <c r="AK34" s="895">
        <f t="shared" si="10"/>
        <v>408.56090695997636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123.1699046353604</v>
      </c>
      <c r="P35" s="453">
        <f t="shared" si="9"/>
        <v>0.23334506578267697</v>
      </c>
      <c r="Q35" s="328"/>
      <c r="R35" s="13"/>
      <c r="S35" s="323"/>
      <c r="T35" s="334"/>
      <c r="U35" s="246" t="s">
        <v>114</v>
      </c>
      <c r="V35" s="344"/>
      <c r="W35" s="344"/>
      <c r="X35" s="896">
        <f>SUM(X36:X38)</f>
        <v>85.897048570195821</v>
      </c>
      <c r="Y35" s="897">
        <f t="shared" ref="Y35:AK35" si="11">SUM(Y36:Y38)</f>
        <v>91.639868956385101</v>
      </c>
      <c r="Z35" s="897">
        <f t="shared" si="11"/>
        <v>106.42401769529634</v>
      </c>
      <c r="AA35" s="897">
        <f t="shared" si="11"/>
        <v>105.9533880713733</v>
      </c>
      <c r="AB35" s="897">
        <f t="shared" si="11"/>
        <v>105.86140419128208</v>
      </c>
      <c r="AC35" s="897">
        <f t="shared" si="11"/>
        <v>104.71013407221591</v>
      </c>
      <c r="AD35" s="897">
        <f t="shared" si="11"/>
        <v>93.354787899086375</v>
      </c>
      <c r="AE35" s="897">
        <f t="shared" si="11"/>
        <v>88.899589430808675</v>
      </c>
      <c r="AF35" s="897">
        <f t="shared" si="11"/>
        <v>81.291778517501712</v>
      </c>
      <c r="AG35" s="897">
        <f t="shared" si="11"/>
        <v>72.368691219595632</v>
      </c>
      <c r="AH35" s="897">
        <f t="shared" si="11"/>
        <v>70.712497753876434</v>
      </c>
      <c r="AI35" s="897">
        <f t="shared" si="11"/>
        <v>73.596618382536633</v>
      </c>
      <c r="AJ35" s="897">
        <f t="shared" si="11"/>
        <v>73.628243132724663</v>
      </c>
      <c r="AK35" s="898">
        <f t="shared" si="11"/>
        <v>76.674717545455124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134.93417463762549</v>
      </c>
      <c r="P36" s="453">
        <f t="shared" si="9"/>
        <v>0.25563244487654396</v>
      </c>
      <c r="Q36" s="328"/>
      <c r="R36" s="13"/>
      <c r="S36" s="356" t="s">
        <v>184</v>
      </c>
      <c r="T36" s="335"/>
      <c r="U36" s="346"/>
      <c r="V36" s="336" t="s">
        <v>184</v>
      </c>
      <c r="W36" s="357"/>
      <c r="X36" s="899">
        <f>VLOOKUP(年度マスタ!$K$4&amp;"_"&amp;X$33,データシート1!$A:$BT,MATCH("aa_"&amp;$S36,データシート1!$A$1:$BT$1,0),0)</f>
        <v>72.297055597238241</v>
      </c>
      <c r="Y36" s="900">
        <f>VLOOKUP(年度マスタ!$K$4&amp;"_"&amp;Y$33,データシート1!$A:$BT,MATCH("aa_"&amp;$S36,データシート1!$A$1:$BT$1,0),0)</f>
        <v>78.4495724030551</v>
      </c>
      <c r="Z36" s="900">
        <f>VLOOKUP(年度マスタ!$K$4&amp;"_"&amp;Z$33,データシート1!$A:$BT,MATCH("aa_"&amp;$S36,データシート1!$A$1:$BT$1,0),0)</f>
        <v>90.514834020907685</v>
      </c>
      <c r="AA36" s="900">
        <f>VLOOKUP(年度マスタ!$K$4&amp;"_"&amp;AA$33,データシート1!$A:$BT,MATCH("aa_"&amp;$S36,データシート1!$A$1:$BT$1,0),0)</f>
        <v>89.983540674101334</v>
      </c>
      <c r="AB36" s="900">
        <f>VLOOKUP(年度マスタ!$K$4&amp;"_"&amp;AB$33,データシート1!$A:$BT,MATCH("aa_"&amp;$S36,データシート1!$A$1:$BT$1,0),0)</f>
        <v>90.935094603631924</v>
      </c>
      <c r="AC36" s="900">
        <f>VLOOKUP(年度マスタ!$K$4&amp;"_"&amp;AC$33,データシート1!$A:$BT,MATCH("aa_"&amp;$S36,データシート1!$A$1:$BT$1,0),0)</f>
        <v>92.351047856547481</v>
      </c>
      <c r="AD36" s="900">
        <f>VLOOKUP(年度マスタ!$K$4&amp;"_"&amp;AD$33,データシート1!$A:$BT,MATCH("aa_"&amp;$S36,データシート1!$A$1:$BT$1,0),0)</f>
        <v>81.27649340088837</v>
      </c>
      <c r="AE36" s="900">
        <f>VLOOKUP(年度マスタ!$K$4&amp;"_"&amp;AE$33,データシート1!$A:$BT,MATCH("aa_"&amp;$S36,データシート1!$A$1:$BT$1,0),0)</f>
        <v>77.425795069290047</v>
      </c>
      <c r="AF36" s="900">
        <f>VLOOKUP(年度マスタ!$K$4&amp;"_"&amp;AF$33,データシート1!$A:$BT,MATCH("aa_"&amp;$S36,データシート1!$A$1:$BT$1,0),0)</f>
        <v>69.824724189611189</v>
      </c>
      <c r="AG36" s="900">
        <f>VLOOKUP(年度マスタ!$K$4&amp;"_"&amp;AG$33,データシート1!$A:$BT,MATCH("aa_"&amp;$S36,データシート1!$A$1:$BT$1,0),0)</f>
        <v>62.159888804529579</v>
      </c>
      <c r="AH36" s="900">
        <f>VLOOKUP(年度マスタ!$K$4&amp;"_"&amp;AH$33,データシート1!$A:$BT,MATCH("aa_"&amp;$S36,データシート1!$A$1:$BT$1,0),0)</f>
        <v>60.470991061812747</v>
      </c>
      <c r="AI36" s="900">
        <f>VLOOKUP(年度マスタ!$K$4&amp;"_"&amp;AI$33,データシート1!$A:$BT,MATCH("aa_"&amp;$S36,データシート1!$A$1:$BT$1,0),0)</f>
        <v>63.684516221455539</v>
      </c>
      <c r="AJ36" s="900">
        <f>VLOOKUP(年度マスタ!$K$4&amp;"_"&amp;AJ$33,データシート1!$A:$BT,MATCH("aa_"&amp;$S36,データシート1!$A$1:$BT$1,0),0)</f>
        <v>64.252330811131046</v>
      </c>
      <c r="AK36" s="901">
        <f>VLOOKUP(年度マスタ!$K$4&amp;"_"&amp;AK$33,データシート1!$A:$BT,MATCH("aa_"&amp;$S36,データシート1!$A$1:$BT$1,0),0)</f>
        <v>68.37851000868217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149.78217822975773</v>
      </c>
      <c r="P37" s="453">
        <f t="shared" si="9"/>
        <v>0.28376194928108706</v>
      </c>
      <c r="Q37" s="328"/>
      <c r="R37" s="13"/>
      <c r="S37" s="356" t="s">
        <v>187</v>
      </c>
      <c r="T37" s="335"/>
      <c r="U37" s="346"/>
      <c r="V37" s="336" t="s">
        <v>194</v>
      </c>
      <c r="W37" s="357"/>
      <c r="X37" s="899">
        <f>VLOOKUP(年度マスタ!$K$4&amp;"_"&amp;X$33,データシート1!$A:$BT,MATCH("aa_"&amp;$S37,データシート1!$A$1:$BT$1,0),0)</f>
        <v>1.93401834895442</v>
      </c>
      <c r="Y37" s="900">
        <f>VLOOKUP(年度マスタ!$K$4&amp;"_"&amp;Y$33,データシート1!$A:$BT,MATCH("aa_"&amp;$S37,データシート1!$A$1:$BT$1,0),0)</f>
        <v>2.1670768286436268</v>
      </c>
      <c r="Z37" s="900">
        <f>VLOOKUP(年度マスタ!$K$4&amp;"_"&amp;Z$33,データシート1!$A:$BT,MATCH("aa_"&amp;$S37,データシート1!$A$1:$BT$1,0),0)</f>
        <v>3.5128808025624978</v>
      </c>
      <c r="AA37" s="900">
        <f>VLOOKUP(年度マスタ!$K$4&amp;"_"&amp;AA$33,データシート1!$A:$BT,MATCH("aa_"&amp;$S37,データシート1!$A$1:$BT$1,0),0)</f>
        <v>3.2815596379502452</v>
      </c>
      <c r="AB37" s="900">
        <f>VLOOKUP(年度マスタ!$K$4&amp;"_"&amp;AB$33,データシート1!$A:$BT,MATCH("aa_"&amp;$S37,データシート1!$A$1:$BT$1,0),0)</f>
        <v>2.7329667092508081</v>
      </c>
      <c r="AC37" s="900">
        <f>VLOOKUP(年度マスタ!$K$4&amp;"_"&amp;AC$33,データシート1!$A:$BT,MATCH("aa_"&amp;$S37,データシート1!$A$1:$BT$1,0),0)</f>
        <v>2.7710856127794452</v>
      </c>
      <c r="AD37" s="900">
        <f>VLOOKUP(年度マスタ!$K$4&amp;"_"&amp;AD$33,データシート1!$A:$BT,MATCH("aa_"&amp;$S37,データシート1!$A$1:$BT$1,0),0)</f>
        <v>2.4881113550503851</v>
      </c>
      <c r="AE37" s="900">
        <f>VLOOKUP(年度マスタ!$K$4&amp;"_"&amp;AE$33,データシート1!$A:$BT,MATCH("aa_"&amp;$S37,データシート1!$A$1:$BT$1,0),0)</f>
        <v>2.4202321331073056</v>
      </c>
      <c r="AF37" s="900">
        <f>VLOOKUP(年度マスタ!$K$4&amp;"_"&amp;AF$33,データシート1!$A:$BT,MATCH("aa_"&amp;$S37,データシート1!$A$1:$BT$1,0),0)</f>
        <v>2.4866055681696198</v>
      </c>
      <c r="AG37" s="900">
        <f>VLOOKUP(年度マスタ!$K$4&amp;"_"&amp;AG$33,データシート1!$A:$BT,MATCH("aa_"&amp;$S37,データシート1!$A$1:$BT$1,0),0)</f>
        <v>2.0984451107463293</v>
      </c>
      <c r="AH37" s="900">
        <f>VLOOKUP(年度マスタ!$K$4&amp;"_"&amp;AH$33,データシート1!$A:$BT,MATCH("aa_"&amp;$S37,データシート1!$A$1:$BT$1,0),0)</f>
        <v>1.9939015571190057</v>
      </c>
      <c r="AI37" s="900">
        <f>VLOOKUP(年度マスタ!$K$4&amp;"_"&amp;AI$33,データシート1!$A:$BT,MATCH("aa_"&amp;$S37,データシート1!$A$1:$BT$1,0),0)</f>
        <v>2.1440110272485597</v>
      </c>
      <c r="AJ37" s="900">
        <f>VLOOKUP(年度マスタ!$K$4&amp;"_"&amp;AJ$33,データシート1!$A:$BT,MATCH("aa_"&amp;$S37,データシート1!$A$1:$BT$1,0),0)</f>
        <v>2.3173507884995201</v>
      </c>
      <c r="AK37" s="901">
        <f>VLOOKUP(年度マスタ!$K$4&amp;"_"&amp;AK$33,データシート1!$A:$BT,MATCH("aa_"&amp;$S37,データシート1!$A$1:$BT$1,0),0)</f>
        <v>2.3056121675417898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139.72329037829894</v>
      </c>
      <c r="P38" s="454">
        <f t="shared" si="9"/>
        <v>0.26470541226136629</v>
      </c>
      <c r="Q38" s="328"/>
      <c r="R38" s="13"/>
      <c r="S38" s="356" t="s">
        <v>188</v>
      </c>
      <c r="T38" s="335"/>
      <c r="U38" s="348"/>
      <c r="V38" s="358" t="s">
        <v>197</v>
      </c>
      <c r="W38" s="358"/>
      <c r="X38" s="899">
        <f>VLOOKUP(年度マスタ!$K$4&amp;"_"&amp;X$33,データシート1!$A:$BT,MATCH("aa_"&amp;$S38,データシート1!$A$1:$BT$1,0),0)</f>
        <v>11.66597462400315</v>
      </c>
      <c r="Y38" s="900">
        <f>VLOOKUP(年度マスタ!$K$4&amp;"_"&amp;Y$33,データシート1!$A:$BT,MATCH("aa_"&amp;$S38,データシート1!$A$1:$BT$1,0),0)</f>
        <v>11.023219724686371</v>
      </c>
      <c r="Z38" s="900">
        <f>VLOOKUP(年度マスタ!$K$4&amp;"_"&amp;Z$33,データシート1!$A:$BT,MATCH("aa_"&amp;$S38,データシート1!$A$1:$BT$1,0),0)</f>
        <v>12.39630287182616</v>
      </c>
      <c r="AA38" s="900">
        <f>VLOOKUP(年度マスタ!$K$4&amp;"_"&amp;AA$33,データシート1!$A:$BT,MATCH("aa_"&amp;$S38,データシート1!$A$1:$BT$1,0),0)</f>
        <v>12.68828775932173</v>
      </c>
      <c r="AB38" s="900">
        <f>VLOOKUP(年度マスタ!$K$4&amp;"_"&amp;AB$33,データシート1!$A:$BT,MATCH("aa_"&amp;$S38,データシート1!$A$1:$BT$1,0),0)</f>
        <v>12.193342878399349</v>
      </c>
      <c r="AC38" s="900">
        <f>VLOOKUP(年度マスタ!$K$4&amp;"_"&amp;AC$33,データシート1!$A:$BT,MATCH("aa_"&amp;$S38,データシート1!$A$1:$BT$1,0),0)</f>
        <v>9.5880006028889859</v>
      </c>
      <c r="AD38" s="900">
        <f>VLOOKUP(年度マスタ!$K$4&amp;"_"&amp;AD$33,データシート1!$A:$BT,MATCH("aa_"&amp;$S38,データシート1!$A$1:$BT$1,0),0)</f>
        <v>9.5901831431476321</v>
      </c>
      <c r="AE38" s="900">
        <f>VLOOKUP(年度マスタ!$K$4&amp;"_"&amp;AE$33,データシート1!$A:$BT,MATCH("aa_"&amp;$S38,データシート1!$A$1:$BT$1,0),0)</f>
        <v>9.0535622284113266</v>
      </c>
      <c r="AF38" s="900">
        <f>VLOOKUP(年度マスタ!$K$4&amp;"_"&amp;AF$33,データシート1!$A:$BT,MATCH("aa_"&amp;$S38,データシート1!$A$1:$BT$1,0),0)</f>
        <v>8.9804487597209004</v>
      </c>
      <c r="AG38" s="900">
        <f>VLOOKUP(年度マスタ!$K$4&amp;"_"&amp;AG$33,データシート1!$A:$BT,MATCH("aa_"&amp;$S38,データシート1!$A$1:$BT$1,0),0)</f>
        <v>8.1103573043197166</v>
      </c>
      <c r="AH38" s="900">
        <f>VLOOKUP(年度マスタ!$K$4&amp;"_"&amp;AH$33,データシート1!$A:$BT,MATCH("aa_"&amp;$S38,データシート1!$A$1:$BT$1,0),0)</f>
        <v>8.2476051349446813</v>
      </c>
      <c r="AI38" s="900">
        <f>VLOOKUP(年度マスタ!$K$4&amp;"_"&amp;AI$33,データシート1!$A:$BT,MATCH("aa_"&amp;$S38,データシート1!$A$1:$BT$1,0),0)</f>
        <v>7.7680911338325416</v>
      </c>
      <c r="AJ38" s="900">
        <f>VLOOKUP(年度マスタ!$K$4&amp;"_"&amp;AJ$33,データシート1!$A:$BT,MATCH("aa_"&amp;$S38,データシート1!$A$1:$BT$1,0),0)</f>
        <v>7.0585615330940952</v>
      </c>
      <c r="AK38" s="901">
        <f>VLOOKUP(年度マスタ!$K$4&amp;"_"&amp;AK$33,データシート1!$A:$BT,MATCH("aa_"&amp;$S38,データシート1!$A$1:$BT$1,0),0)</f>
        <v>5.9905953692311646</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97.537442074850432</v>
      </c>
      <c r="P39" s="454">
        <f t="shared" si="9"/>
        <v>0.18478443175392351</v>
      </c>
      <c r="Q39" s="328"/>
      <c r="R39" s="13"/>
      <c r="S39" s="356" t="s">
        <v>189</v>
      </c>
      <c r="T39" s="335"/>
      <c r="U39" s="343" t="s">
        <v>199</v>
      </c>
      <c r="V39" s="344"/>
      <c r="W39" s="344"/>
      <c r="X39" s="896">
        <f>VLOOKUP(年度マスタ!$K$4&amp;"_"&amp;X$33,データシート1!$A:$BT,MATCH("aa_"&amp;$S39,データシート1!$A$1:$BT$1,0),0)</f>
        <v>88.041315847987022</v>
      </c>
      <c r="Y39" s="897">
        <f>VLOOKUP(年度マスタ!$K$4&amp;"_"&amp;Y$33,データシート1!$A:$BT,MATCH("aa_"&amp;$S39,データシート1!$A$1:$BT$1,0),0)</f>
        <v>92.604550304249628</v>
      </c>
      <c r="Z39" s="897">
        <f>VLOOKUP(年度マスタ!$K$4&amp;"_"&amp;Z$33,データシート1!$A:$BT,MATCH("aa_"&amp;$S39,データシート1!$A$1:$BT$1,0),0)</f>
        <v>112.0618346807256</v>
      </c>
      <c r="AA39" s="897">
        <f>VLOOKUP(年度マスタ!$K$4&amp;"_"&amp;AA$33,データシート1!$A:$BT,MATCH("aa_"&amp;$S39,データシート1!$A$1:$BT$1,0),0)</f>
        <v>124.3203104252504</v>
      </c>
      <c r="AB39" s="897">
        <f>VLOOKUP(年度マスタ!$K$4&amp;"_"&amp;AB$33,データシート1!$A:$BT,MATCH("aa_"&amp;$S39,データシート1!$A$1:$BT$1,0),0)</f>
        <v>123.1699046353604</v>
      </c>
      <c r="AC39" s="897">
        <f>VLOOKUP(年度マスタ!$K$4&amp;"_"&amp;AC$33,データシート1!$A:$BT,MATCH("aa_"&amp;$S39,データシート1!$A$1:$BT$1,0),0)</f>
        <v>118.6283426378517</v>
      </c>
      <c r="AD39" s="897">
        <f>VLOOKUP(年度マスタ!$K$4&amp;"_"&amp;AD$33,データシート1!$A:$BT,MATCH("aa_"&amp;$S39,データシート1!$A$1:$BT$1,0),0)</f>
        <v>113.52928030447561</v>
      </c>
      <c r="AE39" s="897">
        <f>VLOOKUP(年度マスタ!$K$4&amp;"_"&amp;AE$33,データシート1!$A:$BT,MATCH("aa_"&amp;$S39,データシート1!$A$1:$BT$1,0),0)</f>
        <v>92.324895826086404</v>
      </c>
      <c r="AF39" s="897">
        <f>VLOOKUP(年度マスタ!$K$4&amp;"_"&amp;AF$33,データシート1!$A:$BT,MATCH("aa_"&amp;$S39,データシート1!$A$1:$BT$1,0),0)</f>
        <v>85.960469924089054</v>
      </c>
      <c r="AG39" s="897">
        <f>VLOOKUP(年度マスタ!$K$4&amp;"_"&amp;AG$33,データシート1!$A:$BT,MATCH("aa_"&amp;$S39,データシート1!$A$1:$BT$1,0),0)</f>
        <v>78.429432147657849</v>
      </c>
      <c r="AH39" s="897">
        <f>VLOOKUP(年度マスタ!$K$4&amp;"_"&amp;AH$33,データシート1!$A:$BT,MATCH("aa_"&amp;$S39,データシート1!$A$1:$BT$1,0),0)</f>
        <v>82.362984375211241</v>
      </c>
      <c r="AI39" s="897">
        <f>VLOOKUP(年度マスタ!$K$4&amp;"_"&amp;AI$33,データシート1!$A:$BT,MATCH("aa_"&amp;$S39,データシート1!$A$1:$BT$1,0),0)</f>
        <v>80.137336713017064</v>
      </c>
      <c r="AJ39" s="897">
        <f>VLOOKUP(年度マスタ!$K$4&amp;"_"&amp;AJ$33,データシート1!$A:$BT,MATCH("aa_"&amp;$S39,データシート1!$A$1:$BT$1,0),0)</f>
        <v>73.741195689642367</v>
      </c>
      <c r="AK39" s="898">
        <f>VLOOKUP(年度マスタ!$K$4&amp;"_"&amp;AK$33,データシート1!$A:$BT,MATCH("aa_"&amp;$S39,データシート1!$A$1:$BT$1,0),0)</f>
        <v>83.45914121287764</v>
      </c>
      <c r="AL39" s="330"/>
      <c r="AW39" s="17" t="str">
        <f>年度マスタ!K4</f>
        <v>40220</v>
      </c>
      <c r="AX39" s="17" t="s">
        <v>200</v>
      </c>
      <c r="AY39" s="17">
        <f>VLOOKUP($AW39&amp;"_"&amp;$AY$34,データシート1!$A:$BT,MATCH($AY$31&amp;"_"&amp;AY$36,データシート1!$A$1:$BT$1,0),0)</f>
        <v>68.37851000868217</v>
      </c>
      <c r="AZ39" s="17">
        <f>VLOOKUP($AW39&amp;"_"&amp;$AY$34,データシート1!$A:$BT,MATCH($AY$31&amp;"_"&amp;AZ$36,データシート1!$A$1:$BT$1,0),0)</f>
        <v>2.3056121675417898</v>
      </c>
      <c r="BA39" s="17">
        <f>VLOOKUP($AW39&amp;"_"&amp;$AY$34,データシート1!$A:$BT,MATCH($AY$31&amp;"_"&amp;BA$36,データシート1!$A$1:$BT$1,0),0)</f>
        <v>5.9905953692311646</v>
      </c>
      <c r="BB39" s="17">
        <f>VLOOKUP($AW39&amp;"_"&amp;$AY$34,データシート1!$A:$BT,MATCH($AY$31&amp;"_"&amp;BB$36,データシート1!$A$1:$BT$1,0),0)</f>
        <v>83.45914121287764</v>
      </c>
      <c r="BC39" s="17">
        <f>VLOOKUP($AW39&amp;"_"&amp;$AY$34,データシート1!$A:$BT,MATCH($AY$31&amp;"_"&amp;BC$36,データシート1!$A$1:$BT$1,0),0)</f>
        <v>102.15462230691648</v>
      </c>
      <c r="BD39" s="17">
        <f>VLOOKUP($AW39&amp;"_"&amp;$AY$34,データシート1!$A:$BT,MATCH($AY$31&amp;"_"&amp;BD$36,データシート1!$A$1:$BT$1,0),0)</f>
        <v>81.620421109059734</v>
      </c>
      <c r="BE39" s="17">
        <f>VLOOKUP($AW39&amp;"_"&amp;$AY$34,データシート1!$A:$BT,MATCH($AY$31&amp;"_"&amp;BE$36,データシート1!$A$1:$BT$1,0),0)</f>
        <v>39.365389188973253</v>
      </c>
      <c r="BF39" s="17">
        <f>VLOOKUP($AW39&amp;"_"&amp;$AY$34,データシート1!$A:$BT,MATCH($AY$31&amp;"_"&amp;BF$36,データシート1!$A$1:$BT$1,0),0)</f>
        <v>5.7291542029469342</v>
      </c>
      <c r="BG39" s="17">
        <f>VLOOKUP($AW39&amp;"_"&amp;$AY$34,データシート1!$A:$BT,MATCH($AY$31&amp;"_"&amp;BG$36,データシート1!$A$1:$BT$1,0),0)</f>
        <v>2.5568139206661642</v>
      </c>
      <c r="BH39" s="17">
        <f>VLOOKUP($AW39&amp;"_"&amp;$AY$34,データシート1!$A:$BT,MATCH($AY$31&amp;"_"&amp;BH$36,データシート1!$A$1:$BT$1,0),0)</f>
        <v>17.000647473081031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42.185848303448509</v>
      </c>
      <c r="P40" s="454">
        <f t="shared" si="9"/>
        <v>7.9920980507442771E-2</v>
      </c>
      <c r="Q40" s="328"/>
      <c r="R40" s="13"/>
      <c r="S40" s="356" t="s">
        <v>165</v>
      </c>
      <c r="T40" s="335"/>
      <c r="U40" s="343" t="s">
        <v>165</v>
      </c>
      <c r="V40" s="344"/>
      <c r="W40" s="344"/>
      <c r="X40" s="896">
        <f>VLOOKUP(年度マスタ!$K$4&amp;"_"&amp;X$33,データシート1!$A:$BT,MATCH("aa_"&amp;$S40,データシート1!$A$1:$BT$1,0),0)</f>
        <v>93.695196323962094</v>
      </c>
      <c r="Y40" s="897">
        <f>VLOOKUP(年度マスタ!$K$4&amp;"_"&amp;Y$33,データシート1!$A:$BT,MATCH("aa_"&amp;$S40,データシート1!$A$1:$BT$1,0),0)</f>
        <v>96.462718898618832</v>
      </c>
      <c r="Z40" s="897">
        <f>VLOOKUP(年度マスタ!$K$4&amp;"_"&amp;Z$33,データシート1!$A:$BT,MATCH("aa_"&amp;$S40,データシート1!$A$1:$BT$1,0),0)</f>
        <v>119.1801185383475</v>
      </c>
      <c r="AA40" s="897">
        <f>VLOOKUP(年度マスタ!$K$4&amp;"_"&amp;AA$33,データシート1!$A:$BT,MATCH("aa_"&amp;$S40,データシート1!$A$1:$BT$1,0),0)</f>
        <v>140.1684255093032</v>
      </c>
      <c r="AB40" s="897">
        <f>VLOOKUP(年度マスタ!$K$4&amp;"_"&amp;AB$33,データシート1!$A:$BT,MATCH("aa_"&amp;$S40,データシート1!$A$1:$BT$1,0),0)</f>
        <v>134.93417463762549</v>
      </c>
      <c r="AC40" s="897">
        <f>VLOOKUP(年度マスタ!$K$4&amp;"_"&amp;AC$33,データシート1!$A:$BT,MATCH("aa_"&amp;$S40,データシート1!$A$1:$BT$1,0),0)</f>
        <v>119.2265533882796</v>
      </c>
      <c r="AD40" s="897">
        <f>VLOOKUP(年度マスタ!$K$4&amp;"_"&amp;AD$33,データシート1!$A:$BT,MATCH("aa_"&amp;$S40,データシート1!$A$1:$BT$1,0),0)</f>
        <v>106.72609367978249</v>
      </c>
      <c r="AE40" s="897">
        <f>VLOOKUP(年度マスタ!$K$4&amp;"_"&amp;AE$33,データシート1!$A:$BT,MATCH("aa_"&amp;$S40,データシート1!$A$1:$BT$1,0),0)</f>
        <v>107.6185533095082</v>
      </c>
      <c r="AF40" s="897">
        <f>VLOOKUP(年度マスタ!$K$4&amp;"_"&amp;AF$33,データシート1!$A:$BT,MATCH("aa_"&amp;$S40,データシート1!$A$1:$BT$1,0),0)</f>
        <v>101.18114400149106</v>
      </c>
      <c r="AG40" s="897">
        <f>VLOOKUP(年度マスタ!$K$4&amp;"_"&amp;AG$33,データシート1!$A:$BT,MATCH("aa_"&amp;$S40,データシート1!$A$1:$BT$1,0),0)</f>
        <v>70.572464971242937</v>
      </c>
      <c r="AH40" s="897">
        <f>VLOOKUP(年度マスタ!$K$4&amp;"_"&amp;AH$33,データシート1!$A:$BT,MATCH("aa_"&amp;$S40,データシート1!$A$1:$BT$1,0),0)</f>
        <v>70.074359549133803</v>
      </c>
      <c r="AI40" s="897">
        <f>VLOOKUP(年度マスタ!$K$4&amp;"_"&amp;AI$33,データシート1!$A:$BT,MATCH("aa_"&amp;$S40,データシート1!$A$1:$BT$1,0),0)</f>
        <v>82.366411428274276</v>
      </c>
      <c r="AJ40" s="897">
        <f>VLOOKUP(年度マスタ!$K$4&amp;"_"&amp;AJ$33,データシート1!$A:$BT,MATCH("aa_"&amp;$S40,データシート1!$A$1:$BT$1,0),0)</f>
        <v>79.754165409263692</v>
      </c>
      <c r="AK40" s="898">
        <f>VLOOKUP(年度マスタ!$K$4&amp;"_"&amp;AK$33,データシート1!$A:$BT,MATCH("aa_"&amp;$S40,データシート1!$A$1:$BT$1,0),0)</f>
        <v>102.15462230691648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7.4733336447187204</v>
      </c>
      <c r="P41" s="454">
        <f t="shared" si="9"/>
        <v>1.4158211261959059E-2</v>
      </c>
      <c r="Q41" s="328"/>
      <c r="R41" s="13"/>
      <c r="S41" s="356" t="s">
        <v>201</v>
      </c>
      <c r="T41" s="335"/>
      <c r="U41" s="246" t="s">
        <v>128</v>
      </c>
      <c r="V41" s="344"/>
      <c r="W41" s="344"/>
      <c r="X41" s="896">
        <f>X42+X45+X46</f>
        <v>151.52004936421204</v>
      </c>
      <c r="Y41" s="897">
        <f t="shared" ref="Y41:AH41" si="12">Y42+Y45+Y46</f>
        <v>152.902848466937</v>
      </c>
      <c r="Z41" s="897">
        <f t="shared" si="12"/>
        <v>151.56679870720933</v>
      </c>
      <c r="AA41" s="897">
        <f t="shared" si="12"/>
        <v>152.55536509921913</v>
      </c>
      <c r="AB41" s="897">
        <f t="shared" si="12"/>
        <v>149.78217822975773</v>
      </c>
      <c r="AC41" s="897">
        <f t="shared" si="12"/>
        <v>145.8644049184409</v>
      </c>
      <c r="AD41" s="897">
        <f t="shared" si="12"/>
        <v>145.52587264049447</v>
      </c>
      <c r="AE41" s="897">
        <f t="shared" si="12"/>
        <v>144.12533890455455</v>
      </c>
      <c r="AF41" s="897">
        <f t="shared" si="12"/>
        <v>142.79697334289682</v>
      </c>
      <c r="AG41" s="897">
        <f t="shared" si="12"/>
        <v>140.66959132151442</v>
      </c>
      <c r="AH41" s="897">
        <f t="shared" si="12"/>
        <v>138.14081236474476</v>
      </c>
      <c r="AI41" s="897">
        <f>AI42+AI45+AI46</f>
        <v>125.50743829973253</v>
      </c>
      <c r="AJ41" s="897">
        <f>AJ42+AJ45+AJ46</f>
        <v>124.9736506272412</v>
      </c>
      <c r="AK41" s="898">
        <f>AK42+AK45+AK46</f>
        <v>129.27177842164608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2.5855542067400918</v>
      </c>
      <c r="P42" s="454">
        <f t="shared" si="9"/>
        <v>4.8983257577617477E-3</v>
      </c>
      <c r="Q42" s="328"/>
      <c r="R42" s="13"/>
      <c r="S42" s="356"/>
      <c r="T42" s="335"/>
      <c r="U42" s="346"/>
      <c r="V42" s="564" t="s">
        <v>129</v>
      </c>
      <c r="W42" s="336"/>
      <c r="X42" s="899">
        <f>SUM(X43:X44)</f>
        <v>143.54591868701647</v>
      </c>
      <c r="Y42" s="900">
        <f t="shared" ref="Y42:AK42" si="13">SUM(Y43:Y44)</f>
        <v>144.53225841505122</v>
      </c>
      <c r="Z42" s="900">
        <f t="shared" si="13"/>
        <v>142.32114963466165</v>
      </c>
      <c r="AA42" s="900">
        <f t="shared" si="13"/>
        <v>142.69047271610887</v>
      </c>
      <c r="AB42" s="900">
        <f t="shared" si="13"/>
        <v>139.72329037829894</v>
      </c>
      <c r="AC42" s="900">
        <f t="shared" si="13"/>
        <v>136.10672027744377</v>
      </c>
      <c r="AD42" s="900">
        <f t="shared" si="13"/>
        <v>135.88449675740259</v>
      </c>
      <c r="AE42" s="900">
        <f t="shared" si="13"/>
        <v>134.73983066466246</v>
      </c>
      <c r="AF42" s="900">
        <f t="shared" si="13"/>
        <v>133.53211370590887</v>
      </c>
      <c r="AG42" s="900">
        <f t="shared" si="13"/>
        <v>131.89623223247526</v>
      </c>
      <c r="AH42" s="900">
        <f t="shared" si="13"/>
        <v>129.56694851155009</v>
      </c>
      <c r="AI42" s="900">
        <f t="shared" si="13"/>
        <v>117.19196309228926</v>
      </c>
      <c r="AJ42" s="900">
        <f t="shared" si="13"/>
        <v>116.65861413035573</v>
      </c>
      <c r="AK42" s="901">
        <f t="shared" si="13"/>
        <v>120.98581029803299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14.096817134908029</v>
      </c>
      <c r="P43" s="612">
        <f t="shared" si="9"/>
        <v>2.6706383604092956E-2</v>
      </c>
      <c r="Q43" s="328"/>
      <c r="R43" s="13"/>
      <c r="S43" s="356" t="s">
        <v>190</v>
      </c>
      <c r="T43" s="359"/>
      <c r="U43" s="346"/>
      <c r="V43" s="360"/>
      <c r="W43" s="347" t="s">
        <v>190</v>
      </c>
      <c r="X43" s="899">
        <f>VLOOKUP(年度マスタ!$K$4&amp;"_"&amp;X$33,データシート1!$A:$BT,MATCH("aa_"&amp;$S43,データシート1!$A$1:$BT$1,0),0)</f>
        <v>99.093134996159804</v>
      </c>
      <c r="Y43" s="900">
        <f>VLOOKUP(年度マスタ!$K$4&amp;"_"&amp;Y$33,データシート1!$A:$BT,MATCH("aa_"&amp;$S43,データシート1!$A$1:$BT$1,0),0)</f>
        <v>99.812257431125801</v>
      </c>
      <c r="Z43" s="900">
        <f>VLOOKUP(年度マスタ!$K$4&amp;"_"&amp;Z$33,データシート1!$A:$BT,MATCH("aa_"&amp;$S43,データシート1!$A$1:$BT$1,0),0)</f>
        <v>99.220082734998968</v>
      </c>
      <c r="AA43" s="900">
        <f>VLOOKUP(年度マスタ!$K$4&amp;"_"&amp;AA$33,データシート1!$A:$BT,MATCH("aa_"&amp;$S43,データシート1!$A$1:$BT$1,0),0)</f>
        <v>99.911515880347096</v>
      </c>
      <c r="AB43" s="900">
        <f>VLOOKUP(年度マスタ!$K$4&amp;"_"&amp;AB$33,データシート1!$A:$BT,MATCH("aa_"&amp;$S43,データシート1!$A$1:$BT$1,0),0)</f>
        <v>97.537442074850432</v>
      </c>
      <c r="AC43" s="900">
        <f>VLOOKUP(年度マスタ!$K$4&amp;"_"&amp;AC$33,データシート1!$A:$BT,MATCH("aa_"&amp;$S43,データシート1!$A$1:$BT$1,0),0)</f>
        <v>93.837172262100907</v>
      </c>
      <c r="AD43" s="900">
        <f>VLOOKUP(年度マスタ!$K$4&amp;"_"&amp;AD$33,データシート1!$A:$BT,MATCH("aa_"&amp;$S43,データシート1!$A$1:$BT$1,0),0)</f>
        <v>93.717236326510417</v>
      </c>
      <c r="AE43" s="900">
        <f>VLOOKUP(年度マスタ!$K$4&amp;"_"&amp;AE$33,データシート1!$A:$BT,MATCH("aa_"&amp;$S43,データシート1!$A$1:$BT$1,0),0)</f>
        <v>93.771087316662488</v>
      </c>
      <c r="AF43" s="900">
        <f>VLOOKUP(年度マスタ!$K$4&amp;"_"&amp;AF$33,データシート1!$A:$BT,MATCH("aa_"&amp;$S43,データシート1!$A$1:$BT$1,0),0)</f>
        <v>92.90496775992402</v>
      </c>
      <c r="AG43" s="900">
        <f>VLOOKUP(年度マスタ!$K$4&amp;"_"&amp;AG$33,データシート1!$A:$BT,MATCH("aa_"&amp;$S43,データシート1!$A$1:$BT$1,0),0)</f>
        <v>92.012870387326629</v>
      </c>
      <c r="AH43" s="900">
        <f>VLOOKUP(年度マスタ!$K$4&amp;"_"&amp;AH$33,データシート1!$A:$BT,MATCH("aa_"&amp;$S43,データシート1!$A$1:$BT$1,0),0)</f>
        <v>89.821055421417583</v>
      </c>
      <c r="AI43" s="900">
        <f>VLOOKUP(年度マスタ!$K$4&amp;"_"&amp;AI$33,データシート1!$A:$BT,MATCH("aa_"&amp;$S43,データシート1!$A$1:$BT$1,0),0)</f>
        <v>79.140964703772653</v>
      </c>
      <c r="AJ43" s="900">
        <f>VLOOKUP(年度マスタ!$K$4&amp;"_"&amp;AJ$33,データシート1!$A:$BT,MATCH("aa_"&amp;$S43,データシート1!$A$1:$BT$1,0),0)</f>
        <v>77.171723186321444</v>
      </c>
      <c r="AK43" s="901">
        <f>VLOOKUP(年度マスタ!$K$4&amp;"_"&amp;AK$33,データシート1!$A:$BT,MATCH("aa_"&amp;$S43,データシート1!$A$1:$BT$1,0),0)</f>
        <v>81.620421109059734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44.45278369085667</v>
      </c>
      <c r="Y44" s="900">
        <f>VLOOKUP(年度マスタ!$K$4&amp;"_"&amp;Y$33,データシート1!$A:$BT,MATCH("aa_"&amp;$S44,データシート1!$A$1:$BT$1,0),0)</f>
        <v>44.720000983925416</v>
      </c>
      <c r="Z44" s="900">
        <f>VLOOKUP(年度マスタ!$K$4&amp;"_"&amp;Z$33,データシート1!$A:$BT,MATCH("aa_"&amp;$S44,データシート1!$A$1:$BT$1,0),0)</f>
        <v>43.101066899662676</v>
      </c>
      <c r="AA44" s="900">
        <f>VLOOKUP(年度マスタ!$K$4&amp;"_"&amp;AA$33,データシート1!$A:$BT,MATCH("aa_"&amp;$S44,データシート1!$A$1:$BT$1,0),0)</f>
        <v>42.778956835761782</v>
      </c>
      <c r="AB44" s="900">
        <f>VLOOKUP(年度マスタ!$K$4&amp;"_"&amp;AB$33,データシート1!$A:$BT,MATCH("aa_"&amp;$S44,データシート1!$A$1:$BT$1,0),0)</f>
        <v>42.185848303448509</v>
      </c>
      <c r="AC44" s="900">
        <f>VLOOKUP(年度マスタ!$K$4&amp;"_"&amp;AC$33,データシート1!$A:$BT,MATCH("aa_"&amp;$S44,データシート1!$A$1:$BT$1,0),0)</f>
        <v>42.26954801534287</v>
      </c>
      <c r="AD44" s="900">
        <f>VLOOKUP(年度マスタ!$K$4&amp;"_"&amp;AD$33,データシート1!$A:$BT,MATCH("aa_"&amp;$S44,データシート1!$A$1:$BT$1,0),0)</f>
        <v>42.167260430892163</v>
      </c>
      <c r="AE44" s="900">
        <f>VLOOKUP(年度マスタ!$K$4&amp;"_"&amp;AE$33,データシート1!$A:$BT,MATCH("aa_"&amp;$S44,データシート1!$A$1:$BT$1,0),0)</f>
        <v>40.968743347999983</v>
      </c>
      <c r="AF44" s="900">
        <f>VLOOKUP(年度マスタ!$K$4&amp;"_"&amp;AF$33,データシート1!$A:$BT,MATCH("aa_"&amp;$S44,データシート1!$A$1:$BT$1,0),0)</f>
        <v>40.627145945984843</v>
      </c>
      <c r="AG44" s="900">
        <f>VLOOKUP(年度マスタ!$K$4&amp;"_"&amp;AG$33,データシート1!$A:$BT,MATCH("aa_"&amp;$S44,データシート1!$A$1:$BT$1,0),0)</f>
        <v>39.883361845148634</v>
      </c>
      <c r="AH44" s="900">
        <f>VLOOKUP(年度マスタ!$K$4&amp;"_"&amp;AH$33,データシート1!$A:$BT,MATCH("aa_"&amp;$S44,データシート1!$A$1:$BT$1,0),0)</f>
        <v>39.745893090132519</v>
      </c>
      <c r="AI44" s="900">
        <f>VLOOKUP(年度マスタ!$K$4&amp;"_"&amp;AI$33,データシート1!$A:$BT,MATCH("aa_"&amp;$S44,データシート1!$A$1:$BT$1,0),0)</f>
        <v>38.050998388516597</v>
      </c>
      <c r="AJ44" s="900">
        <f>VLOOKUP(年度マスタ!$K$4&amp;"_"&amp;AJ$33,データシート1!$A:$BT,MATCH("aa_"&amp;$S44,データシート1!$A$1:$BT$1,0),0)</f>
        <v>39.486890944034286</v>
      </c>
      <c r="AK44" s="901">
        <f>VLOOKUP(年度マスタ!$K$4&amp;"_"&amp;AK$33,データシート1!$A:$BT,MATCH("aa_"&amp;$S44,データシート1!$A$1:$BT$1,0),0)</f>
        <v>39.365389188973253</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5.53352695784959</v>
      </c>
      <c r="Y45" s="900">
        <f>VLOOKUP(年度マスタ!$K$4&amp;"_"&amp;Y$33,データシート1!$A:$BT,MATCH("aa_"&amp;$S45,データシート1!$A$1:$BT$1,0),0)</f>
        <v>5.8010562662352498</v>
      </c>
      <c r="Z45" s="900">
        <f>VLOOKUP(年度マスタ!$K$4&amp;"_"&amp;Z$33,データシート1!$A:$BT,MATCH("aa_"&amp;$S45,データシート1!$A$1:$BT$1,0),0)</f>
        <v>6.7166446710268897</v>
      </c>
      <c r="AA45" s="900">
        <f>VLOOKUP(年度マスタ!$K$4&amp;"_"&amp;AA$33,データシート1!$A:$BT,MATCH("aa_"&amp;$S45,データシート1!$A$1:$BT$1,0),0)</f>
        <v>7.3410355275496002</v>
      </c>
      <c r="AB45" s="900">
        <f>VLOOKUP(年度マスタ!$K$4&amp;"_"&amp;AB$33,データシート1!$A:$BT,MATCH("aa_"&amp;$S45,データシート1!$A$1:$BT$1,0),0)</f>
        <v>7.4733336447187204</v>
      </c>
      <c r="AC45" s="900">
        <f>VLOOKUP(年度マスタ!$K$4&amp;"_"&amp;AC$33,データシート1!$A:$BT,MATCH("aa_"&amp;$S45,データシート1!$A$1:$BT$1,0),0)</f>
        <v>7.1846908912118801</v>
      </c>
      <c r="AD45" s="900">
        <f>VLOOKUP(年度マスタ!$K$4&amp;"_"&amp;AD$33,データシート1!$A:$BT,MATCH("aa_"&amp;$S45,データシート1!$A$1:$BT$1,0),0)</f>
        <v>7.0256480068041798</v>
      </c>
      <c r="AE45" s="900">
        <f>VLOOKUP(年度マスタ!$K$4&amp;"_"&amp;AE$33,データシート1!$A:$BT,MATCH("aa_"&amp;$S45,データシート1!$A$1:$BT$1,0),0)</f>
        <v>6.8429721222902353</v>
      </c>
      <c r="AF45" s="900">
        <f>VLOOKUP(年度マスタ!$K$4&amp;"_"&amp;AF$33,データシート1!$A:$BT,MATCH("aa_"&amp;$S45,データシート1!$A$1:$BT$1,0),0)</f>
        <v>6.6470180532039898</v>
      </c>
      <c r="AG45" s="900">
        <f>VLOOKUP(年度マスタ!$K$4&amp;"_"&amp;AG$33,データシート1!$A:$BT,MATCH("aa_"&amp;$S45,データシート1!$A$1:$BT$1,0),0)</f>
        <v>6.1565606312190297</v>
      </c>
      <c r="AH45" s="900">
        <f>VLOOKUP(年度マスタ!$K$4&amp;"_"&amp;AH$33,データシート1!$A:$BT,MATCH("aa_"&amp;$S45,データシート1!$A$1:$BT$1,0),0)</f>
        <v>5.9911366644267501</v>
      </c>
      <c r="AI45" s="900">
        <f>VLOOKUP(年度マスタ!$K$4&amp;"_"&amp;AI$33,データシート1!$A:$BT,MATCH("aa_"&amp;$S45,データシート1!$A$1:$BT$1,0),0)</f>
        <v>5.7310412750984101</v>
      </c>
      <c r="AJ45" s="900">
        <f>VLOOKUP(年度マスタ!$K$4&amp;"_"&amp;AJ$33,データシート1!$A:$BT,MATCH("aa_"&amp;$S45,データシート1!$A$1:$BT$1,0),0)</f>
        <v>5.6760442585343496</v>
      </c>
      <c r="AK45" s="901">
        <f>VLOOKUP(年度マスタ!$K$4&amp;"_"&amp;AK$33,データシート1!$A:$BT,MATCH("aa_"&amp;$S45,データシート1!$A$1:$BT$1,0),0)</f>
        <v>5.7291542029469342</v>
      </c>
      <c r="AL45" s="330"/>
      <c r="AW45" s="17" t="str">
        <f>AW48</f>
        <v>宗像市</v>
      </c>
      <c r="AX45" s="1010">
        <f t="shared" ref="AX45:BB45" si="15">AX48/$BC48</f>
        <v>0.1876702255141762</v>
      </c>
      <c r="AY45" s="1010">
        <f t="shared" si="15"/>
        <v>0.20427588589882759</v>
      </c>
      <c r="AZ45" s="1010">
        <f t="shared" si="15"/>
        <v>0.25003523481242856</v>
      </c>
      <c r="BA45" s="1010">
        <f t="shared" si="15"/>
        <v>0.31640760586599603</v>
      </c>
      <c r="BB45" s="1010">
        <f t="shared" si="15"/>
        <v>4.1611047908571577E-2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2.4406037193459791</v>
      </c>
      <c r="Y46" s="900">
        <f>VLOOKUP(年度マスタ!$K$4&amp;"_"&amp;Y$33,データシート1!$A:$BT,MATCH("aa_"&amp;$S46,データシート1!$A$1:$BT$1,0),0)</f>
        <v>2.5695337856505298</v>
      </c>
      <c r="Z46" s="900">
        <f>VLOOKUP(年度マスタ!$K$4&amp;"_"&amp;Z$33,データシート1!$A:$BT,MATCH("aa_"&amp;$S46,データシート1!$A$1:$BT$1,0),0)</f>
        <v>2.5290044015207922</v>
      </c>
      <c r="AA46" s="900">
        <f>VLOOKUP(年度マスタ!$K$4&amp;"_"&amp;AA$33,データシート1!$A:$BT,MATCH("aa_"&amp;$S46,データシート1!$A$1:$BT$1,0),0)</f>
        <v>2.5238568555606631</v>
      </c>
      <c r="AB46" s="900">
        <f>VLOOKUP(年度マスタ!$K$4&amp;"_"&amp;AB$33,データシート1!$A:$BT,MATCH("aa_"&amp;$S46,データシート1!$A$1:$BT$1,0),0)</f>
        <v>2.5855542067400918</v>
      </c>
      <c r="AC46" s="900">
        <f>VLOOKUP(年度マスタ!$K$4&amp;"_"&amp;AC$33,データシート1!$A:$BT,MATCH("aa_"&amp;$S46,データシート1!$A$1:$BT$1,0),0)</f>
        <v>2.5729937497852351</v>
      </c>
      <c r="AD46" s="900">
        <f>VLOOKUP(年度マスタ!$K$4&amp;"_"&amp;AD$33,データシート1!$A:$BT,MATCH("aa_"&amp;$S46,データシート1!$A$1:$BT$1,0),0)</f>
        <v>2.6157278762877061</v>
      </c>
      <c r="AE46" s="900">
        <f>VLOOKUP(年度マスタ!$K$4&amp;"_"&amp;AE$33,データシート1!$A:$BT,MATCH("aa_"&amp;$S46,データシート1!$A$1:$BT$1,0),0)</f>
        <v>2.5425361176018537</v>
      </c>
      <c r="AF46" s="900">
        <f>VLOOKUP(年度マスタ!$K$4&amp;"_"&amp;AF$33,データシート1!$A:$BT,MATCH("aa_"&amp;$S46,データシート1!$A$1:$BT$1,0),0)</f>
        <v>2.6178415837839588</v>
      </c>
      <c r="AG46" s="900">
        <f>VLOOKUP(年度マスタ!$K$4&amp;"_"&amp;AG$33,データシート1!$A:$BT,MATCH("aa_"&amp;$S46,データシート1!$A$1:$BT$1,0),0)</f>
        <v>2.6167984578201193</v>
      </c>
      <c r="AH46" s="900">
        <f>VLOOKUP(年度マスタ!$K$4&amp;"_"&amp;AH$33,データシート1!$A:$BT,MATCH("aa_"&amp;$S46,データシート1!$A$1:$BT$1,0),0)</f>
        <v>2.5827271887679046</v>
      </c>
      <c r="AI46" s="900">
        <f>VLOOKUP(年度マスタ!$K$4&amp;"_"&amp;AI$33,データシート1!$A:$BT,MATCH("aa_"&amp;$S46,データシート1!$A$1:$BT$1,0),0)</f>
        <v>2.584433932344866</v>
      </c>
      <c r="AJ46" s="900">
        <f>VLOOKUP(年度マスタ!$K$4&amp;"_"&amp;AJ$33,データシート1!$A:$BT,MATCH("aa_"&amp;$S46,データシート1!$A$1:$BT$1,0),0)</f>
        <v>2.6389922383511291</v>
      </c>
      <c r="AK46" s="901">
        <f>VLOOKUP(年度マスタ!$K$4&amp;"_"&amp;AK$33,データシート1!$A:$BT,MATCH("aa_"&amp;$S46,データシート1!$A$1:$BT$1,0),0)</f>
        <v>2.5568139206661642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14.552472392644489</v>
      </c>
      <c r="Y47" s="903">
        <f>VLOOKUP(年度マスタ!$K$4&amp;"_"&amp;Y$33,データシート1!$A:$BT,MATCH("aa_"&amp;$S47,データシート1!$A$1:$BT$1,0),0)</f>
        <v>13.621862194875931</v>
      </c>
      <c r="Z47" s="903">
        <f>VLOOKUP(年度マスタ!$K$4&amp;"_"&amp;Z$33,データシート1!$A:$BT,MATCH("aa_"&amp;$S47,データシート1!$A$1:$BT$1,0),0)</f>
        <v>13.469824774224429</v>
      </c>
      <c r="AA47" s="903">
        <f>VLOOKUP(年度マスタ!$K$4&amp;"_"&amp;AA$33,データシート1!$A:$BT,MATCH("aa_"&amp;$S47,データシート1!$A$1:$BT$1,0),0)</f>
        <v>16.914942116192819</v>
      </c>
      <c r="AB47" s="903">
        <f>VLOOKUP(年度マスタ!$K$4&amp;"_"&amp;AB$33,データシート1!$A:$BT,MATCH("aa_"&amp;$S47,データシート1!$A$1:$BT$1,0),0)</f>
        <v>14.096817134908029</v>
      </c>
      <c r="AC47" s="903">
        <f>VLOOKUP(年度マスタ!$K$4&amp;"_"&amp;AC$33,データシート1!$A:$BT,MATCH("aa_"&amp;$S47,データシート1!$A$1:$BT$1,0),0)</f>
        <v>16.027594684010008</v>
      </c>
      <c r="AD47" s="903">
        <f>VLOOKUP(年度マスタ!$K$4&amp;"_"&amp;AD$33,データシート1!$A:$BT,MATCH("aa_"&amp;$S47,データシート1!$A$1:$BT$1,0),0)</f>
        <v>17.137139620521971</v>
      </c>
      <c r="AE47" s="903">
        <f>VLOOKUP(年度マスタ!$K$4&amp;"_"&amp;AE$33,データシート1!$A:$BT,MATCH("aa_"&amp;$S47,データシート1!$A$1:$BT$1,0),0)</f>
        <v>15.383054854697438</v>
      </c>
      <c r="AF47" s="903">
        <f>VLOOKUP(年度マスタ!$K$4&amp;"_"&amp;AF$33,データシート1!$A:$BT,MATCH("aa_"&amp;$S47,データシート1!$A$1:$BT$1,0),0)</f>
        <v>16.220987798866453</v>
      </c>
      <c r="AG47" s="903">
        <f>VLOOKUP(年度マスタ!$K$4&amp;"_"&amp;AG$33,データシート1!$A:$BT,MATCH("aa_"&amp;$S47,データシート1!$A$1:$BT$1,0),0)</f>
        <v>15.703929262198594</v>
      </c>
      <c r="AH47" s="903">
        <f>VLOOKUP(年度マスタ!$K$4&amp;"_"&amp;AH$33,データシート1!$A:$BT,MATCH("aa_"&amp;$S47,データシート1!$A$1:$BT$1,0),0)</f>
        <v>17.571629658824229</v>
      </c>
      <c r="AI47" s="903">
        <f>VLOOKUP(年度マスタ!$K$4&amp;"_"&amp;AI$33,データシート1!$A:$BT,MATCH("aa_"&amp;$S47,データシート1!$A$1:$BT$1,0),0)</f>
        <v>19.264587840924261</v>
      </c>
      <c r="AJ47" s="903">
        <f>VLOOKUP(年度マスタ!$K$4&amp;"_"&amp;AJ$33,データシート1!$A:$BT,MATCH("aa_"&amp;$S47,データシート1!$A$1:$BT$1,0),0)</f>
        <v>20.384612293756749</v>
      </c>
      <c r="AK47" s="904">
        <f>VLOOKUP(年度マスタ!$K$4&amp;"_"&amp;AK$33,データシート1!$A:$BT,MATCH("aa_"&amp;$S47,データシート1!$A$1:$BT$1,0),0)</f>
        <v>17.000647473081031</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宗像市</v>
      </c>
      <c r="AX48" s="1011">
        <f>SUM(AY39:BA39)</f>
        <v>76.674717545455124</v>
      </c>
      <c r="AY48" s="1011">
        <f>BB39</f>
        <v>83.45914121287764</v>
      </c>
      <c r="AZ48" s="1011">
        <f>BC39</f>
        <v>102.15462230691648</v>
      </c>
      <c r="BA48" s="1011">
        <f>SUM(BD39:BG39)</f>
        <v>129.27177842164608</v>
      </c>
      <c r="BB48" s="1011">
        <f>BH39</f>
        <v>17.000647473081031</v>
      </c>
      <c r="BC48" s="1011">
        <f>SUM(AX48:BB48)</f>
        <v>408.56090695997636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408.56090695997636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76.674717545455124</v>
      </c>
      <c r="P52" s="453">
        <f t="shared" ref="P52:P64" si="18">O52/$O$51</f>
        <v>0.1876702255141762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68.37851000868217</v>
      </c>
      <c r="P53" s="454">
        <f t="shared" si="18"/>
        <v>0.16736429952996137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2.3056121675417898</v>
      </c>
      <c r="P54" s="454">
        <f t="shared" si="18"/>
        <v>5.6432520299051847E-3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5.9905953692311646</v>
      </c>
      <c r="P55" s="454">
        <f t="shared" si="18"/>
        <v>1.4662673954309627E-2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83.45914121287764</v>
      </c>
      <c r="P56" s="453">
        <f t="shared" si="18"/>
        <v>0.20427588589882759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102.15462230691648</v>
      </c>
      <c r="P57" s="453">
        <f t="shared" si="18"/>
        <v>0.25003523481242856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129.27177842164608</v>
      </c>
      <c r="P58" s="453">
        <f t="shared" si="18"/>
        <v>0.31640760586599603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120.98581029803299</v>
      </c>
      <c r="P59" s="454">
        <f t="shared" si="18"/>
        <v>0.29612674202792744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81.620421109059734</v>
      </c>
      <c r="P60" s="454">
        <f t="shared" si="18"/>
        <v>0.19977540611112721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39.365389188973253</v>
      </c>
      <c r="P61" s="454">
        <f t="shared" si="18"/>
        <v>9.6351335916800243E-2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5.7291542029469342</v>
      </c>
      <c r="P62" s="454">
        <f t="shared" si="18"/>
        <v>1.4022766508857825E-2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2.5568139206661642</v>
      </c>
      <c r="P63" s="454">
        <f t="shared" si="18"/>
        <v>6.2580973292107852E-3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17.000647473081031</v>
      </c>
      <c r="P64" s="612">
        <f t="shared" si="18"/>
        <v>4.1611047908571577E-2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宗像市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326.50349999999997</v>
      </c>
      <c r="AI7" s="78">
        <f>VLOOKUP(年度マスタ!$K$4&amp;"_"&amp;$AG7,データシート1!$A:$BT,MATCH("ab_"&amp;AI$2,データシート1!$A$1:$BT$1,0),0)</f>
        <v>1394</v>
      </c>
      <c r="AJ7" s="78">
        <f>VLOOKUP(年度マスタ!$K$4&amp;"_"&amp;$AG7,データシート1!$A:$BT,MATCH("ab_"&amp;AJ$2,データシート1!$A$1:$BT$1,0),0)</f>
        <v>275</v>
      </c>
      <c r="AK7" s="78">
        <f>VLOOKUP(年度マスタ!$K$4&amp;"_"&amp;$AG7,データシート1!$A:$BT,MATCH("ab_"&amp;AK$2,データシート1!$A$1:$BT$1,0),0)</f>
        <v>23443</v>
      </c>
      <c r="AL7" s="78">
        <f>VLOOKUP(年度マスタ!$K$4&amp;"_"&amp;$AG7,データシート1!$A:$BT,MATCH("ab_"&amp;AL$2,データシート1!$A$1:$BT$1,0),0)</f>
        <v>37897</v>
      </c>
      <c r="AM7" s="78">
        <f>VLOOKUP(年度マスタ!$K$4&amp;"_"&amp;$AG7,データシート1!$A:$BT,MATCH("ab_"&amp;AM$2,データシート1!$A$1:$BT$1,0),0)</f>
        <v>50094</v>
      </c>
      <c r="AN7" s="78">
        <f>VLOOKUP(年度マスタ!$K$4&amp;"_"&amp;$AG7,データシート1!$A:$BT,MATCH("ab_"&amp;AN$2,データシート1!$A$1:$BT$1,0),0)</f>
        <v>8947</v>
      </c>
      <c r="AO7" s="78">
        <f>VLOOKUP(年度マスタ!$K$4&amp;"_"&amp;$AG7,データシート1!$A:$BT,MATCH("ab_"&amp;AO$2,データシート1!$A$1:$BT$1,0),0)</f>
        <v>94919</v>
      </c>
      <c r="AP7" s="78">
        <f>VLOOKUP(年度マスタ!$K$4&amp;"_"&amp;$AG7,データシート1!$A:$BT,MATCH("ab_"&amp;AP$2,データシート1!$A$1:$BT$1,0),0)</f>
        <v>449739</v>
      </c>
      <c r="AQ7" s="954">
        <f>VLOOKUP(年度マスタ!$K$4&amp;"_"&amp;$AG7,データシート1!$A:$BT,MATCH("ab_"&amp;AQ$2,データシート1!$A$1:$BT$1,0),0)</f>
        <v>14.552472392644489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327.05790000000002</v>
      </c>
      <c r="AI8" s="78">
        <f>VLOOKUP(年度マスタ!$K$4&amp;"_"&amp;$AG8,データシート1!$A:$BT,MATCH("ab_"&amp;AI$2,データシート1!$A$1:$BT$1,0),0)</f>
        <v>1394</v>
      </c>
      <c r="AJ8" s="78">
        <f>VLOOKUP(年度マスタ!$K$4&amp;"_"&amp;$AG8,データシート1!$A:$BT,MATCH("ab_"&amp;AJ$2,データシート1!$A$1:$BT$1,0),0)</f>
        <v>275</v>
      </c>
      <c r="AK8" s="78">
        <f>VLOOKUP(年度マスタ!$K$4&amp;"_"&amp;$AG8,データシート1!$A:$BT,MATCH("ab_"&amp;AK$2,データシート1!$A$1:$BT$1,0),0)</f>
        <v>23443</v>
      </c>
      <c r="AL8" s="78">
        <f>VLOOKUP(年度マスタ!$K$4&amp;"_"&amp;$AG8,データシート1!$A:$BT,MATCH("ab_"&amp;AL$2,データシート1!$A$1:$BT$1,0),0)</f>
        <v>38482</v>
      </c>
      <c r="AM8" s="78">
        <f>VLOOKUP(年度マスタ!$K$4&amp;"_"&amp;$AG8,データシート1!$A:$BT,MATCH("ab_"&amp;AM$2,データシート1!$A$1:$BT$1,0),0)</f>
        <v>50692</v>
      </c>
      <c r="AN8" s="78">
        <f>VLOOKUP(年度マスタ!$K$4&amp;"_"&amp;$AG8,データシート1!$A:$BT,MATCH("ab_"&amp;AN$2,データシート1!$A$1:$BT$1,0),0)</f>
        <v>8776</v>
      </c>
      <c r="AO8" s="78">
        <f>VLOOKUP(年度マスタ!$K$4&amp;"_"&amp;$AG8,データシート1!$A:$BT,MATCH("ab_"&amp;AO$2,データシート1!$A$1:$BT$1,0),0)</f>
        <v>95351</v>
      </c>
      <c r="AP8" s="78">
        <f>VLOOKUP(年度マスタ!$K$4&amp;"_"&amp;$AG8,データシート1!$A:$BT,MATCH("ab_"&amp;AP$2,データシート1!$A$1:$BT$1,0),0)</f>
        <v>448714</v>
      </c>
      <c r="AQ8" s="954">
        <f>VLOOKUP(年度マスタ!$K$4&amp;"_"&amp;$AG8,データシート1!$A:$BT,MATCH("ab_"&amp;AQ$2,データシート1!$A$1:$BT$1,0),0)</f>
        <v>13.621862194875931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356.32850000000002</v>
      </c>
      <c r="AI9" s="78">
        <f>VLOOKUP(年度マスタ!$K$4&amp;"_"&amp;$AG9,データシート1!$A:$BT,MATCH("ab_"&amp;AI$2,データシート1!$A$1:$BT$1,0),0)</f>
        <v>1394</v>
      </c>
      <c r="AJ9" s="78">
        <f>VLOOKUP(年度マスタ!$K$4&amp;"_"&amp;$AG9,データシート1!$A:$BT,MATCH("ab_"&amp;AJ$2,データシート1!$A$1:$BT$1,0),0)</f>
        <v>275</v>
      </c>
      <c r="AK9" s="78">
        <f>VLOOKUP(年度マスタ!$K$4&amp;"_"&amp;$AG9,データシート1!$A:$BT,MATCH("ab_"&amp;AK$2,データシート1!$A$1:$BT$1,0),0)</f>
        <v>23443</v>
      </c>
      <c r="AL9" s="78">
        <f>VLOOKUP(年度マスタ!$K$4&amp;"_"&amp;$AG9,データシート1!$A:$BT,MATCH("ab_"&amp;AL$2,データシート1!$A$1:$BT$1,0),0)</f>
        <v>38966</v>
      </c>
      <c r="AM9" s="78">
        <f>VLOOKUP(年度マスタ!$K$4&amp;"_"&amp;$AG9,データシート1!$A:$BT,MATCH("ab_"&amp;AM$2,データシート1!$A$1:$BT$1,0),0)</f>
        <v>51486</v>
      </c>
      <c r="AN9" s="78">
        <f>VLOOKUP(年度マスタ!$K$4&amp;"_"&amp;$AG9,データシート1!$A:$BT,MATCH("ab_"&amp;AN$2,データシート1!$A$1:$BT$1,0),0)</f>
        <v>8710</v>
      </c>
      <c r="AO9" s="78">
        <f>VLOOKUP(年度マスタ!$K$4&amp;"_"&amp;$AG9,データシート1!$A:$BT,MATCH("ab_"&amp;AO$2,データシート1!$A$1:$BT$1,0),0)</f>
        <v>95710</v>
      </c>
      <c r="AP9" s="78">
        <f>VLOOKUP(年度マスタ!$K$4&amp;"_"&amp;$AG9,データシート1!$A:$BT,MATCH("ab_"&amp;AP$2,データシート1!$A$1:$BT$1,0),0)</f>
        <v>440906</v>
      </c>
      <c r="AQ9" s="954">
        <f>VLOOKUP(年度マスタ!$K$4&amp;"_"&amp;$AG9,データシート1!$A:$BT,MATCH("ab_"&amp;AQ$2,データシート1!$A$1:$BT$1,0),0)</f>
        <v>13.469824774224429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340.77600000000001</v>
      </c>
      <c r="AI10" s="78">
        <f>VLOOKUP(年度マスタ!$K$4&amp;"_"&amp;$AG10,データシート1!$A:$BT,MATCH("ab_"&amp;AI$2,データシート1!$A$1:$BT$1,0),0)</f>
        <v>1394</v>
      </c>
      <c r="AJ10" s="78">
        <f>VLOOKUP(年度マスタ!$K$4&amp;"_"&amp;$AG10,データシート1!$A:$BT,MATCH("ab_"&amp;AJ$2,データシート1!$A$1:$BT$1,0),0)</f>
        <v>275</v>
      </c>
      <c r="AK10" s="78">
        <f>VLOOKUP(年度マスタ!$K$4&amp;"_"&amp;$AG10,データシート1!$A:$BT,MATCH("ab_"&amp;AK$2,データシート1!$A$1:$BT$1,0),0)</f>
        <v>23443</v>
      </c>
      <c r="AL10" s="78">
        <f>VLOOKUP(年度マスタ!$K$4&amp;"_"&amp;$AG10,データシート1!$A:$BT,MATCH("ab_"&amp;AL$2,データシート1!$A$1:$BT$1,0),0)</f>
        <v>39649</v>
      </c>
      <c r="AM10" s="78">
        <f>VLOOKUP(年度マスタ!$K$4&amp;"_"&amp;$AG10,データシート1!$A:$BT,MATCH("ab_"&amp;AM$2,データシート1!$A$1:$BT$1,0),0)</f>
        <v>52256</v>
      </c>
      <c r="AN10" s="78">
        <f>VLOOKUP(年度マスタ!$K$4&amp;"_"&amp;$AG10,データシート1!$A:$BT,MATCH("ab_"&amp;AN$2,データシート1!$A$1:$BT$1,0),0)</f>
        <v>8596</v>
      </c>
      <c r="AO10" s="78">
        <f>VLOOKUP(年度マスタ!$K$4&amp;"_"&amp;$AG10,データシート1!$A:$BT,MATCH("ab_"&amp;AO$2,データシート1!$A$1:$BT$1,0),0)</f>
        <v>96281</v>
      </c>
      <c r="AP10" s="78">
        <f>VLOOKUP(年度マスタ!$K$4&amp;"_"&amp;$AG10,データシート1!$A:$BT,MATCH("ab_"&amp;AP$2,データシート1!$A$1:$BT$1,0),0)</f>
        <v>428612</v>
      </c>
      <c r="AQ10" s="954">
        <f>VLOOKUP(年度マスタ!$K$4&amp;"_"&amp;$AG10,データシート1!$A:$BT,MATCH("ab_"&amp;AQ$2,データシート1!$A$1:$BT$1,0),0)</f>
        <v>16.914942116192819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345.90969999999999</v>
      </c>
      <c r="AI11" s="78">
        <f>VLOOKUP(年度マスタ!$K$4&amp;"_"&amp;$AG11,データシート1!$A:$BT,MATCH("ab_"&amp;AI$2,データシート1!$A$1:$BT$1,0),0)</f>
        <v>1394</v>
      </c>
      <c r="AJ11" s="78">
        <f>VLOOKUP(年度マスタ!$K$4&amp;"_"&amp;$AG11,データシート1!$A:$BT,MATCH("ab_"&amp;AJ$2,データシート1!$A$1:$BT$1,0),0)</f>
        <v>275</v>
      </c>
      <c r="AK11" s="78">
        <f>VLOOKUP(年度マスタ!$K$4&amp;"_"&amp;$AG11,データシート1!$A:$BT,MATCH("ab_"&amp;AK$2,データシート1!$A$1:$BT$1,0),0)</f>
        <v>23443</v>
      </c>
      <c r="AL11" s="78">
        <f>VLOOKUP(年度マスタ!$K$4&amp;"_"&amp;$AG11,データシート1!$A:$BT,MATCH("ab_"&amp;AL$2,データシート1!$A$1:$BT$1,0),0)</f>
        <v>40053</v>
      </c>
      <c r="AM11" s="78">
        <f>VLOOKUP(年度マスタ!$K$4&amp;"_"&amp;$AG11,データシート1!$A:$BT,MATCH("ab_"&amp;AM$2,データシート1!$A$1:$BT$1,0),0)</f>
        <v>53292</v>
      </c>
      <c r="AN11" s="78">
        <f>VLOOKUP(年度マスタ!$K$4&amp;"_"&amp;$AG11,データシート1!$A:$BT,MATCH("ab_"&amp;AN$2,データシート1!$A$1:$BT$1,0),0)</f>
        <v>8445</v>
      </c>
      <c r="AO11" s="78">
        <f>VLOOKUP(年度マスタ!$K$4&amp;"_"&amp;$AG11,データシート1!$A:$BT,MATCH("ab_"&amp;AO$2,データシート1!$A$1:$BT$1,0),0)</f>
        <v>96611</v>
      </c>
      <c r="AP11" s="78">
        <f>VLOOKUP(年度マスタ!$K$4&amp;"_"&amp;$AG11,データシート1!$A:$BT,MATCH("ab_"&amp;AP$2,データシート1!$A$1:$BT$1,0),0)</f>
        <v>428612</v>
      </c>
      <c r="AQ11" s="954">
        <f>VLOOKUP(年度マスタ!$K$4&amp;"_"&amp;$AG11,データシート1!$A:$BT,MATCH("ab_"&amp;AQ$2,データシート1!$A$1:$BT$1,0),0)</f>
        <v>14.096817134908029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358.37329999999997</v>
      </c>
      <c r="AI12" s="78">
        <f>VLOOKUP(年度マスタ!$K$4&amp;"_"&amp;$AG12,データシート1!$A:$BT,MATCH("ab_"&amp;AI$2,データシート1!$A$1:$BT$1,0),0)</f>
        <v>1084</v>
      </c>
      <c r="AJ12" s="78">
        <f>VLOOKUP(年度マスタ!$K$4&amp;"_"&amp;$AG12,データシート1!$A:$BT,MATCH("ab_"&amp;AJ$2,データシート1!$A$1:$BT$1,0),0)</f>
        <v>220</v>
      </c>
      <c r="AK12" s="78">
        <f>VLOOKUP(年度マスタ!$K$4&amp;"_"&amp;$AG12,データシート1!$A:$BT,MATCH("ab_"&amp;AK$2,データシート1!$A$1:$BT$1,0),0)</f>
        <v>23082</v>
      </c>
      <c r="AL12" s="78">
        <f>VLOOKUP(年度マスタ!$K$4&amp;"_"&amp;$AG12,データシート1!$A:$BT,MATCH("ab_"&amp;AL$2,データシート1!$A$1:$BT$1,0),0)</f>
        <v>40475</v>
      </c>
      <c r="AM12" s="78">
        <f>VLOOKUP(年度マスタ!$K$4&amp;"_"&amp;$AG12,データシート1!$A:$BT,MATCH("ab_"&amp;AM$2,データシート1!$A$1:$BT$1,0),0)</f>
        <v>53999</v>
      </c>
      <c r="AN12" s="78">
        <f>VLOOKUP(年度マスタ!$K$4&amp;"_"&amp;$AG12,データシート1!$A:$BT,MATCH("ab_"&amp;AN$2,データシート1!$A$1:$BT$1,0),0)</f>
        <v>8418</v>
      </c>
      <c r="AO12" s="78">
        <f>VLOOKUP(年度マスタ!$K$4&amp;"_"&amp;$AG12,データシート1!$A:$BT,MATCH("ab_"&amp;AO$2,データシート1!$A$1:$BT$1,0),0)</f>
        <v>96806</v>
      </c>
      <c r="AP12" s="78">
        <f>VLOOKUP(年度マスタ!$K$4&amp;"_"&amp;$AG12,データシート1!$A:$BT,MATCH("ab_"&amp;AP$2,データシート1!$A$1:$BT$1,0),0)</f>
        <v>427871</v>
      </c>
      <c r="AQ12" s="954">
        <f>VLOOKUP(年度マスタ!$K$4&amp;"_"&amp;$AG12,データシート1!$A:$BT,MATCH("ab_"&amp;AQ$2,データシート1!$A$1:$BT$1,0),0)</f>
        <v>16.027594684010008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360.02910000000003</v>
      </c>
      <c r="AI13" s="78">
        <f>VLOOKUP(年度マスタ!$K$4&amp;"_"&amp;$AG13,データシート1!$A:$BT,MATCH("ab_"&amp;AI$2,データシート1!$A$1:$BT$1,0),0)</f>
        <v>1084</v>
      </c>
      <c r="AJ13" s="78">
        <f>VLOOKUP(年度マスタ!$K$4&amp;"_"&amp;$AG13,データシート1!$A:$BT,MATCH("ab_"&amp;AJ$2,データシート1!$A$1:$BT$1,0),0)</f>
        <v>220</v>
      </c>
      <c r="AK13" s="78">
        <f>VLOOKUP(年度マスタ!$K$4&amp;"_"&amp;$AG13,データシート1!$A:$BT,MATCH("ab_"&amp;AK$2,データシート1!$A$1:$BT$1,0),0)</f>
        <v>23082</v>
      </c>
      <c r="AL13" s="78">
        <f>VLOOKUP(年度マスタ!$K$4&amp;"_"&amp;$AG13,データシート1!$A:$BT,MATCH("ab_"&amp;AL$2,データシート1!$A$1:$BT$1,0),0)</f>
        <v>40876</v>
      </c>
      <c r="AM13" s="78">
        <f>VLOOKUP(年度マスタ!$K$4&amp;"_"&amp;$AG13,データシート1!$A:$BT,MATCH("ab_"&amp;AM$2,データシート1!$A$1:$BT$1,0),0)</f>
        <v>54449</v>
      </c>
      <c r="AN13" s="78">
        <f>VLOOKUP(年度マスタ!$K$4&amp;"_"&amp;$AG13,データシート1!$A:$BT,MATCH("ab_"&amp;AN$2,データシート1!$A$1:$BT$1,0),0)</f>
        <v>8391</v>
      </c>
      <c r="AO13" s="78">
        <f>VLOOKUP(年度マスタ!$K$4&amp;"_"&amp;$AG13,データシート1!$A:$BT,MATCH("ab_"&amp;AO$2,データシート1!$A$1:$BT$1,0),0)</f>
        <v>96700</v>
      </c>
      <c r="AP13" s="78">
        <f>VLOOKUP(年度マスタ!$K$4&amp;"_"&amp;$AG13,データシート1!$A:$BT,MATCH("ab_"&amp;AP$2,データシート1!$A$1:$BT$1,0),0)</f>
        <v>447116</v>
      </c>
      <c r="AQ13" s="954">
        <f>VLOOKUP(年度マスタ!$K$4&amp;"_"&amp;$AG13,データシート1!$A:$BT,MATCH("ab_"&amp;AQ$2,データシート1!$A$1:$BT$1,0),0)</f>
        <v>17.137139620521971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362.76690000000002</v>
      </c>
      <c r="AI14" s="78">
        <f>VLOOKUP(年度マスタ!$K$4&amp;"_"&amp;$AG14,データシート1!$A:$BT,MATCH("ab_"&amp;AI$2,データシート1!$A$1:$BT$1,0),0)</f>
        <v>1084</v>
      </c>
      <c r="AJ14" s="78">
        <f>VLOOKUP(年度マスタ!$K$4&amp;"_"&amp;$AG14,データシート1!$A:$BT,MATCH("ab_"&amp;AJ$2,データシート1!$A$1:$BT$1,0),0)</f>
        <v>220</v>
      </c>
      <c r="AK14" s="78">
        <f>VLOOKUP(年度マスタ!$K$4&amp;"_"&amp;$AG14,データシート1!$A:$BT,MATCH("ab_"&amp;AK$2,データシート1!$A$1:$BT$1,0),0)</f>
        <v>23082</v>
      </c>
      <c r="AL14" s="78">
        <f>VLOOKUP(年度マスタ!$K$4&amp;"_"&amp;$AG14,データシート1!$A:$BT,MATCH("ab_"&amp;AL$2,データシート1!$A$1:$BT$1,0),0)</f>
        <v>41451</v>
      </c>
      <c r="AM14" s="78">
        <f>VLOOKUP(年度マスタ!$K$4&amp;"_"&amp;$AG14,データシート1!$A:$BT,MATCH("ab_"&amp;AM$2,データシート1!$A$1:$BT$1,0),0)</f>
        <v>55150</v>
      </c>
      <c r="AN14" s="78">
        <f>VLOOKUP(年度マスタ!$K$4&amp;"_"&amp;$AG14,データシート1!$A:$BT,MATCH("ab_"&amp;AN$2,データシート1!$A$1:$BT$1,0),0)</f>
        <v>8432</v>
      </c>
      <c r="AO14" s="78">
        <f>VLOOKUP(年度マスタ!$K$4&amp;"_"&amp;$AG14,データシート1!$A:$BT,MATCH("ab_"&amp;AO$2,データシート1!$A$1:$BT$1,0),0)</f>
        <v>96882</v>
      </c>
      <c r="AP14" s="78">
        <f>VLOOKUP(年度マスタ!$K$4&amp;"_"&amp;$AG14,データシート1!$A:$BT,MATCH("ab_"&amp;AP$2,データシート1!$A$1:$BT$1,0),0)</f>
        <v>434240.1414828531</v>
      </c>
      <c r="AQ14" s="954">
        <f>VLOOKUP(年度マスタ!$K$4&amp;"_"&amp;$AG14,データシート1!$A:$BT,MATCH("ab_"&amp;AQ$2,データシート1!$A$1:$BT$1,0),0)</f>
        <v>15.383054854697439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351.85590000000002</v>
      </c>
      <c r="AI15" s="78">
        <f>VLOOKUP(年度マスタ!$K$4&amp;"_"&amp;$AG15,データシート1!$A:$BT,MATCH("ab_"&amp;AI$2,データシート1!$A$1:$BT$1,0),0)</f>
        <v>1084</v>
      </c>
      <c r="AJ15" s="78">
        <f>VLOOKUP(年度マスタ!$K$4&amp;"_"&amp;$AG15,データシート1!$A:$BT,MATCH("ab_"&amp;AJ$2,データシート1!$A$1:$BT$1,0),0)</f>
        <v>220</v>
      </c>
      <c r="AK15" s="78">
        <f>VLOOKUP(年度マスタ!$K$4&amp;"_"&amp;$AG15,データシート1!$A:$BT,MATCH("ab_"&amp;AK$2,データシート1!$A$1:$BT$1,0),0)</f>
        <v>23082</v>
      </c>
      <c r="AL15" s="78">
        <f>VLOOKUP(年度マスタ!$K$4&amp;"_"&amp;$AG15,データシート1!$A:$BT,MATCH("ab_"&amp;AL$2,データシート1!$A$1:$BT$1,0),0)</f>
        <v>42107</v>
      </c>
      <c r="AM15" s="78">
        <f>VLOOKUP(年度マスタ!$K$4&amp;"_"&amp;$AG15,データシート1!$A:$BT,MATCH("ab_"&amp;AM$2,データシート1!$A$1:$BT$1,0),0)</f>
        <v>55547</v>
      </c>
      <c r="AN15" s="78">
        <f>VLOOKUP(年度マスタ!$K$4&amp;"_"&amp;$AG15,データシート1!$A:$BT,MATCH("ab_"&amp;AN$2,データシート1!$A$1:$BT$1,0),0)</f>
        <v>8415</v>
      </c>
      <c r="AO15" s="78">
        <f>VLOOKUP(年度マスタ!$K$4&amp;"_"&amp;$AG15,データシート1!$A:$BT,MATCH("ab_"&amp;AO$2,データシート1!$A$1:$BT$1,0),0)</f>
        <v>97317</v>
      </c>
      <c r="AP15" s="78">
        <f>VLOOKUP(年度マスタ!$K$4&amp;"_"&amp;$AG15,データシート1!$A:$BT,MATCH("ab_"&amp;AP$2,データシート1!$A$1:$BT$1,0),0)</f>
        <v>455972.99999999988</v>
      </c>
      <c r="AQ15" s="954">
        <f>VLOOKUP(年度マスタ!$K$4&amp;"_"&amp;$AG15,データシート1!$A:$BT,MATCH("ab_"&amp;AQ$2,データシート1!$A$1:$BT$1,0),0)</f>
        <v>16.220987798866449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345.66919999999999</v>
      </c>
      <c r="AI16" s="78">
        <f>VLOOKUP(年度マスタ!$K$4&amp;"_"&amp;$AG16,データシート1!$A:$BT,MATCH("ab_"&amp;AI$2,データシート1!$A$1:$BT$1,0),0)</f>
        <v>1084</v>
      </c>
      <c r="AJ16" s="78">
        <f>VLOOKUP(年度マスタ!$K$4&amp;"_"&amp;$AG16,データシート1!$A:$BT,MATCH("ab_"&amp;AJ$2,データシート1!$A$1:$BT$1,0),0)</f>
        <v>220</v>
      </c>
      <c r="AK16" s="78">
        <f>VLOOKUP(年度マスタ!$K$4&amp;"_"&amp;$AG16,データシート1!$A:$BT,MATCH("ab_"&amp;AK$2,データシート1!$A$1:$BT$1,0),0)</f>
        <v>23082</v>
      </c>
      <c r="AL16" s="78">
        <f>VLOOKUP(年度マスタ!$K$4&amp;"_"&amp;$AG16,データシート1!$A:$BT,MATCH("ab_"&amp;AL$2,データシート1!$A$1:$BT$1,0),0)</f>
        <v>42486</v>
      </c>
      <c r="AM16" s="78">
        <f>VLOOKUP(年度マスタ!$K$4&amp;"_"&amp;$AG16,データシート1!$A:$BT,MATCH("ab_"&amp;AM$2,データシート1!$A$1:$BT$1,0),0)</f>
        <v>56067</v>
      </c>
      <c r="AN16" s="78">
        <f>VLOOKUP(年度マスタ!$K$4&amp;"_"&amp;$AG16,データシート1!$A:$BT,MATCH("ab_"&amp;AN$2,データシート1!$A$1:$BT$1,0),0)</f>
        <v>8344</v>
      </c>
      <c r="AO16" s="78">
        <f>VLOOKUP(年度マスタ!$K$4&amp;"_"&amp;$AG16,データシート1!$A:$BT,MATCH("ab_"&amp;AO$2,データシート1!$A$1:$BT$1,0),0)</f>
        <v>97136</v>
      </c>
      <c r="AP16" s="78">
        <f>VLOOKUP(年度マスタ!$K$4&amp;"_"&amp;$AG16,データシート1!$A:$BT,MATCH("ab_"&amp;AP$2,データシート1!$A$1:$BT$1,0),0)</f>
        <v>454004.99999999988</v>
      </c>
      <c r="AQ16" s="954">
        <f>VLOOKUP(年度マスタ!$K$4&amp;"_"&amp;$AG16,データシート1!$A:$BT,MATCH("ab_"&amp;AQ$2,データシート1!$A$1:$BT$1,0),0)</f>
        <v>15.70392926219859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335.57319999999999</v>
      </c>
      <c r="AI17" s="151">
        <f>VLOOKUP(年度マスタ!$K$4&amp;"_"&amp;$AG17,データシート1!$A:$BT,MATCH("ab_"&amp;AI$2,データシート1!$A$1:$BT$1,0),0)</f>
        <v>1084</v>
      </c>
      <c r="AJ17" s="151">
        <f>VLOOKUP(年度マスタ!$K$4&amp;"_"&amp;$AG17,データシート1!$A:$BT,MATCH("ab_"&amp;AJ$2,データシート1!$A$1:$BT$1,0),0)</f>
        <v>220</v>
      </c>
      <c r="AK17" s="151">
        <f>VLOOKUP(年度マスタ!$K$4&amp;"_"&amp;$AG17,データシート1!$A:$BT,MATCH("ab_"&amp;AK$2,データシート1!$A$1:$BT$1,0),0)</f>
        <v>23082</v>
      </c>
      <c r="AL17" s="151">
        <f>VLOOKUP(年度マスタ!$K$4&amp;"_"&amp;$AG17,データシート1!$A:$BT,MATCH("ab_"&amp;AL$2,データシート1!$A$1:$BT$1,0),0)</f>
        <v>42983</v>
      </c>
      <c r="AM17" s="151">
        <f>VLOOKUP(年度マスタ!$K$4&amp;"_"&amp;$AG17,データシート1!$A:$BT,MATCH("ab_"&amp;AM$2,データシート1!$A$1:$BT$1,0),0)</f>
        <v>56234</v>
      </c>
      <c r="AN17" s="151">
        <f>VLOOKUP(年度マスタ!$K$4&amp;"_"&amp;$AG17,データシート1!$A:$BT,MATCH("ab_"&amp;AN$2,データシート1!$A$1:$BT$1,0),0)</f>
        <v>8253</v>
      </c>
      <c r="AO17" s="151">
        <f>VLOOKUP(年度マスタ!$K$4&amp;"_"&amp;$AG17,データシート1!$A:$BT,MATCH("ab_"&amp;AO$2,データシート1!$A$1:$BT$1,0),0)</f>
        <v>97085</v>
      </c>
      <c r="AP17" s="151">
        <f>VLOOKUP(年度マスタ!$K$4&amp;"_"&amp;$AG17,データシート1!$A:$BT,MATCH("ab_"&amp;AP$2,データシート1!$A$1:$BT$1,0),0)</f>
        <v>455433</v>
      </c>
      <c r="AQ17" s="955">
        <f>VLOOKUP(年度マスタ!$K$4&amp;"_"&amp;$AG17,データシート1!$A:$BT,MATCH("ab_"&amp;AQ$2,データシート1!$A$1:$BT$1,0),0)</f>
        <v>17.571629658824229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359.50889999999998</v>
      </c>
      <c r="AI18" s="78">
        <f>VLOOKUP(年度マスタ!$K$4&amp;"_"&amp;$AG18,データシート1!$A:$BT,MATCH("ab_"&amp;AI$2,データシート1!$A$1:$BT$1,0),0)</f>
        <v>1152</v>
      </c>
      <c r="AJ18" s="78">
        <f>VLOOKUP(年度マスタ!$K$4&amp;"_"&amp;$AG18,データシート1!$A:$BT,MATCH("ab_"&amp;AJ$2,データシート1!$A$1:$BT$1,0),0)</f>
        <v>274</v>
      </c>
      <c r="AK18" s="78">
        <f>VLOOKUP(年度マスタ!$K$4&amp;"_"&amp;$AG18,データシート1!$A:$BT,MATCH("ab_"&amp;AK$2,データシート1!$A$1:$BT$1,0),0)</f>
        <v>23649</v>
      </c>
      <c r="AL18" s="78">
        <f>VLOOKUP(年度マスタ!$K$4&amp;"_"&amp;$AG18,データシート1!$A:$BT,MATCH("ab_"&amp;AL$2,データシート1!$A$1:$BT$1,0),0)</f>
        <v>43556</v>
      </c>
      <c r="AM18" s="78">
        <f>VLOOKUP(年度マスタ!$K$4&amp;"_"&amp;$AG18,データシート1!$A:$BT,MATCH("ab_"&amp;AM$2,データシート1!$A$1:$BT$1,0),0)</f>
        <v>56552</v>
      </c>
      <c r="AN18" s="78">
        <f>VLOOKUP(年度マスタ!$K$4&amp;"_"&amp;$AG18,データシート1!$A:$BT,MATCH("ab_"&amp;AN$2,データシート1!$A$1:$BT$1,0),0)</f>
        <v>8398</v>
      </c>
      <c r="AO18" s="78">
        <f>VLOOKUP(年度マスタ!$K$4&amp;"_"&amp;$AG18,データシート1!$A:$BT,MATCH("ab_"&amp;AO$2,データシート1!$A$1:$BT$1,0),0)</f>
        <v>97201</v>
      </c>
      <c r="AP18" s="78">
        <f>VLOOKUP(年度マスタ!$K$4&amp;"_"&amp;$AG18,データシート1!$A:$BT,MATCH("ab_"&amp;AP$2,データシート1!$A$1:$BT$1,0),0)</f>
        <v>458142</v>
      </c>
      <c r="AQ18" s="954">
        <f>VLOOKUP(年度マスタ!$K$4&amp;"_"&amp;$AG18,データシート1!$A:$BT,MATCH("ab_"&amp;AQ$2,データシート1!$A$1:$BT$1,0),0)</f>
        <v>19.264587840924261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395.4375</v>
      </c>
      <c r="AI19" s="78">
        <f>VLOOKUP(年度マスタ!$K$4&amp;"_"&amp;$AG19,データシート1!$A:$BT,MATCH("ab_"&amp;AI$2,データシート1!$A$1:$BT$1,0),0)</f>
        <v>1152</v>
      </c>
      <c r="AJ19" s="78">
        <f>VLOOKUP(年度マスタ!$K$4&amp;"_"&amp;$AG19,データシート1!$A:$BT,MATCH("ab_"&amp;AJ$2,データシート1!$A$1:$BT$1,0),0)</f>
        <v>274</v>
      </c>
      <c r="AK19" s="78">
        <f>VLOOKUP(年度マスタ!$K$4&amp;"_"&amp;$AG19,データシート1!$A:$BT,MATCH("ab_"&amp;AK$2,データシート1!$A$1:$BT$1,0),0)</f>
        <v>23649</v>
      </c>
      <c r="AL19" s="78">
        <f>VLOOKUP(年度マスタ!$K$4&amp;"_"&amp;$AG19,データシート1!$A:$BT,MATCH("ab_"&amp;AL$2,データシート1!$A$1:$BT$1,0),0)</f>
        <v>44044</v>
      </c>
      <c r="AM19" s="78">
        <f>VLOOKUP(年度マスタ!$K$4&amp;"_"&amp;$AG19,データシート1!$A:$BT,MATCH("ab_"&amp;AM$2,データシート1!$A$1:$BT$1,0),0)</f>
        <v>56780</v>
      </c>
      <c r="AN19" s="78">
        <f>VLOOKUP(年度マスタ!$K$4&amp;"_"&amp;$AG19,データシート1!$A:$BT,MATCH("ab_"&amp;AN$2,データシート1!$A$1:$BT$1,0),0)</f>
        <v>8498</v>
      </c>
      <c r="AO19" s="78">
        <f>VLOOKUP(年度マスタ!$K$4&amp;"_"&amp;$AG19,データシート1!$A:$BT,MATCH("ab_"&amp;AO$2,データシート1!$A$1:$BT$1,0),0)</f>
        <v>97214</v>
      </c>
      <c r="AP19" s="78">
        <f>VLOOKUP(年度マスタ!$K$4&amp;"_"&amp;$AG19,データシート1!$A:$BT,MATCH("ab_"&amp;AP$2,データシート1!$A$1:$BT$1,0),0)</f>
        <v>453833.99999999994</v>
      </c>
      <c r="AQ19" s="954">
        <f>VLOOKUP(年度マスタ!$K$4&amp;"_"&amp;$AG19,データシート1!$A:$BT,MATCH("ab_"&amp;AQ$2,データシート1!$A$1:$BT$1,0),0)</f>
        <v>20.384612293756749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452.1909</v>
      </c>
      <c r="AI20" s="78">
        <f>VLOOKUP(年度マスタ!$K$4&amp;"_"&amp;$AG20,データシート1!$A:$BT,MATCH("ab_"&amp;AI$2,データシート1!$A$1:$BT$1,0),0)</f>
        <v>1152</v>
      </c>
      <c r="AJ20" s="78">
        <f>VLOOKUP(年度マスタ!$K$4&amp;"_"&amp;$AG20,データシート1!$A:$BT,MATCH("ab_"&amp;AJ$2,データシート1!$A$1:$BT$1,0),0)</f>
        <v>274</v>
      </c>
      <c r="AK20" s="78">
        <f>VLOOKUP(年度マスタ!$K$4&amp;"_"&amp;$AG20,データシート1!$A:$BT,MATCH("ab_"&amp;AK$2,データシート1!$A$1:$BT$1,0),0)</f>
        <v>23649</v>
      </c>
      <c r="AL20" s="78">
        <f>VLOOKUP(年度マスタ!$K$4&amp;"_"&amp;$AG20,データシート1!$A:$BT,MATCH("ab_"&amp;AL$2,データシート1!$A$1:$BT$1,0),0)</f>
        <v>44551</v>
      </c>
      <c r="AM20" s="78">
        <f>VLOOKUP(年度マスタ!$K$4&amp;"_"&amp;$AG20,データシート1!$A:$BT,MATCH("ab_"&amp;AM$2,データシート1!$A$1:$BT$1,0),0)</f>
        <v>57057</v>
      </c>
      <c r="AN20" s="78">
        <f>VLOOKUP(年度マスタ!$K$4&amp;"_"&amp;$AG20,データシート1!$A:$BT,MATCH("ab_"&amp;AN$2,データシート1!$A$1:$BT$1,0),0)</f>
        <v>8601</v>
      </c>
      <c r="AO20" s="78">
        <f>VLOOKUP(年度マスタ!$K$4&amp;"_"&amp;$AG20,データシート1!$A:$BT,MATCH("ab_"&amp;AO$2,データシート1!$A$1:$BT$1,0),0)</f>
        <v>97319</v>
      </c>
      <c r="AP20" s="78">
        <f>VLOOKUP(年度マスタ!$K$4&amp;"_"&amp;$AG20,データシート1!$A:$BT,MATCH("ab_"&amp;AP$2,データシート1!$A$1:$BT$1,0),0)</f>
        <v>445223.99999999994</v>
      </c>
      <c r="AQ20" s="954">
        <f>VLOOKUP(年度マスタ!$K$4&amp;"_"&amp;$AG20,データシート1!$A:$BT,MATCH("ab_"&amp;AQ$2,データシート1!$A$1:$BT$1,0),0)</f>
        <v>17.000647473081031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宗像市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8.7650000000000006</v>
      </c>
      <c r="BE13" s="70" t="str">
        <f>年度マスタ!K4</f>
        <v>40220</v>
      </c>
      <c r="BF13" s="70" t="str">
        <f>年度マスタ!K4</f>
        <v>40220</v>
      </c>
      <c r="BG13" s="70" t="str">
        <f>年度マスタ!K4</f>
        <v>40220</v>
      </c>
      <c r="BH13" s="278" t="s">
        <v>195</v>
      </c>
      <c r="BI13" s="278" t="s">
        <v>195</v>
      </c>
      <c r="BJ13" s="278" t="s">
        <v>195</v>
      </c>
      <c r="BK13" s="278" t="str">
        <f>年度マスタ!K4</f>
        <v>40220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8.7650000000000006</v>
      </c>
      <c r="AY14" s="70"/>
      <c r="BE14" s="70" t="str">
        <f>AP2</f>
        <v>宗像市</v>
      </c>
      <c r="BF14" s="70" t="str">
        <f>AP2</f>
        <v>宗像市</v>
      </c>
      <c r="BG14" s="70" t="str">
        <f>AP2</f>
        <v>宗像市</v>
      </c>
      <c r="BH14" s="70" t="s">
        <v>205</v>
      </c>
      <c r="BI14" s="70" t="s">
        <v>205</v>
      </c>
      <c r="BJ14" s="70" t="s">
        <v>205</v>
      </c>
      <c r="BK14" s="70" t="str">
        <f>AP2</f>
        <v>宗像市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11.998999999999999</v>
      </c>
      <c r="AY17" s="165">
        <f>AX17</f>
        <v>11.998999999999999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38.82</v>
      </c>
      <c r="G21" s="877">
        <f t="shared" ref="G21:O21" si="5">SUM(G22,G26,G27,G28)</f>
        <v>30.678999999999998</v>
      </c>
      <c r="H21" s="877">
        <f t="shared" si="5"/>
        <v>37.730999999999995</v>
      </c>
      <c r="I21" s="877">
        <f t="shared" si="5"/>
        <v>36.588000000000001</v>
      </c>
      <c r="J21" s="877">
        <f t="shared" si="5"/>
        <v>33.897999999999996</v>
      </c>
      <c r="K21" s="877">
        <f t="shared" si="5"/>
        <v>24.435000000000002</v>
      </c>
      <c r="L21" s="877">
        <f t="shared" si="5"/>
        <v>44.277000000000001</v>
      </c>
      <c r="M21" s="877">
        <f t="shared" si="5"/>
        <v>40.450000000000003</v>
      </c>
      <c r="N21" s="877">
        <f t="shared" si="5"/>
        <v>33.412999999999997</v>
      </c>
      <c r="O21" s="877">
        <f t="shared" si="5"/>
        <v>35.421999999999997</v>
      </c>
      <c r="P21" s="878">
        <f>SUM(P22,P26,P27,P28)</f>
        <v>20.763999999999999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8.7650000000000006</v>
      </c>
      <c r="BG21" s="952">
        <f t="shared" si="2"/>
        <v>8.7650000000000006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1.01385701722677</v>
      </c>
    </row>
    <row r="22" spans="2:63" ht="15.95" customHeight="1" thickBot="1">
      <c r="B22" s="285"/>
      <c r="C22" s="522"/>
      <c r="D22" s="408" t="s">
        <v>114</v>
      </c>
      <c r="E22" s="409"/>
      <c r="F22" s="879">
        <f>SUM(F23:F25)</f>
        <v>8.99</v>
      </c>
      <c r="G22" s="879">
        <f t="shared" ref="G22:P22" si="6">SUM(G23:G25)</f>
        <v>11.172000000000001</v>
      </c>
      <c r="H22" s="879">
        <f t="shared" si="6"/>
        <v>17.09</v>
      </c>
      <c r="I22" s="879">
        <f t="shared" si="6"/>
        <v>16.155000000000001</v>
      </c>
      <c r="J22" s="879">
        <f t="shared" si="6"/>
        <v>16.515000000000001</v>
      </c>
      <c r="K22" s="879">
        <f t="shared" si="6"/>
        <v>14.778</v>
      </c>
      <c r="L22" s="879">
        <f t="shared" si="6"/>
        <v>13.622999999999999</v>
      </c>
      <c r="M22" s="879">
        <f t="shared" si="6"/>
        <v>10.106999999999999</v>
      </c>
      <c r="N22" s="879">
        <f t="shared" si="6"/>
        <v>7.7009999999999996</v>
      </c>
      <c r="O22" s="879">
        <f t="shared" si="6"/>
        <v>8.4269999999999996</v>
      </c>
      <c r="P22" s="880">
        <f t="shared" si="6"/>
        <v>8.7650000000000006</v>
      </c>
      <c r="Z22" s="273"/>
      <c r="AB22" s="272"/>
      <c r="AC22" s="521" t="s">
        <v>286</v>
      </c>
      <c r="AP22" s="16" t="s">
        <v>287</v>
      </c>
      <c r="AQ22" s="273"/>
      <c r="AV22" s="70" t="str">
        <f>AW22</f>
        <v>エネルギー起源CO2</v>
      </c>
      <c r="AW22" s="70" t="str">
        <f>D56</f>
        <v>エネルギー起源CO2</v>
      </c>
      <c r="AX22" s="165">
        <f>P56</f>
        <v>20.763999999999999</v>
      </c>
      <c r="AY22" s="165">
        <f>AX22</f>
        <v>20.763999999999999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8.99</v>
      </c>
      <c r="G23" s="881">
        <f>IFERROR(VLOOKUP(年度マスタ!$K$4&amp;"_"&amp;G$20,データシート1!$A:$BU,MATCH("ba_"&amp;$E23,データシート1!$A$1:$BU$1,0),0),0)</f>
        <v>11.172000000000001</v>
      </c>
      <c r="H23" s="881">
        <f>IFERROR(VLOOKUP(年度マスタ!$K$4&amp;"_"&amp;H$20,データシート1!$A:$BU,MATCH("ba_"&amp;$E23,データシート1!$A$1:$BU$1,0),0),0)</f>
        <v>17.09</v>
      </c>
      <c r="I23" s="881">
        <f>IFERROR(VLOOKUP(年度マスタ!$K$4&amp;"_"&amp;I$20,データシート1!$A:$BU,MATCH("ba_"&amp;$E23,データシート1!$A$1:$BU$1,0),0),0)</f>
        <v>16.155000000000001</v>
      </c>
      <c r="J23" s="881">
        <f>IFERROR(VLOOKUP(年度マスタ!$K$4&amp;"_"&amp;J$20,データシート1!$A:$BU,MATCH("ba_"&amp;$E23,データシート1!$A$1:$BU$1,0),0),0)</f>
        <v>16.515000000000001</v>
      </c>
      <c r="K23" s="881">
        <f>IFERROR(VLOOKUP(年度マスタ!$K$4&amp;"_"&amp;K$20,データシート1!$A:$BU,MATCH("ba_"&amp;$E23,データシート1!$A$1:$BU$1,0),0),0)</f>
        <v>14.778</v>
      </c>
      <c r="L23" s="881">
        <f>IFERROR(VLOOKUP(年度マスタ!$K$4&amp;"_"&amp;L$20,データシート1!$A:$BU,MATCH("ba_"&amp;$E23,データシート1!$A$1:$BU$1,0),0),0)</f>
        <v>13.622999999999999</v>
      </c>
      <c r="M23" s="881">
        <f>IFERROR(VLOOKUP(年度マスタ!$K$4&amp;"_"&amp;M$20,データシート1!$A:$BU,MATCH("ba_"&amp;$E23,データシート1!$A$1:$BU$1,0),0),0)</f>
        <v>10.106999999999999</v>
      </c>
      <c r="N23" s="881">
        <f>IFERROR(VLOOKUP(年度マスタ!$K$4&amp;"_"&amp;N$20,データシート1!$A:$BU,MATCH("ba_"&amp;$E23,データシート1!$A$1:$BU$1,0),0),0)</f>
        <v>7.7009999999999996</v>
      </c>
      <c r="O23" s="881">
        <f>IFERROR(VLOOKUP(年度マスタ!$K$4&amp;"_"&amp;O$20,データシート1!$A:$BU,MATCH("ba_"&amp;$E23,データシート1!$A$1:$BU$1,0),0),0)</f>
        <v>8.4269999999999996</v>
      </c>
      <c r="P23" s="882">
        <f>IFERROR(VLOOKUP(年度マスタ!$K$4&amp;"_"&amp;P$20,データシート1!$A:$BU,MATCH("ba_"&amp;$E23,データシート1!$A$1:$BU$1,0),0),0)</f>
        <v>8.7650000000000006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218.48585237602194</v>
      </c>
      <c r="AG24" s="877">
        <f t="shared" ref="AG24:AP24" si="11">AG25+AG29</f>
        <v>230.27369849662369</v>
      </c>
      <c r="AH24" s="877">
        <f t="shared" si="11"/>
        <v>229.03130882664249</v>
      </c>
      <c r="AI24" s="877">
        <f t="shared" si="11"/>
        <v>223.3384767100676</v>
      </c>
      <c r="AJ24" s="877">
        <f t="shared" si="11"/>
        <v>206.88406820356198</v>
      </c>
      <c r="AK24" s="877">
        <f t="shared" si="11"/>
        <v>181.22448525689509</v>
      </c>
      <c r="AL24" s="877">
        <f t="shared" si="11"/>
        <v>167.25224844159078</v>
      </c>
      <c r="AM24" s="877">
        <f t="shared" si="11"/>
        <v>150.79812336725348</v>
      </c>
      <c r="AN24" s="877">
        <f t="shared" si="11"/>
        <v>153.07548212908767</v>
      </c>
      <c r="AO24" s="877">
        <f t="shared" si="11"/>
        <v>153.73395509555371</v>
      </c>
      <c r="AP24" s="878">
        <f t="shared" si="11"/>
        <v>147.36943882236704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106.42401769529634</v>
      </c>
      <c r="AG25" s="879">
        <f>①CO2排出量の現状把握!AA35</f>
        <v>105.9533880713733</v>
      </c>
      <c r="AH25" s="879">
        <f>①CO2排出量の現状把握!AB35</f>
        <v>105.86140419128208</v>
      </c>
      <c r="AI25" s="879">
        <f>①CO2排出量の現状把握!AC35</f>
        <v>104.71013407221591</v>
      </c>
      <c r="AJ25" s="879">
        <f>①CO2排出量の現状把握!AD35</f>
        <v>93.354787899086375</v>
      </c>
      <c r="AK25" s="879">
        <f>①CO2排出量の現状把握!AE35</f>
        <v>88.899589430808675</v>
      </c>
      <c r="AL25" s="879">
        <f>①CO2排出量の現状把握!AF35</f>
        <v>81.291778517501712</v>
      </c>
      <c r="AM25" s="879">
        <f>①CO2排出量の現状把握!AG35</f>
        <v>72.368691219595632</v>
      </c>
      <c r="AN25" s="879">
        <f>①CO2排出量の現状把握!AH35</f>
        <v>70.712497753876434</v>
      </c>
      <c r="AO25" s="879">
        <f>①CO2排出量の現状把握!AI35</f>
        <v>73.596618382536633</v>
      </c>
      <c r="AP25" s="880">
        <f>①CO2排出量の現状把握!AJ35</f>
        <v>73.628243132724663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29.830000000000002</v>
      </c>
      <c r="G26" s="879">
        <f>IFERROR(VLOOKUP(年度マスタ!$K$4&amp;"_"&amp;G$20,データシート1!$A:$BU,MATCH("ba_"&amp;$D26,データシート1!$A$1:$BU$1,0),0),0)</f>
        <v>19.506999999999998</v>
      </c>
      <c r="H26" s="879">
        <f>IFERROR(VLOOKUP(年度マスタ!$K$4&amp;"_"&amp;H$20,データシート1!$A:$BU,MATCH("ba_"&amp;$D26,データシート1!$A$1:$BU$1,0),0),0)</f>
        <v>20.640999999999998</v>
      </c>
      <c r="I26" s="879">
        <f>IFERROR(VLOOKUP(年度マスタ!$K$4&amp;"_"&amp;I$20,データシート1!$A:$BU,MATCH("ba_"&amp;$D26,データシート1!$A$1:$BU$1,0),0),0)</f>
        <v>20.433</v>
      </c>
      <c r="J26" s="879">
        <f>IFERROR(VLOOKUP(年度マスタ!$K$4&amp;"_"&amp;J$20,データシート1!$A:$BU,MATCH("ba_"&amp;$D26,データシート1!$A$1:$BU$1,0),0),0)</f>
        <v>17.382999999999999</v>
      </c>
      <c r="K26" s="879">
        <f>IFERROR(VLOOKUP(年度マスタ!$K$4&amp;"_"&amp;K$20,データシート1!$A:$BU,MATCH("ba_"&amp;$D26,データシート1!$A$1:$BU$1,0),0),0)</f>
        <v>9.657</v>
      </c>
      <c r="L26" s="879">
        <f>IFERROR(VLOOKUP(年度マスタ!$K$4&amp;"_"&amp;L$20,データシート1!$A:$BU,MATCH("ba_"&amp;$D26,データシート1!$A$1:$BU$1,0),0),0)</f>
        <v>30.654000000000003</v>
      </c>
      <c r="M26" s="879">
        <f>IFERROR(VLOOKUP(年度マスタ!$K$4&amp;"_"&amp;M$20,データシート1!$A:$BU,MATCH("ba_"&amp;$D26,データシート1!$A$1:$BU$1,0),0),0)</f>
        <v>30.343</v>
      </c>
      <c r="N26" s="879">
        <f>IFERROR(VLOOKUP(年度マスタ!$K$4&amp;"_"&amp;N$20,データシート1!$A:$BU,MATCH("ba_"&amp;$D26,データシート1!$A$1:$BU$1,0),0),0)</f>
        <v>25.712</v>
      </c>
      <c r="O26" s="879">
        <f>IFERROR(VLOOKUP(年度マスタ!$K$4&amp;"_"&amp;O$20,データシート1!$A:$BU,MATCH("ba_"&amp;$D26,データシート1!$A$1:$BU$1,0),0),0)</f>
        <v>26.994999999999997</v>
      </c>
      <c r="P26" s="880">
        <f>IFERROR(VLOOKUP(年度マスタ!$K$4&amp;"_"&amp;P$20,データシート1!$A:$BU,MATCH("ba_"&amp;$D26,データシート1!$A$1:$BU$1,0),0),0)</f>
        <v>11.998999999999999</v>
      </c>
      <c r="Z26" s="273"/>
      <c r="AB26" s="272"/>
      <c r="AC26" s="522"/>
      <c r="AD26" s="410"/>
      <c r="AE26" s="409" t="s">
        <v>184</v>
      </c>
      <c r="AF26" s="881">
        <f>①CO2排出量の現状把握!Z36</f>
        <v>90.514834020907685</v>
      </c>
      <c r="AG26" s="881">
        <f>①CO2排出量の現状把握!AA36</f>
        <v>89.983540674101334</v>
      </c>
      <c r="AH26" s="881">
        <f>①CO2排出量の現状把握!AB36</f>
        <v>90.935094603631924</v>
      </c>
      <c r="AI26" s="881">
        <f>①CO2排出量の現状把握!AC36</f>
        <v>92.351047856547481</v>
      </c>
      <c r="AJ26" s="881">
        <f>①CO2排出量の現状把握!AD36</f>
        <v>81.27649340088837</v>
      </c>
      <c r="AK26" s="881">
        <f>①CO2排出量の現状把握!AE36</f>
        <v>77.425795069290047</v>
      </c>
      <c r="AL26" s="881">
        <f>①CO2排出量の現状把握!AF36</f>
        <v>69.824724189611189</v>
      </c>
      <c r="AM26" s="881">
        <f>①CO2排出量の現状把握!AG36</f>
        <v>62.159888804529579</v>
      </c>
      <c r="AN26" s="881">
        <f>①CO2排出量の現状把握!AH36</f>
        <v>60.470991061812747</v>
      </c>
      <c r="AO26" s="881">
        <f>①CO2排出量の現状把握!AI36</f>
        <v>63.684516221455539</v>
      </c>
      <c r="AP26" s="882">
        <f>①CO2排出量の現状把握!AJ36</f>
        <v>64.252330811131046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3.5128808025624978</v>
      </c>
      <c r="AG27" s="881">
        <f>①CO2排出量の現状把握!AA37</f>
        <v>3.2815596379502452</v>
      </c>
      <c r="AH27" s="881">
        <f>①CO2排出量の現状把握!AB37</f>
        <v>2.7329667092508081</v>
      </c>
      <c r="AI27" s="881">
        <f>①CO2排出量の現状把握!AC37</f>
        <v>2.7710856127794452</v>
      </c>
      <c r="AJ27" s="881">
        <f>①CO2排出量の現状把握!AD37</f>
        <v>2.4881113550503851</v>
      </c>
      <c r="AK27" s="881">
        <f>①CO2排出量の現状把握!AE37</f>
        <v>2.4202321331073056</v>
      </c>
      <c r="AL27" s="881">
        <f>①CO2排出量の現状把握!AF37</f>
        <v>2.4866055681696198</v>
      </c>
      <c r="AM27" s="881">
        <f>①CO2排出量の現状把握!AG37</f>
        <v>2.0984451107463293</v>
      </c>
      <c r="AN27" s="881">
        <f>①CO2排出量の現状把握!AH37</f>
        <v>1.9939015571190057</v>
      </c>
      <c r="AO27" s="881">
        <f>①CO2排出量の現状把握!AI37</f>
        <v>2.1440110272485597</v>
      </c>
      <c r="AP27" s="882">
        <f>①CO2排出量の現状把握!AJ37</f>
        <v>2.3173507884995201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12.39630287182616</v>
      </c>
      <c r="AG28" s="881">
        <f>①CO2排出量の現状把握!AA38</f>
        <v>12.68828775932173</v>
      </c>
      <c r="AH28" s="881">
        <f>①CO2排出量の現状把握!AB38</f>
        <v>12.193342878399349</v>
      </c>
      <c r="AI28" s="881">
        <f>①CO2排出量の現状把握!AC38</f>
        <v>9.5880006028889859</v>
      </c>
      <c r="AJ28" s="881">
        <f>①CO2排出量の現状把握!AD38</f>
        <v>9.5901831431476321</v>
      </c>
      <c r="AK28" s="881">
        <f>①CO2排出量の現状把握!AE38</f>
        <v>9.0535622284113266</v>
      </c>
      <c r="AL28" s="881">
        <f>①CO2排出量の現状把握!AF38</f>
        <v>8.9804487597209004</v>
      </c>
      <c r="AM28" s="881">
        <f>①CO2排出量の現状把握!AG38</f>
        <v>8.1103573043197166</v>
      </c>
      <c r="AN28" s="881">
        <f>①CO2排出量の現状把握!AH38</f>
        <v>8.2476051349446813</v>
      </c>
      <c r="AO28" s="881">
        <f>①CO2排出量の現状把握!AI38</f>
        <v>7.7680911338325416</v>
      </c>
      <c r="AP28" s="882">
        <f>①CO2排出量の現状把握!AJ38</f>
        <v>7.0585615330940952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112.0618346807256</v>
      </c>
      <c r="AG29" s="883">
        <f>①CO2排出量の現状把握!AA39</f>
        <v>124.3203104252504</v>
      </c>
      <c r="AH29" s="883">
        <f>①CO2排出量の現状把握!AB39</f>
        <v>123.1699046353604</v>
      </c>
      <c r="AI29" s="883">
        <f>①CO2排出量の現状把握!AC39</f>
        <v>118.6283426378517</v>
      </c>
      <c r="AJ29" s="883">
        <f>①CO2排出量の現状把握!AD39</f>
        <v>113.52928030447561</v>
      </c>
      <c r="AK29" s="883">
        <f>①CO2排出量の現状把握!AE39</f>
        <v>92.324895826086404</v>
      </c>
      <c r="AL29" s="883">
        <f>①CO2排出量の現状把握!AF39</f>
        <v>85.960469924089054</v>
      </c>
      <c r="AM29" s="883">
        <f>①CO2排出量の現状把握!AG39</f>
        <v>78.429432147657849</v>
      </c>
      <c r="AN29" s="883">
        <f>①CO2排出量の現状把握!AH39</f>
        <v>82.362984375211241</v>
      </c>
      <c r="AO29" s="883">
        <f>①CO2排出量の現状把握!AI39</f>
        <v>80.137336713017064</v>
      </c>
      <c r="AP29" s="884">
        <f>①CO2排出量の現状把握!AJ39</f>
        <v>73.741195689642367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0.17767740829822426</v>
      </c>
      <c r="AG32" s="461">
        <f t="shared" si="16"/>
        <v>0.13322841557803797</v>
      </c>
      <c r="AH32" s="461">
        <f t="shared" si="16"/>
        <v>0.16474166869717888</v>
      </c>
      <c r="AI32" s="461">
        <f t="shared" si="16"/>
        <v>0.16382309281842924</v>
      </c>
      <c r="AJ32" s="461">
        <f t="shared" si="16"/>
        <v>0.16385021956667209</v>
      </c>
      <c r="AK32" s="461">
        <f t="shared" si="16"/>
        <v>0.1348327736473475</v>
      </c>
      <c r="AL32" s="461">
        <f t="shared" si="16"/>
        <v>0.2647318670604466</v>
      </c>
      <c r="AM32" s="461">
        <f t="shared" si="16"/>
        <v>0.26823941237974258</v>
      </c>
      <c r="AN32" s="461">
        <f t="shared" si="16"/>
        <v>0.21827793409674193</v>
      </c>
      <c r="AO32" s="461">
        <f t="shared" si="16"/>
        <v>0.23041103689801884</v>
      </c>
      <c r="AP32" s="461">
        <f t="shared" si="16"/>
        <v>0.14089759834824409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8.4473413000995298E-2</v>
      </c>
      <c r="AG33" s="458">
        <f t="shared" ref="AG33:AP33" si="17">IFERROR(IF(G22/AG25&gt;1,1,G22/AG25),0)</f>
        <v>0.10544259323235813</v>
      </c>
      <c r="AH33" s="458">
        <f t="shared" si="17"/>
        <v>0.16143749585183945</v>
      </c>
      <c r="AI33" s="458">
        <f t="shared" si="17"/>
        <v>0.15428306097725278</v>
      </c>
      <c r="AJ33" s="458">
        <f t="shared" si="17"/>
        <v>0.17690576318219695</v>
      </c>
      <c r="AK33" s="458">
        <f t="shared" si="17"/>
        <v>0.16623248875071406</v>
      </c>
      <c r="AL33" s="458">
        <f t="shared" si="17"/>
        <v>0.16758152236842788</v>
      </c>
      <c r="AM33" s="458">
        <f t="shared" si="17"/>
        <v>0.13965984225597375</v>
      </c>
      <c r="AN33" s="458">
        <f>IFERROR(IF(N22/AN25&gt;1,1,N22/AN25),0)</f>
        <v>0.10890578390830259</v>
      </c>
      <c r="AO33" s="458">
        <f t="shared" si="17"/>
        <v>0.11450254352990218</v>
      </c>
      <c r="AP33" s="458">
        <f t="shared" si="17"/>
        <v>0.11904399218381358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9.9320736730549974E-2</v>
      </c>
      <c r="AG34" s="459">
        <f t="shared" ref="AG34:AP36" si="18">IFERROR(IF(G23/AG26&gt;1,1,G23/AG26),0)</f>
        <v>0.12415603916345422</v>
      </c>
      <c r="AH34" s="459">
        <f t="shared" si="18"/>
        <v>0.18793624259689756</v>
      </c>
      <c r="AI34" s="459">
        <f t="shared" si="18"/>
        <v>0.17493033782458212</v>
      </c>
      <c r="AJ34" s="459">
        <f t="shared" si="18"/>
        <v>0.20319528204226744</v>
      </c>
      <c r="AK34" s="459">
        <f t="shared" si="18"/>
        <v>0.19086662250965383</v>
      </c>
      <c r="AL34" s="459">
        <f t="shared" si="18"/>
        <v>0.19510281147701097</v>
      </c>
      <c r="AM34" s="459">
        <f t="shared" si="18"/>
        <v>0.16259681595928954</v>
      </c>
      <c r="AN34" s="459">
        <f t="shared" si="18"/>
        <v>0.12735031896745544</v>
      </c>
      <c r="AO34" s="459">
        <f t="shared" si="18"/>
        <v>0.1323241582097614</v>
      </c>
      <c r="AP34" s="459">
        <f t="shared" si="18"/>
        <v>0.13641528469627992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0.26619232216738553</v>
      </c>
      <c r="AG37" s="460">
        <f t="shared" ref="AG37:AP37" si="21">IFERROR(IF(G26/AG29&gt;1,1,G26/AG29),0)</f>
        <v>0.15690919635958356</v>
      </c>
      <c r="AH37" s="460">
        <f t="shared" si="21"/>
        <v>0.16758152132297949</v>
      </c>
      <c r="AI37" s="460">
        <f t="shared" si="21"/>
        <v>0.1722438293045854</v>
      </c>
      <c r="AJ37" s="460">
        <f t="shared" si="21"/>
        <v>0.15311468506961651</v>
      </c>
      <c r="AK37" s="460">
        <f t="shared" si="21"/>
        <v>0.10459800591804637</v>
      </c>
      <c r="AL37" s="460">
        <f t="shared" si="21"/>
        <v>0.35660577503904162</v>
      </c>
      <c r="AM37" s="460">
        <f t="shared" si="21"/>
        <v>0.38688282152641007</v>
      </c>
      <c r="AN37" s="460">
        <f t="shared" si="21"/>
        <v>0.31217907164299563</v>
      </c>
      <c r="AO37" s="460">
        <f t="shared" si="21"/>
        <v>0.33685921079050635</v>
      </c>
      <c r="AP37" s="460">
        <f t="shared" si="21"/>
        <v>0.16271773040541257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2.117</v>
      </c>
      <c r="BG40" s="952">
        <f t="shared" ref="BG40:BG51" si="22">BF40/BE40</f>
        <v>2.117</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0.21420603503114719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2.016</v>
      </c>
      <c r="BG43" s="952">
        <f t="shared" si="22"/>
        <v>2.016</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0.48929210288133296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1.633</v>
      </c>
      <c r="BG47" s="952">
        <f t="shared" si="22"/>
        <v>1.633</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0.34799569085169607</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6.2329999999999997</v>
      </c>
      <c r="BG52" s="952">
        <f t="shared" ref="BG52" si="26">BF52/BE52</f>
        <v>6.2329999999999997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0.23371657124619413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38.82</v>
      </c>
      <c r="G55" s="885">
        <f t="shared" ref="G55:P55" si="32">SUM(G56,G57,G60,G61,G62,G63,G64,G65,)</f>
        <v>30.678999999999998</v>
      </c>
      <c r="H55" s="885">
        <f t="shared" si="32"/>
        <v>37.731000000000002</v>
      </c>
      <c r="I55" s="885">
        <f t="shared" si="32"/>
        <v>36.588000000000001</v>
      </c>
      <c r="J55" s="885">
        <f t="shared" si="32"/>
        <v>33.898000000000003</v>
      </c>
      <c r="K55" s="885">
        <f t="shared" si="32"/>
        <v>24.434999999999999</v>
      </c>
      <c r="L55" s="885">
        <f t="shared" si="32"/>
        <v>44.277000000000001</v>
      </c>
      <c r="M55" s="885">
        <f t="shared" si="32"/>
        <v>40.450000000000003</v>
      </c>
      <c r="N55" s="885">
        <f t="shared" si="32"/>
        <v>33.413000000000004</v>
      </c>
      <c r="O55" s="885">
        <f t="shared" si="32"/>
        <v>35.421999999999997</v>
      </c>
      <c r="P55" s="886">
        <f t="shared" si="32"/>
        <v>20.763999999999999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25.885999999999999</v>
      </c>
      <c r="G56" s="887">
        <f>IFERROR(VLOOKUP(年度マスタ!$K$4&amp;"_"&amp;G$54,データシート1!$A:$CE,MATCH("bc_"&amp;$C56,データシート1!$A$1:$CE$1,0),0),0)</f>
        <v>30.678999999999998</v>
      </c>
      <c r="H56" s="887">
        <f>IFERROR(VLOOKUP(年度マスタ!$K$4&amp;"_"&amp;H$54,データシート1!$A:$CE,MATCH("bc_"&amp;$C56,データシート1!$A$1:$CE$1,0),0),0)</f>
        <v>37.731000000000002</v>
      </c>
      <c r="I56" s="887">
        <f>IFERROR(VLOOKUP(年度マスタ!$K$4&amp;"_"&amp;I$54,データシート1!$A:$CE,MATCH("bc_"&amp;$C56,データシート1!$A$1:$CE$1,0),0),0)</f>
        <v>36.588000000000001</v>
      </c>
      <c r="J56" s="887">
        <f>IFERROR(VLOOKUP(年度マスタ!$K$4&amp;"_"&amp;J$54,データシート1!$A:$CE,MATCH("bc_"&amp;$C56,データシート1!$A$1:$CE$1,0),0),0)</f>
        <v>33.898000000000003</v>
      </c>
      <c r="K56" s="887">
        <f>IFERROR(VLOOKUP(年度マスタ!$K$4&amp;"_"&amp;K$54,データシート1!$A:$CE,MATCH("bc_"&amp;$C56,データシート1!$A$1:$CE$1,0),0),0)</f>
        <v>24.434999999999999</v>
      </c>
      <c r="L56" s="887">
        <f>IFERROR(VLOOKUP(年度マスタ!$K$4&amp;"_"&amp;L$54,データシート1!$A:$CE,MATCH("bc_"&amp;$C56,データシート1!$A$1:$CE$1,0),0),0)</f>
        <v>29.605</v>
      </c>
      <c r="M56" s="887">
        <f>IFERROR(VLOOKUP(年度マスタ!$K$4&amp;"_"&amp;M$54,データシート1!$A:$CE,MATCH("bc_"&amp;$C56,データシート1!$A$1:$CE$1,0),0),0)</f>
        <v>25.745999999999999</v>
      </c>
      <c r="N56" s="887">
        <f>IFERROR(VLOOKUP(年度マスタ!$K$4&amp;"_"&amp;N$54,データシート1!$A:$CE,MATCH("bc_"&amp;$C56,データシート1!$A$1:$CE$1,0),0),0)</f>
        <v>19.757000000000001</v>
      </c>
      <c r="O56" s="887">
        <f>IFERROR(VLOOKUP(年度マスタ!$K$4&amp;"_"&amp;O$54,データシート1!$A:$CE,MATCH("bc_"&amp;$C56,データシート1!$A$1:$CE$1,0),0),0)</f>
        <v>20.242999999999999</v>
      </c>
      <c r="P56" s="888">
        <f>IFERROR(VLOOKUP(年度マスタ!$K$4&amp;"_"&amp;P$54,データシート1!$A:$CE,MATCH("bc_"&amp;$C56,データシート1!$A$1:$CE$1,0),0),0)</f>
        <v>20.763999999999999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12.933999999999999</v>
      </c>
      <c r="G57" s="887">
        <f t="shared" ref="G57:J57" si="34">SUM(G58:G59)</f>
        <v>0</v>
      </c>
      <c r="H57" s="887">
        <f t="shared" si="34"/>
        <v>0</v>
      </c>
      <c r="I57" s="887">
        <f t="shared" si="34"/>
        <v>0</v>
      </c>
      <c r="J57" s="887">
        <f t="shared" si="34"/>
        <v>0</v>
      </c>
      <c r="K57" s="887">
        <f t="shared" ref="K57:O57" si="35">SUM(K58:K59)</f>
        <v>0</v>
      </c>
      <c r="L57" s="887">
        <f t="shared" si="35"/>
        <v>14.672000000000001</v>
      </c>
      <c r="M57" s="887">
        <f t="shared" si="35"/>
        <v>14.704000000000001</v>
      </c>
      <c r="N57" s="887">
        <f t="shared" si="35"/>
        <v>13.656000000000001</v>
      </c>
      <c r="O57" s="887">
        <f t="shared" si="35"/>
        <v>15.179</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12.933999999999999</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14.672000000000001</v>
      </c>
      <c r="M59" s="889">
        <f>IFERROR(VLOOKUP(年度マスタ!$K$4&amp;"_"&amp;M$54,データシート1!$A:$CE,MATCH("bc_"&amp;$C59,データシート1!$A$1:$CE$1,0),0),0)</f>
        <v>14.704000000000001</v>
      </c>
      <c r="N59" s="889">
        <f>IFERROR(VLOOKUP(年度マスタ!$K$4&amp;"_"&amp;N$54,データシート1!$A:$CE,MATCH("bc_"&amp;$C59,データシート1!$A$1:$CE$1,0),0),0)</f>
        <v>13.656000000000001</v>
      </c>
      <c r="O59" s="889">
        <f>IFERROR(VLOOKUP(年度マスタ!$K$4&amp;"_"&amp;O$54,データシート1!$A:$CE,MATCH("bc_"&amp;$C59,データシート1!$A$1:$CE$1,0),0),0)</f>
        <v>15.179</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宗像市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12470.364</v>
      </c>
      <c r="K6" s="619">
        <f>VLOOKUP(年度マスタ!$K$4&amp;"_"&amp;K$5,データシート1!$A:$BT,MATCH("cb_"&amp;$G6,データシート1!$A$1:$BT$1,0),0)</f>
        <v>13416.734</v>
      </c>
      <c r="L6" s="619">
        <f>VLOOKUP(年度マスタ!$K$4&amp;"_"&amp;L$5,データシート1!$A:$BT,MATCH("cb_"&amp;$G6,データシート1!$A$1:$BT$1,0),0)</f>
        <v>14289.634</v>
      </c>
      <c r="M6" s="619">
        <f>VLOOKUP(年度マスタ!$K$4&amp;"_"&amp;M$5,データシート1!$A:$BT,MATCH("cb_"&amp;$G6,データシート1!$A$1:$BT$1,0),0)</f>
        <v>15265.233999999995</v>
      </c>
      <c r="N6" s="619">
        <f>VLOOKUP(年度マスタ!$K$4&amp;"_"&amp;N$5,データシート1!$A:$BT,MATCH("cb_"&amp;$G6,データシート1!$A$1:$BT$1,0),0)</f>
        <v>16414.91399999999</v>
      </c>
      <c r="O6" s="619">
        <f>VLOOKUP(年度マスタ!$K$4&amp;"_"&amp;O$5,データシート1!$A:$BT,MATCH("cb_"&amp;$G6,データシート1!$A$1:$BT$1,0),0)</f>
        <v>17420.076000000001</v>
      </c>
      <c r="P6" s="619">
        <f>VLOOKUP(年度マスタ!$K$4&amp;"_"&amp;P$5,データシート1!$A:$BT,MATCH("cb_"&amp;$G6,データシート1!$A$1:$BT$1,0),0)</f>
        <v>18623.75599999999</v>
      </c>
      <c r="Q6" s="619">
        <f>VLOOKUP(年度マスタ!$K$4&amp;"_"&amp;Q$5,データシート1!$A:$BT,MATCH("cb_"&amp;$G6,データシート1!$A$1:$BT$1,0),0)</f>
        <v>20062.165999999968</v>
      </c>
      <c r="R6" s="633">
        <f>VLOOKUP(年度マスタ!$K$4&amp;"_"&amp;R$5,データシート1!$A:$BT,MATCH("cb_"&amp;$G6,データシート1!$A$1:$BT$1,0),0)</f>
        <v>21324.415999999947</v>
      </c>
      <c r="S6" s="568"/>
      <c r="T6" s="190"/>
      <c r="U6" s="581"/>
      <c r="V6" s="195"/>
      <c r="W6" s="195"/>
      <c r="X6" s="195"/>
      <c r="Y6" s="196" t="s">
        <v>372</v>
      </c>
      <c r="Z6" s="663" t="s">
        <v>373</v>
      </c>
      <c r="AA6" s="663"/>
      <c r="AB6" s="663"/>
      <c r="AC6" s="664">
        <f>SUM(AC7:AC8)</f>
        <v>717971</v>
      </c>
      <c r="AD6" s="664">
        <f>SUM(AD7:AD8)</f>
        <v>915639.35500000021</v>
      </c>
      <c r="AE6" s="665">
        <f>$AD6*3600/100000000</f>
        <v>32.963016780000011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47717.7</v>
      </c>
      <c r="K7" s="617">
        <f>VLOOKUP(年度マスタ!$K$4&amp;"_"&amp;K$5,データシート1!$A:$BT,MATCH("cb_"&amp;$G7,データシート1!$A$1:$BT$1,0),0)</f>
        <v>50887.399999999987</v>
      </c>
      <c r="L7" s="617">
        <f>VLOOKUP(年度マスタ!$K$4&amp;"_"&amp;L$5,データシート1!$A:$BT,MATCH("cb_"&amp;$G7,データシート1!$A$1:$BT$1,0),0)</f>
        <v>56564</v>
      </c>
      <c r="M7" s="617">
        <f>VLOOKUP(年度マスタ!$K$4&amp;"_"&amp;M$5,データシート1!$A:$BT,MATCH("cb_"&amp;$G7,データシート1!$A$1:$BT$1,0),0)</f>
        <v>57830.2</v>
      </c>
      <c r="N7" s="617">
        <f>VLOOKUP(年度マスタ!$K$4&amp;"_"&amp;N$5,データシート1!$A:$BT,MATCH("cb_"&amp;$G7,データシート1!$A$1:$BT$1,0),0)</f>
        <v>59732</v>
      </c>
      <c r="O7" s="617">
        <f>VLOOKUP(年度マスタ!$K$4&amp;"_"&amp;O$5,データシート1!$A:$BT,MATCH("cb_"&amp;$G7,データシート1!$A$1:$BT$1,0),0)</f>
        <v>74986.800000000032</v>
      </c>
      <c r="P7" s="617">
        <f>VLOOKUP(年度マスタ!$K$4&amp;"_"&amp;P$5,データシート1!$A:$BT,MATCH("cb_"&amp;$G7,データシート1!$A$1:$BT$1,0),0)</f>
        <v>75149.900000000023</v>
      </c>
      <c r="Q7" s="617">
        <f>VLOOKUP(年度マスタ!$K$4&amp;"_"&amp;Q$5,データシート1!$A:$BT,MATCH("cb_"&amp;$G7,データシート1!$A$1:$BT$1,0),0)</f>
        <v>75839.000000000029</v>
      </c>
      <c r="R7" s="634">
        <f>VLOOKUP(年度マスタ!$K$4&amp;"_"&amp;R$5,データシート1!$A:$BT,MATCH("cb_"&amp;$G7,データシート1!$A$1:$BT$1,0),0)</f>
        <v>108753.60000000002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327147</v>
      </c>
      <c r="AD7" s="1022">
        <f>VLOOKUP(年度マスタ!$K$4&amp;"_"&amp;年度マスタ!$K$9,データシート3!A:AB,MATCH("ea_"&amp;$Y7&amp;"_年間発電",データシート3!$A$1:$AB$1,0),0)/10^3</f>
        <v>417331.32900000009</v>
      </c>
      <c r="AE7" s="554">
        <f t="shared" ref="AE7:AE16" si="0">$AD7*3600/100000000</f>
        <v>15.023927844000003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390824</v>
      </c>
      <c r="AD8" s="1022">
        <f>VLOOKUP(年度マスタ!$K$4&amp;"_"&amp;年度マスタ!$K$9,データシート3!A:AB,MATCH("ea_"&amp;$Y8&amp;"_年間発電",データシート3!$A$1:$AB$1,0),0)/10^3</f>
        <v>498308.02600000007</v>
      </c>
      <c r="AE8" s="554">
        <f t="shared" si="0"/>
        <v>17.939088936000001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11000</v>
      </c>
      <c r="AD9" s="666">
        <f>VLOOKUP(年度マスタ!$K$4&amp;"_"&amp;年度マスタ!$K$9,データシート3!A:AB,MATCH("ea_"&amp;$Y9&amp;"_年間発電",データシート3!$A$1:$AB$1,0),0)/10^3</f>
        <v>23976.651999999995</v>
      </c>
      <c r="AE9" s="667">
        <f t="shared" si="0"/>
        <v>0.86315947199999976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1152</v>
      </c>
      <c r="K11" s="654">
        <f>VLOOKUP(年度マスタ!$K$4&amp;"_"&amp;K$5,データシート1!$A:$BT,MATCH("cb_"&amp;$G11,データシート1!$A$1:$BT$1,0),0)</f>
        <v>1152</v>
      </c>
      <c r="L11" s="654">
        <f>VLOOKUP(年度マスタ!$K$4&amp;"_"&amp;L$5,データシート1!$A:$BT,MATCH("cb_"&amp;$G11,データシート1!$A$1:$BT$1,0),0)</f>
        <v>1152</v>
      </c>
      <c r="M11" s="654">
        <f>VLOOKUP(年度マスタ!$K$4&amp;"_"&amp;M$5,データシート1!$A:$BT,MATCH("cb_"&amp;$G11,データシート1!$A$1:$BT$1,0),0)</f>
        <v>1152</v>
      </c>
      <c r="N11" s="654">
        <f>VLOOKUP(年度マスタ!$K$4&amp;"_"&amp;N$5,データシート1!$A:$BT,MATCH("cb_"&amp;$G11,データシート1!$A$1:$BT$1,0),0)</f>
        <v>1152</v>
      </c>
      <c r="O11" s="654">
        <f>VLOOKUP(年度マスタ!$K$4&amp;"_"&amp;O$5,データシート1!$A:$BT,MATCH("cb_"&amp;$G11,データシート1!$A$1:$BT$1,0),0)</f>
        <v>1152</v>
      </c>
      <c r="P11" s="654">
        <f>VLOOKUP(年度マスタ!$K$4&amp;"_"&amp;P$5,データシート1!$A:$BT,MATCH("cb_"&amp;$G11,データシート1!$A$1:$BT$1,0),0)</f>
        <v>1152</v>
      </c>
      <c r="Q11" s="654">
        <f>VLOOKUP(年度マスタ!$K$4&amp;"_"&amp;Q$5,データシート1!$A:$BT,MATCH("cb_"&amp;$G11,データシート1!$A$1:$BT$1,0),0)</f>
        <v>1152</v>
      </c>
      <c r="R11" s="655">
        <f>VLOOKUP(年度マスタ!$K$4&amp;"_"&amp;R$5,データシート1!$A:$BT,MATCH("cb_"&amp;$G11,データシート1!$A$1:$BT$1,0),0)</f>
        <v>1152</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61340.063999999998</v>
      </c>
      <c r="K12" s="651">
        <f t="shared" ref="K12:Q12" si="1">SUM(K6:K11)</f>
        <v>65456.133999999991</v>
      </c>
      <c r="L12" s="651">
        <f t="shared" si="1"/>
        <v>72005.634000000005</v>
      </c>
      <c r="M12" s="651">
        <f t="shared" si="1"/>
        <v>74247.433999999994</v>
      </c>
      <c r="N12" s="651">
        <f t="shared" si="1"/>
        <v>77298.91399999999</v>
      </c>
      <c r="O12" s="651">
        <f t="shared" si="1"/>
        <v>93558.876000000033</v>
      </c>
      <c r="P12" s="651">
        <f t="shared" si="1"/>
        <v>94925.656000000017</v>
      </c>
      <c r="Q12" s="651">
        <f t="shared" si="1"/>
        <v>97053.165999999997</v>
      </c>
      <c r="R12" s="652">
        <f t="shared" ref="R12" si="2">SUM(R6:R11)</f>
        <v>131230.01599999997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7.0187485799999996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33.750442239999998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14965.93324368</v>
      </c>
      <c r="K19" s="615">
        <f>K6*別紙!$C5/100*別紙!$E5/10^3</f>
        <v>16101.690808079999</v>
      </c>
      <c r="L19" s="615">
        <f>L6*別紙!$C5/100*別紙!$E5/10^3</f>
        <v>17149.27555608</v>
      </c>
      <c r="M19" s="615">
        <f>M6*別紙!$C5/100*別紙!$E5/10^3</f>
        <v>18320.112628079991</v>
      </c>
      <c r="N19" s="615">
        <f>N6*別紙!$C5/100*別紙!$E5/10^3</f>
        <v>19699.866589679987</v>
      </c>
      <c r="O19" s="615">
        <f>O6*別紙!$C5/100*別紙!$E5/10^3</f>
        <v>20906.181609120002</v>
      </c>
      <c r="P19" s="615">
        <f>P6*別紙!$C5/100*別紙!$E5/10^3</f>
        <v>22350.742050719986</v>
      </c>
      <c r="Q19" s="615">
        <f>Q6*別紙!$C5/100*別紙!$E5/10^3</f>
        <v>24077.00665991996</v>
      </c>
      <c r="R19" s="639">
        <f>R6*別紙!$C5/100*別紙!$E5/10^3</f>
        <v>25591.858129919936</v>
      </c>
      <c r="S19" s="572"/>
      <c r="T19" s="191"/>
      <c r="U19" s="588"/>
      <c r="W19" s="201"/>
      <c r="X19" s="201"/>
      <c r="Y19" s="173"/>
      <c r="Z19" s="628" t="s">
        <v>389</v>
      </c>
      <c r="AA19" s="671"/>
      <c r="AB19" s="672"/>
      <c r="AC19" s="673">
        <f>SUM($AC$6,$AC$9,$AC$10,$AC$13)</f>
        <v>728971</v>
      </c>
      <c r="AD19" s="673">
        <f>SUM($AD$6,$AD$9,$AD$10,$AD$13)</f>
        <v>939616.00700000022</v>
      </c>
      <c r="AE19" s="674">
        <f>SUM($AE$6,$AE$9,$AE$10,$AE$13,$AE$17,$AE$18)</f>
        <v>74.595367072000016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63119.064851999989</v>
      </c>
      <c r="K20" s="617">
        <f>K7*別紙!$C6/100*別紙!$E6/10^3</f>
        <v>67311.817223999984</v>
      </c>
      <c r="L20" s="617">
        <f>L7*別紙!$C6/100*別紙!$E6/10^3</f>
        <v>74820.596640000003</v>
      </c>
      <c r="M20" s="617">
        <f>M7*別紙!$C6/100*別紙!$E6/10^3</f>
        <v>76495.475351999994</v>
      </c>
      <c r="N20" s="617">
        <f>N7*別紙!$C6/100*別紙!$E6/10^3</f>
        <v>79011.100319999998</v>
      </c>
      <c r="O20" s="617">
        <f>O7*別紙!$C6/100*別紙!$E6/10^3</f>
        <v>99189.539568000037</v>
      </c>
      <c r="P20" s="617">
        <f>P7*別紙!$C6/100*別紙!$E6/10^3</f>
        <v>99405.281724000015</v>
      </c>
      <c r="Q20" s="617">
        <f>Q7*別紙!$C6/100*別紙!$E6/10^3</f>
        <v>100316.79564000003</v>
      </c>
      <c r="R20" s="634">
        <f>R7*別紙!$C6/100*別紙!$E6/10^3</f>
        <v>143854.91193600005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8073.2160000000003</v>
      </c>
      <c r="K24" s="654">
        <f>K11*別紙!$C10/100*別紙!$E10/10^3</f>
        <v>8073.2160000000003</v>
      </c>
      <c r="L24" s="654">
        <f>L11*別紙!$C10/100*別紙!$E10/10^3</f>
        <v>8073.2160000000003</v>
      </c>
      <c r="M24" s="654">
        <f>M11*別紙!$C10/100*別紙!$E10/10^3</f>
        <v>8073.2160000000003</v>
      </c>
      <c r="N24" s="654">
        <f>N11*別紙!$C10/100*別紙!$E10/10^3</f>
        <v>8073.2160000000003</v>
      </c>
      <c r="O24" s="654">
        <f>O11*別紙!$C10/100*別紙!$E10/10^3</f>
        <v>8073.2160000000003</v>
      </c>
      <c r="P24" s="654">
        <f>P11*別紙!$C10/100*別紙!$E10/10^3</f>
        <v>8073.2160000000003</v>
      </c>
      <c r="Q24" s="654">
        <f>Q11*別紙!$C10/100*別紙!$E10/10^3</f>
        <v>8073.2160000000003</v>
      </c>
      <c r="R24" s="655">
        <f>R11*別紙!$C10/100*別紙!$E10/10^3</f>
        <v>8073.2160000000003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86158.214095679985</v>
      </c>
      <c r="K25" s="657">
        <f t="shared" si="3"/>
        <v>91486.72403207999</v>
      </c>
      <c r="L25" s="657">
        <f t="shared" si="3"/>
        <v>100043.08819608</v>
      </c>
      <c r="M25" s="657">
        <f t="shared" si="3"/>
        <v>102888.80398007999</v>
      </c>
      <c r="N25" s="657">
        <f t="shared" si="3"/>
        <v>106784.18290967999</v>
      </c>
      <c r="O25" s="657">
        <f t="shared" si="3"/>
        <v>128168.93717712004</v>
      </c>
      <c r="P25" s="657">
        <f t="shared" si="3"/>
        <v>129829.23977472</v>
      </c>
      <c r="Q25" s="657">
        <f t="shared" si="3"/>
        <v>132467.01829991999</v>
      </c>
      <c r="R25" s="658">
        <f t="shared" ref="R25" si="4">SUM(R19:R24)</f>
        <v>177519.98606591998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371406.94680164615</v>
      </c>
      <c r="K26" s="654">
        <f>(VLOOKUP(年度マスタ!$K$4&amp;"_"&amp;K$18,データシート1!$A:$BT,MATCH("da_合計",データシート1!$A$1:$BT$1,0),0))/10^3</f>
        <v>385637.01642153889</v>
      </c>
      <c r="L26" s="654">
        <f>(VLOOKUP(年度マスタ!$K$4&amp;"_"&amp;L$18,データシート1!$A:$BT,MATCH("da_合計",データシート1!$A$1:$BT$1,0),0))/10^3</f>
        <v>382180.86549434735</v>
      </c>
      <c r="M26" s="654">
        <f>(VLOOKUP(年度マスタ!$K$4&amp;"_"&amp;M$18,データシート1!$A:$BT,MATCH("da_合計",データシート1!$A$1:$BT$1,0),0))/10^3</f>
        <v>344229.93684645649</v>
      </c>
      <c r="N26" s="654">
        <f>(VLOOKUP(年度マスタ!$K$4&amp;"_"&amp;N$18,データシート1!$A:$BT,MATCH("da_合計",データシート1!$A$1:$BT$1,0),0))/10^3</f>
        <v>333140.978383179</v>
      </c>
      <c r="O26" s="654">
        <f>(VLOOKUP(年度マスタ!$K$4&amp;"_"&amp;O$18,データシート1!$A:$BT,MATCH("da_合計",データシート1!$A$1:$BT$1,0),0))/10^3</f>
        <v>358110.80509973213</v>
      </c>
      <c r="P26" s="654">
        <f>(VLOOKUP(年度マスタ!$K$4&amp;"_"&amp;P$18,データシート1!$A:$BT,MATCH("da_合計",データシート1!$A$1:$BT$1,0),0))/10^3</f>
        <v>379687.34937224316</v>
      </c>
      <c r="Q26" s="654">
        <f>(VLOOKUP(年度マスタ!$K$4&amp;"_"&amp;Q$18,データシート1!$A:$BT,MATCH("da_合計",データシート1!$A$1:$BT$1,0),0))/10^3</f>
        <v>394425.07263452164</v>
      </c>
      <c r="R26" s="655">
        <f>Q26</f>
        <v>394425.07263452164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0.23197792835494188</v>
      </c>
      <c r="K27" s="839">
        <f t="shared" ref="K27:P27" si="5">K25/K26</f>
        <v>0.23723532787650259</v>
      </c>
      <c r="L27" s="839">
        <f t="shared" si="5"/>
        <v>0.26176896131802729</v>
      </c>
      <c r="M27" s="839">
        <f t="shared" si="5"/>
        <v>0.29889557231035796</v>
      </c>
      <c r="N27" s="839">
        <f t="shared" si="5"/>
        <v>0.32053751966489319</v>
      </c>
      <c r="O27" s="839">
        <f t="shared" si="5"/>
        <v>0.35790301591549467</v>
      </c>
      <c r="P27" s="839">
        <f t="shared" si="5"/>
        <v>0.34193722806243987</v>
      </c>
      <c r="Q27" s="839">
        <f>Q25/Q26</f>
        <v>0.33584837144129859</v>
      </c>
      <c r="R27" s="840">
        <f>R25/R26</f>
        <v>0.45007277270735735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0.45007277270735735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2.3822420839626952</v>
      </c>
      <c r="AA52" s="173"/>
      <c r="AB52" s="678" t="s">
        <v>413</v>
      </c>
      <c r="AC52" s="679">
        <f>$AD6</f>
        <v>915639.35500000021</v>
      </c>
      <c r="AD52" s="680">
        <f>R19+R20</f>
        <v>169446.77006591999</v>
      </c>
      <c r="AE52" s="681">
        <f t="shared" ref="AE52:AE54" si="6">IFERROR(AD52/AC52,"-")</f>
        <v>0.18505841753156183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545190.93436547858</v>
      </c>
      <c r="Z53" s="1130"/>
      <c r="AA53" s="173"/>
      <c r="AB53" s="678" t="s">
        <v>377</v>
      </c>
      <c r="AC53" s="679">
        <f>$AD9</f>
        <v>23976.651999999995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2995</v>
      </c>
      <c r="AK54" s="443">
        <f>VLOOKUP(年度マスタ!$K$4&amp;"_"&amp;AK$53,データシート1!$A$1:$BT$2000,MATCH("ca_太陽光発電（10kW未満）",データシート1!$A$1:$BT$1,0),0)</f>
        <v>3185</v>
      </c>
      <c r="AL54" s="443">
        <f>VLOOKUP(年度マスタ!$K$4&amp;"_"&amp;AL$53,データシート1!$A$1:$BT$2000,MATCH("ca_太陽光発電（10kW未満）",データシート1!$A$1:$BT$1,0),0)</f>
        <v>3356</v>
      </c>
      <c r="AM54" s="443">
        <f>VLOOKUP(年度マスタ!$K$4&amp;"_"&amp;AM$53,データシート1!$A$1:$BT$2000,MATCH("ca_太陽光発電（10kW未満）",データシート1!$A$1:$BT$1,0),0)</f>
        <v>3539</v>
      </c>
      <c r="AN54" s="443">
        <f>VLOOKUP(年度マスタ!$K$4&amp;"_"&amp;AN$53,データシート1!$A$1:$BT$2000,MATCH("ca_太陽光発電（10kW未満）",データシート1!$A$1:$BT$1,0),0)</f>
        <v>3772</v>
      </c>
      <c r="AO54" s="443">
        <f>VLOOKUP(年度マスタ!$K$4&amp;"_"&amp;AO$53,データシート1!$A$1:$BT$2000,MATCH("ca_太陽光発電（10kW未満）",データシート1!$A$1:$BT$1,0),0)</f>
        <v>3955</v>
      </c>
      <c r="AP54" s="443">
        <f>VLOOKUP(年度マスタ!$K$4&amp;"_"&amp;AP$53,データシート1!$A$1:$BT$2000,MATCH("ca_太陽光発電（10kW未満）",データシート1!$A$1:$BT$1,0),0)</f>
        <v>4174</v>
      </c>
      <c r="AQ54" s="443">
        <f>VLOOKUP(年度マスタ!$K$4&amp;"_"&amp;AQ$53,データシート1!$A$1:$BT$2000,MATCH("ca_太陽光発電（10kW未満）",データシート1!$A$1:$BT$1,0),0)</f>
        <v>4429</v>
      </c>
      <c r="AR54" s="443">
        <f>VLOOKUP(年度マスタ!$K$4&amp;"_"&amp;AR$53,データシート1!$A$1:$BT$2000,MATCH("ca_太陽光発電（10kW未満）",データシート1!$A$1:$BT$1,0),0)</f>
        <v>4654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宗像市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宗像市</v>
      </c>
      <c r="AZ12" s="1023" t="str">
        <f>年度マスタ!$K4</f>
        <v>40220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宗像市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宗像市</v>
      </c>
      <c r="AZ4" s="1038" t="str">
        <f>年度マスタ!$K4</f>
        <v>40220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宗像市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40220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6</v>
      </c>
      <c r="H7" s="701">
        <f t="shared" si="0"/>
        <v>6</v>
      </c>
      <c r="I7" s="701">
        <f t="shared" si="0"/>
        <v>7</v>
      </c>
      <c r="J7" s="701">
        <f t="shared" si="0"/>
        <v>7</v>
      </c>
      <c r="K7" s="702">
        <f t="shared" si="0"/>
        <v>6</v>
      </c>
      <c r="L7" s="702">
        <f t="shared" si="0"/>
        <v>5</v>
      </c>
      <c r="M7" s="702">
        <f t="shared" si="0"/>
        <v>6</v>
      </c>
      <c r="N7" s="702">
        <f t="shared" si="0"/>
        <v>5</v>
      </c>
      <c r="O7" s="702">
        <f>SUM(O8:O13)</f>
        <v>5</v>
      </c>
      <c r="P7" s="702">
        <f t="shared" si="0"/>
        <v>5</v>
      </c>
      <c r="Q7" s="703">
        <f>SUM(Q8:Q13)</f>
        <v>5</v>
      </c>
      <c r="R7" s="909">
        <f t="shared" si="0"/>
        <v>38.82</v>
      </c>
      <c r="S7" s="910">
        <f t="shared" si="0"/>
        <v>30.678999999999998</v>
      </c>
      <c r="T7" s="910">
        <f t="shared" si="0"/>
        <v>37.730999999999995</v>
      </c>
      <c r="U7" s="910">
        <f t="shared" si="0"/>
        <v>36.588000000000001</v>
      </c>
      <c r="V7" s="910">
        <f t="shared" si="0"/>
        <v>33.897999999999996</v>
      </c>
      <c r="W7" s="910">
        <f t="shared" si="0"/>
        <v>24.435000000000002</v>
      </c>
      <c r="X7" s="910">
        <f t="shared" si="0"/>
        <v>44.277000000000001</v>
      </c>
      <c r="Y7" s="910">
        <f t="shared" si="0"/>
        <v>40.450000000000003</v>
      </c>
      <c r="Z7" s="910">
        <f>SUM(Z8:Z13)</f>
        <v>33.412999999999997</v>
      </c>
      <c r="AA7" s="910">
        <f>SUM(AA8:AA13)</f>
        <v>35.421999999999997</v>
      </c>
      <c r="AB7" s="911">
        <f t="shared" si="0"/>
        <v>20.763999999999999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8.99</v>
      </c>
      <c r="S10" s="916">
        <f>VLOOKUP($D$3&amp;"_"&amp;S$3,データシート1!$A:$BU,MATCH($R$2&amp;"_"&amp;$C10,データシート1!$A$1:$BU$1,0),0)</f>
        <v>11.172000000000001</v>
      </c>
      <c r="T10" s="916">
        <f>VLOOKUP($D$3&amp;"_"&amp;T$3,データシート1!$A:$BU,MATCH($R$2&amp;"_"&amp;$C10,データシート1!$A$1:$BU$1,0),0)</f>
        <v>17.09</v>
      </c>
      <c r="U10" s="916">
        <f>VLOOKUP($D$3&amp;"_"&amp;U$3,データシート1!$A:$BU,MATCH($R$2&amp;"_"&amp;$C10,データシート1!$A$1:$BU$1,0),0)</f>
        <v>16.155000000000001</v>
      </c>
      <c r="V10" s="916">
        <f>VLOOKUP($D$3&amp;"_"&amp;V$3,データシート1!$A:$BU,MATCH($R$2&amp;"_"&amp;$C10,データシート1!$A$1:$BU$1,0),0)</f>
        <v>16.515000000000001</v>
      </c>
      <c r="W10" s="916">
        <f>VLOOKUP($D$3&amp;"_"&amp;W$3,データシート1!$A:$BU,MATCH($R$2&amp;"_"&amp;$C10,データシート1!$A$1:$BU$1,0),0)</f>
        <v>14.778</v>
      </c>
      <c r="X10" s="916">
        <f>VLOOKUP($D$3&amp;"_"&amp;X$3,データシート1!$A:$BU,MATCH($R$2&amp;"_"&amp;$C10,データシート1!$A$1:$BU$1,0),0)</f>
        <v>13.622999999999999</v>
      </c>
      <c r="Y10" s="916">
        <f>VLOOKUP($D$3&amp;"_"&amp;Y$3,データシート1!$A:$BU,MATCH($R$2&amp;"_"&amp;$C10,データシート1!$A$1:$BU$1,0),0)</f>
        <v>10.106999999999999</v>
      </c>
      <c r="Z10" s="916">
        <f>VLOOKUP($D$3&amp;"_"&amp;Z$3,データシート1!$A:$BU,MATCH($R$2&amp;"_"&amp;$C10,データシート1!$A$1:$BU$1,0),0)</f>
        <v>7.7009999999999996</v>
      </c>
      <c r="AA10" s="916">
        <f>VLOOKUP($D$3&amp;"_"&amp;AA$3,データシート1!$A:$BU,MATCH($R$2&amp;"_"&amp;$C10,データシート1!$A$1:$BU$1,0),0)</f>
        <v>8.4269999999999996</v>
      </c>
      <c r="AB10" s="917">
        <f>VLOOKUP($D$3&amp;"_"&amp;AB$3,データシート1!$A:$BU,MATCH($R$2&amp;"_"&amp;$C10,データシート1!$A$1:$BU$1,0),0)</f>
        <v>8.7650000000000006</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5</v>
      </c>
      <c r="K11" s="715">
        <f>VLOOKUP($D$3&amp;"_"&amp;K$3,データシート1!$A:$BU,MATCH($G$2&amp;"_"&amp;$C11,データシート1!$A$1:$BU$1,0),0)</f>
        <v>4</v>
      </c>
      <c r="L11" s="715">
        <f>VLOOKUP($D$3&amp;"_"&amp;L$3,データシート1!$A:$BU,MATCH($G$2&amp;"_"&amp;$C11,データシート1!$A$1:$BU$1,0),0)</f>
        <v>3</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29.830000000000002</v>
      </c>
      <c r="S11" s="916">
        <f>VLOOKUP($D$3&amp;"_"&amp;S$3,データシート1!$A:$BU,MATCH($R$2&amp;"_"&amp;$C11,データシート1!$A$1:$BU$1,0),0)</f>
        <v>19.506999999999998</v>
      </c>
      <c r="T11" s="916">
        <f>VLOOKUP($D$3&amp;"_"&amp;T$3,データシート1!$A:$BU,MATCH($R$2&amp;"_"&amp;$C11,データシート1!$A$1:$BU$1,0),0)</f>
        <v>20.640999999999998</v>
      </c>
      <c r="U11" s="916">
        <f>VLOOKUP($D$3&amp;"_"&amp;U$3,データシート1!$A:$BU,MATCH($R$2&amp;"_"&amp;$C11,データシート1!$A$1:$BU$1,0),0)</f>
        <v>20.433</v>
      </c>
      <c r="V11" s="916">
        <f>VLOOKUP($D$3&amp;"_"&amp;V$3,データシート1!$A:$BU,MATCH($R$2&amp;"_"&amp;$C11,データシート1!$A$1:$BU$1,0),0)</f>
        <v>17.382999999999999</v>
      </c>
      <c r="W11" s="916">
        <f>VLOOKUP($D$3&amp;"_"&amp;W$3,データシート1!$A:$BU,MATCH($R$2&amp;"_"&amp;$C11,データシート1!$A$1:$BU$1,0),0)</f>
        <v>9.657</v>
      </c>
      <c r="X11" s="916">
        <f>VLOOKUP($D$3&amp;"_"&amp;X$3,データシート1!$A:$BU,MATCH($R$2&amp;"_"&amp;$C11,データシート1!$A$1:$BU$1,0),0)</f>
        <v>30.654000000000003</v>
      </c>
      <c r="Y11" s="916">
        <f>VLOOKUP($D$3&amp;"_"&amp;Y$3,データシート1!$A:$BU,MATCH($R$2&amp;"_"&amp;$C11,データシート1!$A$1:$BU$1,0),0)</f>
        <v>30.343</v>
      </c>
      <c r="Z11" s="916">
        <f>VLOOKUP($D$3&amp;"_"&amp;Z$3,データシート1!$A:$BU,MATCH($R$2&amp;"_"&amp;$C11,データシート1!$A$1:$BU$1,0),0)</f>
        <v>25.712</v>
      </c>
      <c r="AA11" s="916">
        <f>VLOOKUP($D$3&amp;"_"&amp;AA$3,データシート1!$A:$BU,MATCH($R$2&amp;"_"&amp;$C11,データシート1!$A$1:$BU$1,0),0)</f>
        <v>26.994999999999997</v>
      </c>
      <c r="AB11" s="917">
        <f>VLOOKUP($D$3&amp;"_"&amp;AB$3,データシート1!$A:$BU,MATCH($R$2&amp;"_"&amp;$C11,データシート1!$A$1:$BU$1,0),0)</f>
        <v>11.998999999999999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8.99</v>
      </c>
      <c r="S26" s="925">
        <f>VLOOKUP($D$3&amp;"_"&amp;S$3,データシート2!$A:$SI,MATCH($R$2&amp;"_"&amp;$B26,データシート2!$A$1:$SI$1,0),0)</f>
        <v>11.172000000000001</v>
      </c>
      <c r="T26" s="925">
        <f>VLOOKUP($D$3&amp;"_"&amp;T$3,データシート2!$A:$SI,MATCH($R$2&amp;"_"&amp;$B26,データシート2!$A$1:$SI$1,0),0)</f>
        <v>17.09</v>
      </c>
      <c r="U26" s="925">
        <f>VLOOKUP($D$3&amp;"_"&amp;U$3,データシート2!$A:$SI,MATCH($R$2&amp;"_"&amp;$B26,データシート2!$A$1:$SI$1,0),0)</f>
        <v>16.155000000000001</v>
      </c>
      <c r="V26" s="925">
        <f>VLOOKUP($D$3&amp;"_"&amp;V$3,データシート2!$A:$SI,MATCH($R$2&amp;"_"&amp;$B26,データシート2!$A$1:$SI$1,0),0)</f>
        <v>16.515000000000001</v>
      </c>
      <c r="W26" s="925">
        <f>VLOOKUP($D$3&amp;"_"&amp;W$3,データシート2!$A:$SI,MATCH($R$2&amp;"_"&amp;$B26,データシート2!$A$1:$SI$1,0),0)</f>
        <v>14.778</v>
      </c>
      <c r="X26" s="925">
        <f>VLOOKUP($D$3&amp;"_"&amp;X$3,データシート2!$A:$SI,MATCH($R$2&amp;"_"&amp;$B26,データシート2!$A$1:$SI$1,0),0)</f>
        <v>13.622999999999999</v>
      </c>
      <c r="Y26" s="925">
        <f>VLOOKUP($D$3&amp;"_"&amp;Y$3,データシート2!$A:$SI,MATCH($R$2&amp;"_"&amp;$B26,データシート2!$A$1:$SI$1,0),0)</f>
        <v>10.106999999999999</v>
      </c>
      <c r="Z26" s="925">
        <f>VLOOKUP($D$3&amp;"_"&amp;Z$3,データシート2!$A:$SI,MATCH($R$2&amp;"_"&amp;$B26,データシート2!$A$1:$SI$1,0),0)</f>
        <v>7.7009999999999996</v>
      </c>
      <c r="AA26" s="925">
        <f>VLOOKUP($D$3&amp;"_"&amp;AA$3,データシート2!$A:$SI,MATCH($R$2&amp;"_"&amp;$B26,データシート2!$A$1:$SI$1,0),0)</f>
        <v>8.4269999999999996</v>
      </c>
      <c r="AB26" s="926">
        <f>VLOOKUP($D$3&amp;"_"&amp;AB$3,データシート2!$A:$SI,MATCH($R$2&amp;"_"&amp;$B26,データシート2!$A$1:$SI$1,0),0)</f>
        <v>8.7650000000000006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8.99</v>
      </c>
      <c r="S27" s="928">
        <f>VLOOKUP($D$3&amp;"_"&amp;S$3,データシート2!$A:$SI,MATCH($R$2&amp;"_"&amp;$C27,データシート2!$A$1:$SI$1,0),0)</f>
        <v>11.172000000000001</v>
      </c>
      <c r="T27" s="928">
        <f>VLOOKUP($D$3&amp;"_"&amp;T$3,データシート2!$A:$SI,MATCH($R$2&amp;"_"&amp;$C27,データシート2!$A$1:$SI$1,0),0)</f>
        <v>11.856</v>
      </c>
      <c r="U27" s="928">
        <f>VLOOKUP($D$3&amp;"_"&amp;U$3,データシート2!$A:$SI,MATCH($R$2&amp;"_"&amp;$C27,データシート2!$A$1:$SI$1,0),0)</f>
        <v>12.574</v>
      </c>
      <c r="V27" s="928">
        <f>VLOOKUP($D$3&amp;"_"&amp;V$3,データシート2!$A:$SI,MATCH($R$2&amp;"_"&amp;$C27,データシート2!$A$1:$SI$1,0),0)</f>
        <v>13.023</v>
      </c>
      <c r="W27" s="928">
        <f>VLOOKUP($D$3&amp;"_"&amp;W$3,データシート2!$A:$SI,MATCH($R$2&amp;"_"&amp;$C27,データシート2!$A$1:$SI$1,0),0)</f>
        <v>11.683999999999999</v>
      </c>
      <c r="X27" s="928">
        <f>VLOOKUP($D$3&amp;"_"&amp;X$3,データシート2!$A:$SI,MATCH($R$2&amp;"_"&amp;$C27,データシート2!$A$1:$SI$1,0),0)</f>
        <v>11.023</v>
      </c>
      <c r="Y27" s="928">
        <f>VLOOKUP($D$3&amp;"_"&amp;Y$3,データシート2!$A:$SI,MATCH($R$2&amp;"_"&amp;$C27,データシート2!$A$1:$SI$1,0),0)</f>
        <v>10.106999999999999</v>
      </c>
      <c r="Z27" s="928">
        <f>VLOOKUP($D$3&amp;"_"&amp;Z$3,データシート2!$A:$SI,MATCH($R$2&amp;"_"&amp;$C27,データシート2!$A$1:$SI$1,0),0)</f>
        <v>7.7009999999999996</v>
      </c>
      <c r="AA27" s="928">
        <f>VLOOKUP($D$3&amp;"_"&amp;AA$3,データシート2!$A:$SI,MATCH($R$2&amp;"_"&amp;$C27,データシート2!$A$1:$SI$1,0),0)</f>
        <v>8.4269999999999996</v>
      </c>
      <c r="AB27" s="929">
        <f>VLOOKUP($D$3&amp;"_"&amp;AB$3,データシート2!$A:$SI,MATCH($R$2&amp;"_"&amp;$C27,データシート2!$A$1:$SI$1,0),0)</f>
        <v>8.7650000000000006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5.234</v>
      </c>
      <c r="U35" s="938">
        <f>VLOOKUP($D$3&amp;"_"&amp;U$3,データシート2!$A:$SI,MATCH($R$2&amp;"_"&amp;$C35,データシート2!$A$1:$SI$1,0),0)</f>
        <v>3.581</v>
      </c>
      <c r="V35" s="938">
        <f>VLOOKUP($D$3&amp;"_"&amp;V$3,データシート2!$A:$SI,MATCH($R$2&amp;"_"&amp;$C35,データシート2!$A$1:$SI$1,0),0)</f>
        <v>3.492</v>
      </c>
      <c r="W35" s="938">
        <f>VLOOKUP($D$3&amp;"_"&amp;W$3,データシート2!$A:$SI,MATCH($R$2&amp;"_"&amp;$C35,データシート2!$A$1:$SI$1,0),0)</f>
        <v>3.0939999999999999</v>
      </c>
      <c r="X35" s="938">
        <f>VLOOKUP($D$3&amp;"_"&amp;X$3,データシート2!$A:$SI,MATCH($R$2&amp;"_"&amp;$C35,データシート2!$A$1:$SI$1,0),0)</f>
        <v>2.6</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2.7269999999999999</v>
      </c>
      <c r="S53" s="925">
        <f>VLOOKUP($D$3&amp;"_"&amp;S$3,データシート2!$A:$SI,MATCH($R$2&amp;"_"&amp;$B53,データシート2!$A$1:$SI$1,0),0)</f>
        <v>3.8969999999999998</v>
      </c>
      <c r="T53" s="925">
        <f>VLOOKUP($D$3&amp;"_"&amp;T$3,データシート2!$A:$SI,MATCH($R$2&amp;"_"&amp;$B53,データシート2!$A$1:$SI$1,0),0)</f>
        <v>4.4930000000000003</v>
      </c>
      <c r="U53" s="925">
        <f>VLOOKUP($D$3&amp;"_"&amp;U$3,データシート2!$A:$SI,MATCH($R$2&amp;"_"&amp;$B53,データシート2!$A$1:$SI$1,0),0)</f>
        <v>4.2430000000000003</v>
      </c>
      <c r="V53" s="925">
        <f>VLOOKUP($D$3&amp;"_"&amp;V$3,データシート2!$A:$SI,MATCH($R$2&amp;"_"&amp;$B53,データシート2!$A$1:$SI$1,0),0)</f>
        <v>4.13</v>
      </c>
      <c r="W53" s="925">
        <f>VLOOKUP($D$3&amp;"_"&amp;W$3,データシート2!$A:$SI,MATCH($R$2&amp;"_"&amp;$B53,データシート2!$A$1:$SI$1,0),0)</f>
        <v>3.1520000000000001</v>
      </c>
      <c r="X53" s="925">
        <f>VLOOKUP($D$3&amp;"_"&amp;X$3,データシート2!$A:$SI,MATCH($R$2&amp;"_"&amp;$B53,データシート2!$A$1:$SI$1,0),0)</f>
        <v>2.601</v>
      </c>
      <c r="Y53" s="925">
        <f>VLOOKUP($D$3&amp;"_"&amp;Y$3,データシート2!$A:$SI,MATCH($R$2&amp;"_"&amp;$B53,データシート2!$A$1:$SI$1,0),0)</f>
        <v>2.4689999999999999</v>
      </c>
      <c r="Z53" s="925">
        <f>VLOOKUP($D$3&amp;"_"&amp;Z$3,データシート2!$A:$SI,MATCH($R$2&amp;"_"&amp;$B53,データシート2!$A$1:$SI$1,0),0)</f>
        <v>1.83</v>
      </c>
      <c r="AA53" s="925">
        <f>VLOOKUP($D$3&amp;"_"&amp;AA$3,データシート2!$A:$SI,MATCH($R$2&amp;"_"&amp;$B53,データシート2!$A$1:$SI$1,0),0)</f>
        <v>1.9670000000000001</v>
      </c>
      <c r="AB53" s="926">
        <f>VLOOKUP($D$3&amp;"_"&amp;AB$3,データシート2!$A:$SI,MATCH($R$2&amp;"_"&amp;$B53,データシート2!$A$1:$SI$1,0),0)</f>
        <v>2.117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2.7269999999999999</v>
      </c>
      <c r="S61" s="944">
        <f>VLOOKUP($D$3&amp;"_"&amp;S$3,データシート2!$A:$SI,MATCH($R$2&amp;"_"&amp;$C61,データシート2!$A$1:$SI$1,0),0)</f>
        <v>3.8969999999999998</v>
      </c>
      <c r="T61" s="944">
        <f>VLOOKUP($D$3&amp;"_"&amp;T$3,データシート2!$A:$SI,MATCH($R$2&amp;"_"&amp;$C61,データシート2!$A$1:$SI$1,0),0)</f>
        <v>4.4930000000000003</v>
      </c>
      <c r="U61" s="944">
        <f>VLOOKUP($D$3&amp;"_"&amp;U$3,データシート2!$A:$SI,MATCH($R$2&amp;"_"&amp;$C61,データシート2!$A$1:$SI$1,0),0)</f>
        <v>4.2430000000000003</v>
      </c>
      <c r="V61" s="944">
        <f>VLOOKUP($D$3&amp;"_"&amp;V$3,データシート2!$A:$SI,MATCH($R$2&amp;"_"&amp;$C61,データシート2!$A$1:$SI$1,0),0)</f>
        <v>4.13</v>
      </c>
      <c r="W61" s="944">
        <f>VLOOKUP($D$3&amp;"_"&amp;W$3,データシート2!$A:$SI,MATCH($R$2&amp;"_"&amp;$C61,データシート2!$A$1:$SI$1,0),0)</f>
        <v>3.1520000000000001</v>
      </c>
      <c r="X61" s="944">
        <f>VLOOKUP($D$3&amp;"_"&amp;X$3,データシート2!$A:$SI,MATCH($R$2&amp;"_"&amp;$C61,データシート2!$A$1:$SI$1,0),0)</f>
        <v>2.601</v>
      </c>
      <c r="Y61" s="944">
        <f>VLOOKUP($D$3&amp;"_"&amp;Y$3,データシート2!$A:$SI,MATCH($R$2&amp;"_"&amp;$C61,データシート2!$A$1:$SI$1,0),0)</f>
        <v>2.4689999999999999</v>
      </c>
      <c r="Z61" s="944">
        <f>VLOOKUP($D$3&amp;"_"&amp;Z$3,データシート2!$A:$SI,MATCH($R$2&amp;"_"&amp;$C61,データシート2!$A$1:$SI$1,0),0)</f>
        <v>1.83</v>
      </c>
      <c r="AA61" s="944">
        <f>VLOOKUP($D$3&amp;"_"&amp;AA$3,データシート2!$A:$SI,MATCH($R$2&amp;"_"&amp;$C61,データシート2!$A$1:$SI$1,0),0)</f>
        <v>1.9670000000000001</v>
      </c>
      <c r="AB61" s="945">
        <f>VLOOKUP($D$3&amp;"_"&amp;AB$3,データシート2!$A:$SI,MATCH($R$2&amp;"_"&amp;$C61,データシート2!$A$1:$SI$1,0),0)</f>
        <v>2.117</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4.8239999999999998</v>
      </c>
      <c r="S77" s="925">
        <f>VLOOKUP($D$3&amp;"_"&amp;S$3,データシート2!$A:$SI,MATCH($R$2&amp;"_"&amp;$B77,データシート2!$A$1:$SI$1,0),0)</f>
        <v>5.7460000000000004</v>
      </c>
      <c r="T77" s="925">
        <f>VLOOKUP($D$3&amp;"_"&amp;T$3,データシート2!$A:$SI,MATCH($R$2&amp;"_"&amp;$B77,データシート2!$A$1:$SI$1,0),0)</f>
        <v>6.1840000000000002</v>
      </c>
      <c r="U77" s="925">
        <f>VLOOKUP($D$3&amp;"_"&amp;U$3,データシート2!$A:$SI,MATCH($R$2&amp;"_"&amp;$B77,データシート2!$A$1:$SI$1,0),0)</f>
        <v>6.1210000000000004</v>
      </c>
      <c r="V77" s="925">
        <f>VLOOKUP($D$3&amp;"_"&amp;V$3,データシート2!$A:$SI,MATCH($R$2&amp;"_"&amp;$B77,データシート2!$A$1:$SI$1,0),0)</f>
        <v>3.3860000000000001</v>
      </c>
      <c r="W77" s="925">
        <f>VLOOKUP($D$3&amp;"_"&amp;W$3,データシート2!$A:$SI,MATCH($R$2&amp;"_"&amp;$B77,データシート2!$A$1:$SI$1,0),0)</f>
        <v>3.145</v>
      </c>
      <c r="X77" s="925">
        <f>VLOOKUP($D$3&amp;"_"&amp;X$3,データシート2!$A:$SI,MATCH($R$2&amp;"_"&amp;$B77,データシート2!$A$1:$SI$1,0),0)</f>
        <v>3.0920000000000001</v>
      </c>
      <c r="Y77" s="925">
        <f>VLOOKUP($D$3&amp;"_"&amp;Y$3,データシート2!$A:$SI,MATCH($R$2&amp;"_"&amp;$B77,データシート2!$A$1:$SI$1,0),0)</f>
        <v>2.9409999999999998</v>
      </c>
      <c r="Z77" s="925">
        <f>VLOOKUP($D$3&amp;"_"&amp;Z$3,データシート2!$A:$SI,MATCH($R$2&amp;"_"&amp;$B77,データシート2!$A$1:$SI$1,0),0)</f>
        <v>2.2879999999999998</v>
      </c>
      <c r="AA77" s="925">
        <f>VLOOKUP($D$3&amp;"_"&amp;AA$3,データシート2!$A:$SI,MATCH($R$2&amp;"_"&amp;$B77,データシート2!$A$1:$SI$1,0),0)</f>
        <v>2.403</v>
      </c>
      <c r="AB77" s="926">
        <f>VLOOKUP($D$3&amp;"_"&amp;AB$3,データシート2!$A:$SI,MATCH($R$2&amp;"_"&amp;$B77,データシート2!$A$1:$SI$1,0),0)</f>
        <v>2.016</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4.8239999999999998</v>
      </c>
      <c r="S84" s="938">
        <f>VLOOKUP($D$3&amp;"_"&amp;S$3,データシート2!$A:$SI,MATCH($R$2&amp;"_"&amp;$C84,データシート2!$A$1:$SI$1,0),0)</f>
        <v>5.7460000000000004</v>
      </c>
      <c r="T84" s="938">
        <f>VLOOKUP($D$3&amp;"_"&amp;T$3,データシート2!$A:$SI,MATCH($R$2&amp;"_"&amp;$C84,データシート2!$A$1:$SI$1,0),0)</f>
        <v>6.1840000000000002</v>
      </c>
      <c r="U84" s="938">
        <f>VLOOKUP($D$3&amp;"_"&amp;U$3,データシート2!$A:$SI,MATCH($R$2&amp;"_"&amp;$C84,データシート2!$A$1:$SI$1,0),0)</f>
        <v>6.1210000000000004</v>
      </c>
      <c r="V84" s="938">
        <f>VLOOKUP($D$3&amp;"_"&amp;V$3,データシート2!$A:$SI,MATCH($R$2&amp;"_"&amp;$C84,データシート2!$A$1:$SI$1,0),0)</f>
        <v>3.3860000000000001</v>
      </c>
      <c r="W84" s="938">
        <f>VLOOKUP($D$3&amp;"_"&amp;W$3,データシート2!$A:$SI,MATCH($R$2&amp;"_"&amp;$C84,データシート2!$A$1:$SI$1,0),0)</f>
        <v>3.145</v>
      </c>
      <c r="X84" s="938">
        <f>VLOOKUP($D$3&amp;"_"&amp;X$3,データシート2!$A:$SI,MATCH($R$2&amp;"_"&amp;$C84,データシート2!$A$1:$SI$1,0),0)</f>
        <v>3.0920000000000001</v>
      </c>
      <c r="Y84" s="938">
        <f>VLOOKUP($D$3&amp;"_"&amp;Y$3,データシート2!$A:$SI,MATCH($R$2&amp;"_"&amp;$C84,データシート2!$A$1:$SI$1,0),0)</f>
        <v>2.9409999999999998</v>
      </c>
      <c r="Z84" s="938">
        <f>VLOOKUP($D$3&amp;"_"&amp;Z$3,データシート2!$A:$SI,MATCH($R$2&amp;"_"&amp;$C84,データシート2!$A$1:$SI$1,0),0)</f>
        <v>2.2879999999999998</v>
      </c>
      <c r="AA84" s="938">
        <f>VLOOKUP($D$3&amp;"_"&amp;AA$3,データシート2!$A:$SI,MATCH($R$2&amp;"_"&amp;$C84,データシート2!$A$1:$SI$1,0),0)</f>
        <v>2.403</v>
      </c>
      <c r="AB84" s="939">
        <f>VLOOKUP($D$3&amp;"_"&amp;AB$3,データシート2!$A:$SI,MATCH($R$2&amp;"_"&amp;$C84,データシート2!$A$1:$SI$1,0),0)</f>
        <v>2.016</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3.1469999999999998</v>
      </c>
      <c r="S106" s="925">
        <f>VLOOKUP($D$3&amp;"_"&amp;S$3,データシート2!$A:$SI,MATCH($R$2&amp;"_"&amp;$B106,データシート2!$A$1:$SI$1,0),0)</f>
        <v>3.5659999999999998</v>
      </c>
      <c r="T106" s="925">
        <f>VLOOKUP($D$3&amp;"_"&amp;T$3,データシート2!$A:$SI,MATCH($R$2&amp;"_"&amp;$B106,データシート2!$A$1:$SI$1,0),0)</f>
        <v>4.008</v>
      </c>
      <c r="U106" s="925">
        <f>VLOOKUP($D$3&amp;"_"&amp;U$3,データシート2!$A:$SI,MATCH($R$2&amp;"_"&amp;$B106,データシート2!$A$1:$SI$1,0),0)</f>
        <v>3.669</v>
      </c>
      <c r="V106" s="925">
        <f>VLOOKUP($D$3&amp;"_"&amp;V$3,データシート2!$A:$SI,MATCH($R$2&amp;"_"&amp;$B106,データシート2!$A$1:$SI$1,0),0)</f>
        <v>3.5550000000000002</v>
      </c>
      <c r="W106" s="925">
        <f>VLOOKUP($D$3&amp;"_"&amp;W$3,データシート2!$A:$SI,MATCH($R$2&amp;"_"&amp;$B106,データシート2!$A$1:$SI$1,0),0)</f>
        <v>3.36</v>
      </c>
      <c r="X106" s="925">
        <f>VLOOKUP($D$3&amp;"_"&amp;X$3,データシート2!$A:$SI,MATCH($R$2&amp;"_"&amp;$B106,データシート2!$A$1:$SI$1,0),0)</f>
        <v>3.4860000000000002</v>
      </c>
      <c r="Y106" s="925">
        <f>VLOOKUP($D$3&amp;"_"&amp;Y$3,データシート2!$A:$SI,MATCH($R$2&amp;"_"&amp;$B106,データシート2!$A$1:$SI$1,0),0)</f>
        <v>3.056</v>
      </c>
      <c r="Z106" s="925">
        <f>VLOOKUP($D$3&amp;"_"&amp;Z$3,データシート2!$A:$SI,MATCH($R$2&amp;"_"&amp;$B106,データシート2!$A$1:$SI$1,0),0)</f>
        <v>1.681</v>
      </c>
      <c r="AA106" s="925">
        <f>VLOOKUP($D$3&amp;"_"&amp;AA$3,データシート2!$A:$SI,MATCH($R$2&amp;"_"&amp;$B106,データシート2!$A$1:$SI$1,0),0)</f>
        <v>1.4750000000000001</v>
      </c>
      <c r="AB106" s="926">
        <f>VLOOKUP($D$3&amp;"_"&amp;AB$3,データシート2!$A:$SI,MATCH($R$2&amp;"_"&amp;$B106,データシート2!$A$1:$SI$1,0),0)</f>
        <v>1.633</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3.1469999999999998</v>
      </c>
      <c r="S107" s="938">
        <f>VLOOKUP($D$3&amp;"_"&amp;S$3,データシート2!$A:$SI,MATCH($R$2&amp;"_"&amp;$C107,データシート2!$A$1:$SI$1,0),0)</f>
        <v>3.5659999999999998</v>
      </c>
      <c r="T107" s="938">
        <f>VLOOKUP($D$3&amp;"_"&amp;T$3,データシート2!$A:$SI,MATCH($R$2&amp;"_"&amp;$C107,データシート2!$A$1:$SI$1,0),0)</f>
        <v>4.008</v>
      </c>
      <c r="U107" s="938">
        <f>VLOOKUP($D$3&amp;"_"&amp;U$3,データシート2!$A:$SI,MATCH($R$2&amp;"_"&amp;$C107,データシート2!$A$1:$SI$1,0),0)</f>
        <v>3.669</v>
      </c>
      <c r="V107" s="938">
        <f>VLOOKUP($D$3&amp;"_"&amp;V$3,データシート2!$A:$SI,MATCH($R$2&amp;"_"&amp;$C107,データシート2!$A$1:$SI$1,0),0)</f>
        <v>3.5550000000000002</v>
      </c>
      <c r="W107" s="938">
        <f>VLOOKUP($D$3&amp;"_"&amp;W$3,データシート2!$A:$SI,MATCH($R$2&amp;"_"&amp;$C107,データシート2!$A$1:$SI$1,0),0)</f>
        <v>3.36</v>
      </c>
      <c r="X107" s="938">
        <f>VLOOKUP($D$3&amp;"_"&amp;X$3,データシート2!$A:$SI,MATCH($R$2&amp;"_"&amp;$C107,データシート2!$A$1:$SI$1,0),0)</f>
        <v>3.4860000000000002</v>
      </c>
      <c r="Y107" s="938">
        <f>VLOOKUP($D$3&amp;"_"&amp;Y$3,データシート2!$A:$SI,MATCH($R$2&amp;"_"&amp;$C107,データシート2!$A$1:$SI$1,0),0)</f>
        <v>3.056</v>
      </c>
      <c r="Z107" s="938">
        <f>VLOOKUP($D$3&amp;"_"&amp;Z$3,データシート2!$A:$SI,MATCH($R$2&amp;"_"&amp;$C107,データシート2!$A$1:$SI$1,0),0)</f>
        <v>1.681</v>
      </c>
      <c r="AA107" s="938">
        <f>VLOOKUP($D$3&amp;"_"&amp;AA$3,データシート2!$A:$SI,MATCH($R$2&amp;"_"&amp;$C107,データシート2!$A$1:$SI$1,0),0)</f>
        <v>1.4750000000000001</v>
      </c>
      <c r="AB107" s="939">
        <f>VLOOKUP($D$3&amp;"_"&amp;AB$3,データシート2!$A:$SI,MATCH($R$2&amp;"_"&amp;$C107,データシート2!$A$1:$SI$1,0),0)</f>
        <v>1.633</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19.132000000000001</v>
      </c>
      <c r="S124" s="925">
        <f>VLOOKUP($D$3&amp;"_"&amp;S$3,データシート2!$A:$SI,MATCH($R$2&amp;"_"&amp;$B124,データシート2!$A$1:$SI$1,0),0)</f>
        <v>6.298</v>
      </c>
      <c r="T124" s="925">
        <f>VLOOKUP($D$3&amp;"_"&amp;T$3,データシート2!$A:$SI,MATCH($R$2&amp;"_"&amp;$B124,データシート2!$A$1:$SI$1,0),0)</f>
        <v>5.9560000000000004</v>
      </c>
      <c r="U124" s="925">
        <f>VLOOKUP($D$3&amp;"_"&amp;U$3,データシート2!$A:$SI,MATCH($R$2&amp;"_"&amp;$B124,データシート2!$A$1:$SI$1,0),0)</f>
        <v>6.4</v>
      </c>
      <c r="V124" s="925">
        <f>VLOOKUP($D$3&amp;"_"&amp;V$3,データシート2!$A:$SI,MATCH($R$2&amp;"_"&amp;$B124,データシート2!$A$1:$SI$1,0),0)</f>
        <v>6.3120000000000003</v>
      </c>
      <c r="W124" s="925">
        <f>VLOOKUP($D$3&amp;"_"&amp;W$3,データシート2!$A:$SI,MATCH($R$2&amp;"_"&amp;$B124,データシート2!$A$1:$SI$1,0),0)</f>
        <v>0</v>
      </c>
      <c r="X124" s="925">
        <f>VLOOKUP($D$3&amp;"_"&amp;X$3,データシート2!$A:$SI,MATCH($R$2&amp;"_"&amp;$B124,データシート2!$A$1:$SI$1,0),0)</f>
        <v>21.475000000000001</v>
      </c>
      <c r="Y124" s="925">
        <f>VLOOKUP($D$3&amp;"_"&amp;Y$3,データシート2!$A:$SI,MATCH($R$2&amp;"_"&amp;$B124,データシート2!$A$1:$SI$1,0),0)</f>
        <v>21.876999999999999</v>
      </c>
      <c r="Z124" s="925">
        <f>VLOOKUP($D$3&amp;"_"&amp;Z$3,データシート2!$A:$SI,MATCH($R$2&amp;"_"&amp;$B124,データシート2!$A$1:$SI$1,0),0)</f>
        <v>19.913</v>
      </c>
      <c r="AA124" s="925">
        <f>VLOOKUP($D$3&amp;"_"&amp;AA$3,データシート2!$A:$SI,MATCH($R$2&amp;"_"&amp;$B124,データシート2!$A$1:$SI$1,0),0)</f>
        <v>21.15</v>
      </c>
      <c r="AB124" s="926">
        <f>VLOOKUP($D$3&amp;"_"&amp;AB$3,データシート2!$A:$SI,MATCH($R$2&amp;"_"&amp;$B124,データシート2!$A$1:$SI$1,0),0)</f>
        <v>6.2329999999999997</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19.132000000000001</v>
      </c>
      <c r="S125" s="941">
        <f>VLOOKUP($D$3&amp;"_"&amp;S$3,データシート2!$A:$SI,MATCH($R$2&amp;"_"&amp;$C125,データシート2!$A$1:$SI$1,0),0)</f>
        <v>6.298</v>
      </c>
      <c r="T125" s="941">
        <f>VLOOKUP($D$3&amp;"_"&amp;T$3,データシート2!$A:$SI,MATCH($R$2&amp;"_"&amp;$C125,データシート2!$A$1:$SI$1,0),0)</f>
        <v>5.9560000000000004</v>
      </c>
      <c r="U125" s="941">
        <f>VLOOKUP($D$3&amp;"_"&amp;U$3,データシート2!$A:$SI,MATCH($R$2&amp;"_"&amp;$C125,データシート2!$A$1:$SI$1,0),0)</f>
        <v>6.4</v>
      </c>
      <c r="V125" s="941">
        <f>VLOOKUP($D$3&amp;"_"&amp;V$3,データシート2!$A:$SI,MATCH($R$2&amp;"_"&amp;$C125,データシート2!$A$1:$SI$1,0),0)</f>
        <v>6.3120000000000003</v>
      </c>
      <c r="W125" s="941">
        <f>VLOOKUP($D$3&amp;"_"&amp;W$3,データシート2!$A:$SI,MATCH($R$2&amp;"_"&amp;$C125,データシート2!$A$1:$SI$1,0),0)</f>
        <v>0</v>
      </c>
      <c r="X125" s="941">
        <f>VLOOKUP($D$3&amp;"_"&amp;X$3,データシート2!$A:$SI,MATCH($R$2&amp;"_"&amp;$C125,データシート2!$A$1:$SI$1,0),0)</f>
        <v>21.475000000000001</v>
      </c>
      <c r="Y125" s="941">
        <f>VLOOKUP($D$3&amp;"_"&amp;Y$3,データシート2!$A:$SI,MATCH($R$2&amp;"_"&amp;$C125,データシート2!$A$1:$SI$1,0),0)</f>
        <v>21.876999999999999</v>
      </c>
      <c r="Z125" s="941">
        <f>VLOOKUP($D$3&amp;"_"&amp;Z$3,データシート2!$A:$SI,MATCH($R$2&amp;"_"&amp;$C125,データシート2!$A$1:$SI$1,0),0)</f>
        <v>19.913</v>
      </c>
      <c r="AA125" s="941">
        <f>VLOOKUP($D$3&amp;"_"&amp;AA$3,データシート2!$A:$SI,MATCH($R$2&amp;"_"&amp;$C125,データシート2!$A$1:$SI$1,0),0)</f>
        <v>21.15</v>
      </c>
      <c r="AB125" s="942">
        <f>VLOOKUP($D$3&amp;"_"&amp;AB$3,データシート2!$A:$SI,MATCH($R$2&amp;"_"&amp;$C125,データシート2!$A$1:$SI$1,0),0)</f>
        <v>6.2329999999999997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2025-03-04T10:03:43Z</dcterms:created>
  <dcterms:modified xsi:type="dcterms:W3CDTF">2025-03-04T10:03:44Z</dcterms:modified>
  <cp:category/>
  <cp:contentStatus/>
</cp:coreProperties>
</file>