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41C5D0A-CD43-474B-B332-31A8CE052BA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<sst xmlns="http://schemas.openxmlformats.org/spreadsheetml/2006/main" count="16944" uniqueCount="2487">
  <si>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</si>
  <si>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</si>
  <si>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</si>
  <si>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</si>
  <si>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</si>
  <si>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</si>
  <si>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</si>
  <si>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</si>
  <si>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</si>
  <si>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</si>
  <si>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</si>
  <si>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</si>
  <si>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</si>
  <si>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</si>
  <si>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</si>
  <si>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</si>
  <si>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</si>
  <si>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</si>
  <si>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</si>
  <si>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</si>
  <si>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</si>
  <si>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</si>
  <si>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</si>
  <si>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</si>
  <si>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</si>
  <si>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</si>
  <si>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</si>
  <si>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</si>
  <si>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</si>
  <si>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</si>
  <si>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</si>
  <si>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</si>
  <si>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</si>
  <si>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</si>
  <si>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</si>
  <si>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</si>
  <si>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</si>
  <si>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</si>
  <si>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</si>
  <si>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</si>
  <si>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</si>
  <si>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</si>
  <si>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</si>
  <si>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</si>
  <si>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</si>
  <si>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</si>
  <si>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</si>
  <si>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</si>
  <si>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</si>
  <si>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</si>
  <si>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</si>
  <si>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</si>
  <si>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</si>
  <si>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</si>
  <si>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</si>
  <si>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</si>
  <si>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</si>
  <si>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</si>
  <si>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</si>
  <si>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</si>
  <si>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</si>
  <si>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</si>
  <si>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</si>
  <si>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</si>
  <si>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</si>
  <si>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</si>
  <si>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</si>
  <si>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</si>
  <si>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</si>
  <si>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</si>
  <si>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</si>
  <si>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</si>
  <si>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</si>
  <si>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</si>
  <si>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</si>
  <si>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</si>
  <si>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</si>
  <si>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</si>
  <si>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</si>
  <si>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</si>
  <si>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</si>
  <si>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</si>
  <si>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</si>
  <si>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</si>
  <si>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</si>
  <si>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</si>
  <si>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</si>
  <si>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</si>
  <si>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</si>
  <si>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</si>
  <si>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</si>
  <si>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</si>
  <si>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</si>
  <si>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</si>
  <si>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</si>
  <si>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</si>
  <si>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</si>
  <si>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</si>
  <si>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</si>
  <si>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</si>
  <si>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</si>
  <si>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</si>
  <si>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</si>
  <si>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</si>
  <si>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</si>
  <si>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</si>
  <si>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</si>
  <si>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</si>
  <si>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</si>
  <si>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</si>
  <si>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</si>
  <si>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</si>
  <si>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</si>
  <si>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</si>
  <si>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</si>
  <si>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</si>
  <si>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</si>
  <si>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</si>
  <si>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</si>
  <si>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</si>
  <si>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</si>
  <si>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</si>
  <si>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</si>
  <si>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</si>
  <si>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</si>
  <si>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</si>
  <si>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</si>
  <si>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</si>
  <si>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</si>
  <si>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</si>
  <si>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</si>
  <si>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</si>
  <si>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</si>
  <si>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</si>
  <si>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</si>
  <si>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</si>
  <si>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</si>
  <si>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</si>
  <si>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</si>
  <si>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</si>
  <si>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</si>
  <si>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</si>
  <si>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</si>
  <si>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</si>
  <si>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</si>
  <si>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</si>
  <si>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</si>
  <si>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</si>
  <si>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</si>
  <si>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</si>
  <si>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</si>
  <si>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</si>
  <si>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</si>
  <si>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</si>
  <si>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</si>
  <si>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</si>
  <si>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</si>
  <si>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</si>
  <si>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</si>
  <si>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</si>
  <si>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</si>
  <si>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</si>
  <si>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</si>
  <si>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</si>
  <si>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</si>
  <si>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</si>
  <si>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</si>
  <si>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</si>
  <si>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</si>
  <si>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</si>
  <si>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</si>
  <si>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</si>
  <si>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</si>
  <si>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</si>
  <si>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</si>
  <si>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</si>
  <si>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</si>
  <si>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</si>
  <si>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</si>
  <si>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</si>
  <si>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</si>
  <si>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</si>
  <si>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</si>
  <si>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</si>
  <si>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</si>
  <si>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</si>
  <si>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</si>
  <si>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</si>
  <si>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</si>
  <si>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</si>
  <si>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</si>
  <si>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</si>
  <si>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</si>
  <si>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</si>
  <si>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</si>
  <si>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</si>
  <si>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</si>
  <si>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</si>
  <si>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</si>
  <si>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</si>
  <si>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</si>
  <si>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</si>
  <si>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</si>
  <si>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</si>
  <si>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</si>
  <si>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</si>
  <si>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</si>
  <si>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</si>
  <si>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</si>
  <si>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</si>
  <si>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</si>
  <si>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</si>
  <si>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</si>
  <si>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</si>
  <si>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</si>
  <si>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</si>
  <si>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</si>
  <si>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</si>
  <si>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</si>
  <si>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</si>
  <si>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</si>
  <si>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</si>
  <si>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</si>
  <si>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</si>
  <si>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</si>
  <si>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</si>
  <si>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</si>
  <si>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</si>
  <si>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</si>
  <si>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</si>
  <si>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</si>
  <si>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</si>
  <si>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</si>
  <si>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</si>
  <si>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</si>
  <si>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</si>
  <si>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</si>
  <si>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</si>
  <si>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</si>
  <si>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</si>
  <si>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</si>
  <si>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</si>
  <si>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</si>
  <si>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</si>
  <si>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</si>
  <si>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</si>
  <si>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</si>
  <si>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</si>
  <si>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</si>
  <si>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</si>
  <si>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</si>
  <si>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</si>
  <si>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</si>
  <si>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</si>
  <si>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</si>
  <si>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</si>
  <si>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</si>
  <si>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</si>
  <si>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</si>
  <si>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</si>
  <si>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</si>
  <si>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</si>
  <si>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</si>
  <si>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</si>
  <si>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</si>
  <si>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</si>
  <si>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</si>
  <si>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</si>
  <si>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</si>
  <si>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</si>
  <si>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</si>
  <si>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</si>
  <si>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</si>
  <si>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</si>
  <si>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</si>
  <si>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</si>
  <si>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</si>
  <si>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</si>
  <si>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</si>
  <si>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</si>
  <si>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</si>
  <si>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</si>
  <si>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</si>
  <si>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</si>
  <si>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</si>
  <si>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</si>
  <si>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</si>
  <si>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</si>
  <si>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</si>
  <si>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</si>
  <si>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</si>
  <si>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</si>
  <si>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</si>
  <si>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</si>
  <si>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</si>
  <si>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</si>
  <si>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</si>
  <si>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</si>
  <si>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</si>
  <si>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</si>
  <si>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</si>
  <si>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</si>
  <si>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</si>
  <si>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</si>
  <si>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</si>
  <si>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</si>
  <si>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</si>
  <si>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</si>
  <si>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</si>
  <si>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</si>
  <si>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</si>
  <si>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</si>
  <si>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</si>
  <si>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</si>
  <si>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</si>
  <si>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</si>
  <si>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</si>
  <si>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</si>
  <si>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</si>
  <si>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</si>
  <si>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</si>
  <si>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</si>
  <si>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</si>
  <si>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</si>
  <si>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</si>
  <si>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</si>
  <si>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</si>
  <si>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</si>
  <si>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</si>
  <si>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</si>
  <si>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</si>
  <si>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</si>
  <si>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</si>
  <si>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</si>
  <si>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</si>
  <si>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</si>
  <si>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</si>
  <si>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</si>
  <si>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</si>
  <si>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</si>
  <si>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</si>
  <si>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</si>
  <si>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</si>
  <si>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</si>
  <si>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</si>
  <si>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</si>
  <si>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</si>
  <si>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</si>
  <si>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</si>
  <si>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</si>
  <si>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</si>
  <si>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</si>
  <si>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</si>
  <si>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</si>
  <si>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</si>
  <si>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</si>
  <si>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</si>
  <si>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</si>
  <si>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</si>
  <si>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</si>
  <si>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</si>
  <si>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</si>
  <si>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</si>
  <si>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</si>
  <si>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</si>
  <si>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</si>
  <si>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</si>
  <si>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</si>
  <si>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</si>
  <si>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</si>
  <si>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</si>
  <si>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</si>
  <si>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</si>
  <si>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</si>
  <si>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</si>
  <si>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</si>
  <si>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</si>
  <si>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</si>
  <si>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</si>
  <si>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</si>
  <si>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</si>
  <si>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</si>
  <si>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</si>
  <si>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</si>
  <si>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</si>
  <si>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</si>
  <si>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</si>
  <si>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</si>
  <si>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</si>
  <si>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</si>
  <si>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</si>
  <si>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</si>
  <si>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</si>
  <si>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</si>
  <si>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</si>
  <si>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</si>
  <si>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</si>
  <si>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</si>
  <si>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</si>
  <si>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</si>
  <si>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</si>
  <si>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</si>
  <si>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</si>
  <si>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</si>
  <si>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</si>
  <si>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</si>
  <si>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</si>
  <si>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</si>
  <si>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</si>
  <si>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</si>
  <si>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</si>
  <si>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</si>
  <si>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</si>
  <si>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</si>
  <si>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</si>
  <si>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</si>
  <si>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</si>
  <si>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</si>
  <si>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</si>
  <si>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</si>
  <si>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</si>
  <si>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</si>
  <si>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</si>
  <si>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</si>
  <si>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</si>
  <si>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</si>
  <si>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</si>
  <si>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</si>
  <si>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</si>
  <si>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</si>
  <si>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</si>
  <si>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</si>
  <si>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</si>
  <si>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</si>
  <si>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</si>
  <si>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</si>
  <si>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</si>
  <si>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</si>
  <si>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</si>
  <si>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</si>
  <si>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</si>
  <si>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</si>
  <si>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</si>
  <si>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</si>
  <si>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</si>
  <si>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</si>
  <si>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</si>
  <si>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</si>
  <si>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</si>
  <si>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</si>
  <si>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</si>
  <si>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</si>
  <si>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</si>
  <si>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</si>
  <si>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</si>
  <si>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</si>
  <si>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</si>
  <si>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</si>
  <si>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</si>
  <si>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</si>
  <si>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</si>
  <si>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</si>
  <si>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</si>
  <si>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</si>
  <si>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</si>
  <si>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</si>
  <si>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</si>
  <si>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</si>
  <si>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</si>
  <si>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</si>
  <si>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</si>
  <si>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</si>
  <si>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</si>
  <si>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</si>
  <si>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</si>
  <si>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</si>
  <si>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</si>
  <si>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</si>
  <si>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</si>
  <si>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</si>
  <si>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</si>
  <si>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</si>
  <si>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</si>
  <si>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</si>
  <si>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</si>
  <si>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</si>
  <si>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</si>
  <si>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</si>
  <si>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</si>
  <si>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</si>
  <si>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</si>
  <si>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</si>
  <si>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</si>
  <si>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</si>
  <si>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</si>
  <si>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</si>
  <si>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</si>
  <si>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</si>
  <si>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</si>
  <si>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</si>
  <si>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</si>
  <si>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</si>
  <si>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</si>
  <si>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</si>
  <si>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</si>
  <si>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</si>
  <si>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</si>
  <si>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</si>
  <si>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</si>
  <si>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</si>
  <si>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</si>
  <si>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</si>
  <si>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</si>
  <si>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</si>
  <si>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</si>
  <si>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</si>
  <si>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</si>
  <si>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</si>
  <si>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</si>
  <si>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</si>
  <si>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</si>
  <si>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</si>
  <si>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</si>
  <si>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</si>
  <si>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</si>
  <si>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</si>
  <si>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</si>
  <si>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</si>
  <si>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</si>
  <si>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</si>
  <si>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</si>
  <si>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</si>
  <si>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</si>
  <si>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</si>
  <si>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</si>
  <si>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</si>
  <si>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</si>
  <si>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</si>
  <si>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</si>
  <si>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</si>
  <si>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</si>
  <si>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</si>
  <si>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</si>
  <si>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</si>
  <si>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</si>
  <si>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</si>
  <si>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</si>
  <si>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</si>
  <si>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</si>
  <si>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</si>
  <si>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</si>
  <si>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</si>
  <si>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</si>
  <si>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</si>
  <si>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</si>
  <si>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</si>
  <si>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</si>
  <si>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</si>
  <si>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</si>
  <si>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</si>
  <si>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</si>
  <si>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</si>
  <si>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</si>
  <si>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</si>
  <si>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</si>
  <si>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</si>
  <si>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</si>
  <si>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</si>
  <si>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</si>
  <si>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</si>
  <si>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</si>
  <si>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</si>
  <si>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</si>
  <si>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</si>
  <si>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</si>
  <si>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</si>
  <si>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</si>
  <si>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</si>
  <si>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</si>
  <si>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</si>
  <si>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</si>
  <si>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</si>
  <si>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</si>
  <si>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</si>
  <si>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</si>
  <si>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</si>
  <si>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</si>
  <si>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</si>
  <si>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</si>
  <si>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</si>
  <si>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</si>
  <si>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</si>
  <si>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</si>
  <si>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</si>
  <si>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</si>
  <si>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</si>
  <si>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</si>
  <si>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</si>
  <si>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</si>
  <si>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</si>
  <si>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</si>
  <si>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</si>
  <si>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</si>
  <si>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</si>
  <si>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</si>
  <si>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</si>
  <si>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</si>
  <si>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</si>
  <si>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</si>
  <si>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</si>
  <si>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</si>
  <si>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</si>
  <si>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</si>
  <si>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</si>
  <si>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</si>
  <si>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</si>
  <si>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</si>
  <si>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</si>
  <si>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</si>
  <si>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</si>
  <si>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</si>
  <si>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</si>
  <si>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</si>
  <si>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</si>
  <si>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</si>
  <si>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</si>
  <si>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</si>
  <si>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</si>
  <si>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</si>
  <si>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</si>
  <si>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</si>
  <si>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</si>
  <si>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</si>
  <si>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</si>
  <si>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</si>
  <si>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</si>
  <si>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</si>
  <si>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</si>
  <si>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</si>
  <si>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</si>
  <si>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</si>
  <si>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</si>
  <si>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</si>
  <si>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</si>
  <si>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</si>
  <si>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</si>
  <si>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</si>
  <si>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</si>
  <si>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</si>
  <si>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</si>
  <si>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</si>
  <si>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</si>
  <si>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</si>
  <si>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</si>
  <si>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</si>
  <si>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</si>
  <si>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</si>
  <si>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</si>
  <si>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</si>
  <si>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</si>
  <si>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</si>
  <si>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</si>
  <si>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</si>
  <si>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</si>
  <si>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</si>
  <si>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</si>
  <si>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</si>
  <si>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</si>
  <si>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</si>
  <si>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</si>
  <si>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</si>
  <si>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</si>
  <si>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</si>
  <si>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</si>
  <si>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</si>
  <si>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</si>
  <si>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</si>
  <si>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</si>
  <si>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</si>
  <si>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</si>
  <si>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</si>
  <si>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</si>
  <si>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</si>
  <si>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</si>
  <si>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</si>
  <si>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</si>
  <si>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</si>
  <si>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</si>
  <si>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</si>
  <si>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</si>
  <si>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</si>
  <si>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</si>
  <si>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</si>
  <si>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</si>
  <si>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</si>
  <si>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</si>
  <si>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</si>
  <si>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</si>
  <si>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</si>
  <si>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</si>
  <si>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</si>
  <si>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</si>
  <si>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</si>
  <si>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</si>
  <si>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</si>
  <si>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</si>
  <si>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</si>
  <si>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</si>
  <si>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</si>
  <si>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</si>
  <si>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</si>
  <si>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</si>
  <si>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</si>
  <si>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</si>
  <si>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</si>
  <si>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</si>
  <si>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</si>
  <si>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</si>
  <si>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</si>
  <si>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</si>
  <si>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</si>
  <si>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</si>
  <si>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</si>
  <si>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</si>
  <si>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</si>
  <si>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</si>
  <si>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</si>
  <si>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</si>
  <si>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</si>
  <si>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</si>
  <si>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</si>
  <si>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</si>
  <si>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</si>
  <si>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</si>
  <si>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</si>
  <si>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</si>
  <si>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</si>
  <si>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</si>
  <si>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</si>
  <si>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</si>
  <si>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</si>
  <si>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</si>
  <si>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</si>
  <si>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</si>
  <si>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</si>
  <si>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</si>
  <si>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</si>
  <si>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</si>
  <si>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</si>
  <si>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</si>
  <si>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</si>
  <si>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</si>
  <si>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</si>
  <si>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</si>
  <si>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</si>
  <si>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</si>
  <si>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</si>
  <si>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</si>
  <si>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</si>
  <si>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</si>
  <si>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</si>
  <si>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</si>
  <si>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</si>
  <si>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</si>
  <si>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</si>
  <si>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</si>
  <si>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</si>
  <si>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</si>
  <si>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</si>
  <si>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</si>
  <si>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</si>
  <si>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</si>
  <si>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</si>
  <si>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</si>
  <si>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</si>
  <si>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</si>
  <si>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</si>
  <si>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</si>
  <si>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</si>
  <si>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</si>
  <si>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</si>
  <si>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</si>
  <si>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</si>
  <si>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</si>
  <si>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</si>
  <si>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</si>
  <si>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</si>
  <si>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</si>
  <si>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</si>
  <si>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</si>
  <si>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</si>
  <si>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</si>
  <si>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</si>
  <si>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</si>
  <si>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</si>
  <si>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</si>
  <si>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</si>
  <si>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</si>
  <si>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</si>
  <si>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</si>
  <si>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</si>
  <si>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</si>
  <si>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</si>
  <si>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</si>
  <si>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</si>
  <si>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</si>
  <si>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</si>
  <si>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</si>
  <si>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</si>
  <si>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</si>
  <si>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</si>
  <si>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</si>
  <si>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</si>
  <si>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</si>
  <si>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</si>
  <si>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</si>
  <si>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</si>
  <si>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</si>
  <si>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</si>
  <si>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</si>
  <si>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</si>
  <si>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</si>
  <si>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</si>
  <si>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</si>
  <si>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</si>
  <si>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</si>
  <si>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</si>
  <si>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</si>
  <si>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</si>
  <si>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</si>
  <si>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</si>
  <si>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</si>
  <si>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</si>
  <si>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</si>
  <si>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</si>
  <si>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</si>
  <si>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</si>
  <si>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</si>
  <si>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</si>
  <si>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</si>
  <si>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</si>
  <si>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</si>
  <si>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</si>
  <si>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</si>
  <si>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</si>
  <si>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</si>
  <si>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</si>
  <si>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</si>
  <si>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</si>
  <si>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</si>
  <si>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</si>
  <si>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</si>
  <si>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</si>
  <si>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</si>
  <si>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</si>
  <si>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</si>
  <si>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</si>
  <si>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</si>
  <si>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</si>
  <si>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</si>
  <si>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</si>
  <si>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</si>
  <si>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</si>
  <si>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</si>
  <si>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</si>
  <si>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</si>
  <si>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</si>
  <si>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</si>
  <si>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</si>
  <si>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</si>
  <si>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</si>
  <si>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</si>
  <si>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</si>
  <si>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</si>
  <si>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</si>
  <si>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</si>
  <si>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</si>
  <si>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</si>
  <si>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</si>
  <si>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</si>
  <si>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</si>
  <si>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</si>
  <si>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</si>
  <si>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</si>
  <si>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</si>
  <si>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</si>
  <si>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</si>
  <si>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</si>
  <si>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</si>
  <si>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</si>
  <si>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</si>
  <si>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</si>
  <si>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</si>
  <si>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</si>
  <si>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</si>
  <si>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</si>
  <si>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</si>
  <si>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</si>
  <si>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</si>
  <si>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</si>
  <si>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</si>
  <si>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</si>
  <si>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</si>
  <si>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</si>
  <si>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</si>
  <si>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</si>
  <si>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</si>
  <si>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</si>
  <si>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</si>
  <si>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</si>
  <si>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</si>
  <si>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</si>
  <si>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</si>
  <si>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</si>
  <si>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</si>
  <si>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</si>
  <si>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</si>
  <si>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</si>
  <si>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</si>
  <si>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</si>
  <si>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</si>
  <si>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</si>
  <si>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</si>
  <si>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</si>
  <si>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</si>
  <si>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</si>
  <si>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</si>
  <si>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</si>
  <si>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</si>
  <si>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</si>
  <si>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</si>
  <si>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</si>
  <si>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</si>
  <si>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</si>
  <si>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</si>
  <si>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</si>
  <si>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</si>
  <si>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</si>
  <si>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</si>
  <si>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</si>
  <si>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</si>
  <si>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</si>
  <si>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</si>
  <si>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</si>
  <si>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</si>
  <si>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</si>
  <si>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</si>
  <si>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</si>
  <si>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</si>
  <si>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</si>
  <si>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</si>
  <si>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</si>
  <si>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</si>
  <si>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</si>
  <si>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</si>
  <si>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</si>
  <si>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</si>
  <si>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</si>
  <si>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</si>
  <si>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</si>
  <si>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</si>
  <si>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</si>
  <si>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</si>
  <si>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</si>
  <si>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</si>
  <si>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</si>
  <si>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</si>
  <si>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</si>
  <si>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</si>
  <si>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</si>
  <si>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</si>
  <si>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</si>
  <si>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</si>
  <si>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</si>
  <si>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</si>
  <si>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</si>
  <si>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</si>
  <si>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</si>
  <si>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</si>
  <si>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</si>
  <si>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</si>
  <si>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</si>
  <si>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</si>
  <si>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</si>
  <si>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</si>
  <si>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</si>
  <si>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</si>
  <si>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</si>
  <si>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</si>
  <si>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</si>
  <si>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</si>
  <si>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</si>
  <si>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</si>
  <si>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</si>
  <si>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</si>
  <si>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</si>
  <si>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</si>
  <si>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</si>
  <si>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</si>
  <si>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</si>
  <si>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</si>
  <si>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</si>
  <si>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</si>
  <si>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</si>
  <si>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</si>
  <si>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</si>
  <si>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</si>
  <si>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</si>
  <si>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</si>
  <si>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</si>
  <si>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</si>
  <si>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</si>
  <si>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</si>
  <si>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</si>
  <si>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</si>
  <si>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</si>
  <si>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</si>
  <si>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</si>
  <si>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</si>
  <si>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</si>
  <si>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</si>
  <si>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</si>
  <si>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</si>
  <si>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</si>
  <si>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</si>
  <si>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</si>
  <si>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</si>
  <si>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</si>
  <si>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</si>
  <si>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</si>
  <si>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</si>
  <si>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</si>
  <si>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</si>
  <si>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</si>
  <si>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</si>
  <si>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</si>
  <si>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</si>
  <si>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</si>
  <si>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</si>
  <si>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</si>
  <si>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</si>
  <si>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</si>
  <si>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</si>
  <si>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</si>
  <si>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</si>
  <si>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</si>
  <si>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</si>
  <si>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</si>
  <si>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</si>
  <si>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</si>
  <si>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</si>
  <si>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</si>
  <si>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</si>
  <si>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</si>
  <si>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</si>
  <si>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</si>
  <si>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</si>
  <si>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</si>
  <si>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</si>
  <si>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</si>
  <si>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</si>
  <si>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</si>
  <si>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</si>
  <si>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</si>
  <si>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</si>
  <si>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</si>
  <si>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</si>
  <si>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</si>
  <si>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</si>
  <si>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</si>
  <si>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</si>
  <si>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</si>
  <si>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</si>
  <si>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</si>
  <si>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</si>
  <si>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</si>
  <si>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</si>
  <si>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</si>
  <si>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</si>
  <si>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</si>
  <si>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</si>
  <si>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</si>
  <si>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</si>
  <si>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</si>
  <si>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</si>
  <si>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</si>
  <si>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</si>
  <si>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</si>
  <si>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</si>
  <si>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</si>
  <si>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</si>
  <si>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</si>
  <si>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</si>
  <si>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</si>
  <si>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</si>
  <si>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</si>
  <si>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</si>
  <si>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</si>
  <si>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</si>
  <si>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</si>
  <si>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</si>
  <si>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</si>
  <si>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</si>
  <si>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</si>
  <si>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</si>
  <si>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</si>
  <si>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</si>
  <si>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</si>
  <si>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</si>
  <si>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</si>
  <si>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</si>
  <si>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</si>
  <si>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</si>
  <si>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</si>
  <si>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</si>
  <si>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</si>
  <si>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</si>
  <si>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</si>
  <si>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</si>
  <si>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</si>
  <si>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</si>
  <si>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</si>
  <si>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</si>
  <si>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</si>
  <si>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</si>
  <si>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</si>
  <si>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</si>
  <si>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</si>
  <si>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</si>
  <si>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</si>
  <si>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</si>
  <si>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</si>
  <si>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</si>
  <si>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</si>
  <si>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</si>
  <si>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</si>
  <si>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</si>
  <si>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</si>
  <si>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</si>
  <si>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</si>
  <si>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</si>
  <si>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</si>
  <si>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</si>
  <si>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</si>
  <si>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</si>
  <si>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</si>
  <si>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</si>
  <si>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</si>
  <si>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</si>
  <si>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</si>
  <si>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</si>
  <si>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</si>
  <si>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</si>
  <si>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</si>
  <si>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</si>
  <si>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</si>
  <si>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</si>
  <si>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</si>
  <si>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</si>
  <si>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</si>
  <si>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</si>
  <si>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</si>
  <si>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</si>
  <si>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</si>
  <si>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</si>
  <si>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</si>
  <si>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</si>
  <si>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</si>
  <si>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</si>
  <si>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</si>
  <si>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</si>
  <si>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</si>
  <si>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</si>
  <si>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</si>
  <si>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</si>
  <si>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</si>
  <si>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</si>
  <si>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</si>
  <si>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</si>
  <si>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</si>
  <si>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</si>
  <si>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</si>
  <si>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</si>
  <si>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</si>
  <si>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</si>
  <si>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</si>
  <si>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</si>
  <si>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</si>
  <si>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</si>
  <si>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</si>
  <si>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</si>
  <si>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</si>
  <si>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</si>
  <si>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</si>
  <si>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</si>
  <si>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</si>
  <si>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</si>
  <si>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</si>
  <si>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</si>
  <si>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</si>
  <si>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</si>
  <si>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</si>
  <si>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</si>
  <si>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</si>
  <si>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</si>
  <si>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</si>
  <si>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</si>
  <si>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</si>
  <si>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</si>
  <si>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</si>
  <si>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</si>
  <si>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</si>
  <si>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</si>
  <si>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</si>
  <si>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</si>
  <si>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</si>
  <si>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</si>
  <si>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</si>
  <si>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</si>
  <si>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</si>
  <si>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</si>
  <si>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</si>
  <si>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</si>
  <si>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</si>
  <si>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</si>
  <si>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</si>
  <si>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</si>
  <si>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</si>
  <si>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</si>
  <si>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</si>
  <si>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</si>
  <si>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</si>
  <si>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</si>
  <si>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</si>
  <si>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</si>
  <si>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</si>
  <si>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</si>
  <si>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</si>
  <si>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</si>
  <si>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</si>
  <si>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</si>
  <si>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</si>
  <si>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</si>
  <si>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</si>
  <si>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</si>
  <si>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</si>
  <si>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</si>
  <si>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</si>
  <si>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</si>
  <si>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</si>
  <si>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</si>
  <si>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</si>
  <si>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</si>
  <si>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</si>
  <si>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</si>
  <si>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</si>
  <si>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</si>
  <si>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</si>
  <si>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</si>
  <si>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</si>
  <si>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</si>
  <si>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</si>
  <si>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</si>
  <si>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</si>
  <si>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</si>
  <si>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</si>
  <si>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</si>
  <si>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</si>
  <si>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</si>
  <si>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</si>
  <si>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</si>
  <si>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</si>
  <si>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</si>
  <si>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</si>
  <si>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</si>
  <si>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</si>
  <si>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</si>
  <si>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</si>
  <si>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</si>
  <si>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</si>
  <si>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</si>
  <si>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</si>
  <si>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</si>
  <si>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</si>
  <si>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</si>
  <si>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</si>
  <si>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</si>
  <si>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</si>
  <si>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</si>
  <si>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</si>
  <si>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</si>
  <si>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</si>
  <si>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</si>
  <si>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</si>
  <si>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</si>
  <si>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</si>
  <si>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</si>
  <si>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</si>
  <si>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</si>
  <si>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</si>
  <si>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</si>
  <si>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</si>
  <si>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</si>
  <si>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</si>
  <si>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</si>
  <si>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</si>
  <si>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</si>
  <si>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</si>
  <si>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</si>
  <si>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</si>
  <si>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</si>
  <si>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</si>
  <si>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</si>
  <si>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</si>
  <si>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</si>
  <si>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</si>
  <si>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</si>
  <si>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</si>
  <si>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</si>
  <si>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</si>
  <si>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</si>
  <si>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</si>
  <si>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</si>
  <si>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</si>
  <si>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</si>
  <si>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</si>
  <si>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</si>
  <si>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</si>
  <si>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</si>
  <si>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</si>
  <si>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</si>
  <si>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</si>
  <si>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</si>
  <si>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</si>
  <si>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</si>
  <si>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</si>
  <si>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</si>
  <si>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</si>
  <si>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</si>
  <si>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</si>
  <si>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</si>
  <si>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</si>
  <si>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</si>
  <si>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</si>
  <si>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</si>
  <si>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</si>
  <si>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</si>
  <si>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</si>
  <si>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</si>
  <si>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</si>
  <si>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</si>
  <si>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</si>
  <si>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</si>
  <si>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</si>
  <si>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</si>
  <si>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</si>
  <si>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</si>
  <si>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</si>
  <si>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</si>
  <si>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</si>
  <si>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</si>
  <si>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</si>
  <si>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</si>
  <si>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</si>
  <si>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</si>
  <si>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</si>
  <si>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</si>
  <si>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</si>
  <si>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</si>
  <si>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</si>
  <si>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</si>
  <si>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</si>
  <si>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</si>
  <si>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</si>
  <si>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</si>
  <si>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</si>
  <si>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</si>
  <si>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</si>
  <si>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</si>
  <si>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</si>
  <si>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</si>
  <si>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</si>
  <si>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</si>
  <si>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</si>
  <si>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</si>
  <si>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</si>
  <si>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</si>
  <si>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</si>
  <si>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</si>
  <si>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</si>
  <si>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</si>
  <si>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</si>
  <si>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</si>
  <si>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</si>
  <si>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</si>
  <si>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</si>
  <si>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</si>
  <si>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</si>
  <si>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</si>
  <si>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</si>
  <si>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</si>
  <si>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</si>
  <si>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</si>
  <si>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</si>
  <si>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</si>
  <si>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</si>
  <si>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</si>
  <si>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</si>
  <si>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</si>
  <si>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</si>
  <si>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</si>
  <si>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</si>
  <si>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</si>
  <si>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</si>
  <si>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</si>
  <si>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</si>
  <si>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</si>
  <si>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</si>
  <si>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</si>
  <si>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</si>
  <si>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</si>
  <si>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</si>
  <si>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</si>
  <si>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</si>
  <si>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</si>
  <si>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</si>
  <si>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</si>
  <si>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</si>
  <si>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</si>
  <si>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</si>
  <si>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</si>
  <si>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</si>
  <si>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</si>
  <si>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</si>
  <si>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</si>
  <si>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</si>
  <si>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</si>
  <si>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</si>
  <si>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</si>
  <si>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</si>
  <si>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</si>
  <si>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</si>
  <si>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</si>
  <si>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</si>
  <si>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</si>
  <si>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</si>
  <si>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</si>
  <si>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</si>
  <si>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</si>
  <si>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</si>
  <si>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</si>
  <si>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</si>
  <si>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</si>
  <si>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</si>
  <si>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</si>
  <si>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</si>
  <si>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</si>
  <si>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</si>
  <si>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</si>
  <si>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</si>
  <si>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</si>
  <si>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</si>
  <si>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</si>
  <si>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</si>
  <si>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</si>
  <si>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</si>
  <si>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</si>
  <si>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</si>
  <si>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</si>
  <si>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</si>
  <si>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</si>
  <si>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</si>
  <si>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</si>
  <si>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</si>
  <si>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</si>
  <si>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</si>
  <si>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</si>
  <si>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</si>
  <si>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</si>
  <si>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</si>
  <si>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</si>
  <si>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</si>
  <si>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</si>
  <si>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</si>
  <si>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</si>
  <si>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</si>
  <si>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</si>
  <si>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</si>
  <si>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</si>
  <si>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</si>
  <si>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</si>
  <si>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</si>
  <si>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</si>
  <si>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</si>
  <si>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</si>
  <si>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</si>
  <si>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</si>
  <si>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</si>
  <si>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</si>
  <si>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</si>
  <si>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</si>
  <si>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</si>
  <si>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</si>
  <si>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</si>
  <si>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</si>
  <si>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</si>
  <si>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</si>
  <si>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</si>
  <si>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</si>
  <si>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</si>
  <si>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</si>
  <si>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</si>
  <si>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</si>
  <si>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</si>
  <si>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</si>
  <si>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</si>
  <si>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</si>
  <si>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</si>
  <si>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</si>
  <si>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</si>
  <si>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</si>
  <si>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</si>
  <si>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</si>
  <si>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</si>
  <si>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</si>
  <si>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</si>
  <si>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</si>
  <si>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</si>
  <si>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</si>
  <si>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</si>
  <si>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</si>
  <si>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</si>
  <si>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</si>
  <si>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</si>
  <si>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</si>
  <si>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</si>
  <si>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</si>
  <si>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</si>
  <si>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</si>
  <si>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</si>
  <si>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</si>
  <si>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</si>
  <si>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</si>
  <si>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</si>
  <si>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</si>
  <si>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</si>
  <si>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</si>
  <si>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</si>
  <si>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</si>
  <si>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</si>
  <si>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</si>
  <si>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</si>
  <si>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</si>
  <si>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</si>
  <si>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</si>
  <si>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</si>
  <si>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</si>
  <si>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</si>
  <si>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</si>
  <si>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</si>
  <si>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</si>
  <si>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</si>
  <si>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</si>
  <si>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</si>
  <si>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</si>
  <si>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</si>
  <si>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</si>
  <si>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</si>
  <si>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</si>
  <si>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</si>
  <si>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</si>
  <si>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</si>
  <si>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</si>
  <si>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</si>
  <si>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</si>
  <si>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</si>
  <si>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</si>
  <si>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</si>
  <si>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</si>
  <si>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</si>
  <si>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</si>
  <si>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</si>
  <si>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</si>
  <si>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</si>
  <si>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</si>
  <si>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</si>
  <si>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</si>
  <si>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</si>
  <si>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</si>
  <si>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</si>
  <si>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</si>
  <si>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</si>
  <si>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</si>
  <si>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</si>
  <si>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</si>
  <si>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</si>
  <si>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</si>
  <si>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</si>
  <si>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</si>
  <si>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</si>
  <si>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</si>
  <si>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</si>
  <si>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</si>
  <si>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</si>
  <si>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</si>
  <si>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</si>
  <si>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</si>
  <si>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</si>
  <si>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</si>
  <si>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</si>
  <si>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</si>
  <si>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</si>
  <si>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</si>
  <si>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</si>
  <si>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</si>
  <si>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</si>
  <si>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</si>
  <si>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</si>
  <si>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</si>
  <si>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</si>
  <si>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</si>
  <si>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</si>
  <si>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</si>
  <si>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</si>
  <si>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</si>
  <si>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</si>
  <si>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</si>
  <si>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</si>
  <si>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</si>
  <si>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</si>
  <si>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</si>
  <si>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</si>
  <si>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</si>
  <si>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</si>
  <si>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</si>
  <si>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</si>
  <si>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01470_令和6年度</t>
  </si>
  <si>
    <t>01470</t>
  </si>
  <si>
    <t>音威子府村</t>
  </si>
  <si>
    <t>01470_令和4年度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</si>
  <si>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</si>
  <si>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</si>
  <si>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</si>
  <si>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</si>
  <si>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</si>
  <si>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</si>
  <si>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</si>
  <si>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</si>
  <si>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</si>
  <si>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</si>
  <si>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</si>
  <si>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</si>
  <si>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</si>
  <si>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</si>
  <si>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</si>
  <si>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</si>
  <si>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</si>
  <si>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</si>
  <si>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</si>
  <si>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</si>
  <si>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</si>
  <si>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</si>
  <si>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</si>
  <si>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</si>
  <si>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</si>
  <si>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</si>
  <si>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</si>
  <si>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</si>
  <si>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</si>
  <si>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</si>
  <si>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</si>
  <si>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</si>
  <si>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</si>
  <si>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</si>
  <si>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</si>
  <si>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</si>
  <si>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</si>
  <si>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</si>
  <si>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</si>
  <si>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</si>
  <si>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</si>
  <si>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</si>
  <si>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</si>
  <si>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</si>
  <si>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</si>
  <si>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</si>
  <si>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</si>
  <si>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</si>
  <si>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</si>
  <si>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</si>
  <si>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</si>
  <si>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</si>
  <si>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</si>
  <si>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</si>
  <si>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</si>
  <si>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</si>
  <si>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</si>
  <si>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</si>
  <si>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</si>
  <si>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</si>
  <si>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</si>
  <si>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</si>
  <si>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</si>
  <si>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</si>
  <si>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</si>
  <si>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</si>
  <si>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</si>
  <si>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</si>
  <si>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</si>
  <si>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</si>
  <si>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</si>
  <si>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</si>
  <si>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</si>
  <si>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</si>
  <si>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</si>
  <si>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</si>
  <si>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</si>
  <si>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</si>
  <si>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</si>
  <si>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</si>
  <si>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</si>
  <si>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</si>
  <si>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</si>
  <si>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</si>
  <si>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</si>
  <si>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</si>
  <si>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</si>
  <si>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</si>
  <si>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</si>
  <si>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</si>
  <si>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</si>
  <si>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</si>
  <si>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</si>
  <si>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</si>
  <si>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</si>
  <si>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</si>
  <si>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</si>
  <si>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</si>
  <si>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</si>
  <si>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</si>
  <si>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</si>
  <si>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</si>
  <si>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</si>
  <si>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</si>
  <si>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</si>
  <si>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</si>
  <si>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</si>
  <si>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</si>
  <si>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</si>
  <si>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</si>
  <si>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</si>
  <si>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</si>
  <si>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</si>
  <si>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</si>
  <si>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</si>
  <si>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</si>
  <si>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</si>
  <si>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</si>
  <si>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</si>
  <si>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</si>
  <si>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</si>
  <si>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</si>
  <si>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</si>
  <si>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</si>
  <si>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</si>
  <si>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</si>
  <si>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</si>
  <si>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</si>
  <si>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</si>
  <si>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</si>
  <si>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</si>
  <si>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</si>
  <si>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</si>
  <si>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</si>
  <si>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</si>
  <si>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</si>
  <si>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</si>
  <si>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</si>
  <si>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</si>
  <si>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</si>
  <si>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</si>
  <si>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</si>
  <si>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</si>
  <si>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</si>
  <si>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</si>
  <si>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</si>
  <si>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</si>
  <si>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</si>
  <si>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</si>
  <si>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</si>
  <si>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</si>
  <si>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</si>
  <si>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</si>
  <si>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</si>
  <si>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</si>
  <si>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</si>
  <si>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</si>
  <si>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</si>
  <si>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</si>
  <si>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</si>
  <si>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</si>
  <si>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</si>
  <si>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</si>
  <si>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</si>
  <si>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</si>
  <si>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</si>
  <si>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</si>
  <si>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</si>
  <si>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</si>
  <si>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</si>
  <si>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</si>
  <si>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</si>
  <si>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</si>
  <si>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</si>
  <si>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</si>
  <si>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</si>
  <si>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</si>
  <si>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</si>
  <si>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</si>
  <si>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</si>
  <si>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</si>
  <si>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</si>
  <si>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</si>
  <si>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</si>
  <si>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</si>
  <si>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</si>
  <si>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</si>
  <si>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</si>
  <si>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</si>
  <si>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</si>
  <si>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</si>
  <si>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</si>
  <si>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</si>
  <si>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</si>
  <si>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</si>
  <si>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</si>
  <si>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</si>
  <si>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</si>
  <si>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</si>
  <si>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</si>
  <si>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</si>
  <si>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</si>
  <si>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</si>
  <si>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</si>
  <si>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</si>
  <si>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</si>
  <si>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</si>
  <si>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</si>
  <si>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</si>
  <si>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</si>
  <si>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</si>
  <si>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</si>
  <si>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</si>
  <si>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</si>
  <si>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</si>
  <si>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</si>
  <si>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</si>
  <si>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</si>
  <si>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</si>
  <si>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</si>
  <si>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</si>
  <si>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</si>
  <si>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</si>
  <si>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</si>
  <si>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</si>
  <si>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</si>
  <si>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</si>
  <si>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</si>
  <si>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</si>
  <si>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</si>
  <si>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</si>
  <si>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</si>
  <si>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</si>
  <si>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</si>
  <si>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</si>
  <si>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</si>
  <si>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</si>
  <si>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</si>
  <si>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</si>
  <si>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</si>
  <si>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</si>
  <si>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</si>
  <si>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</si>
  <si>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</si>
  <si>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</si>
  <si>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</si>
  <si>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</si>
  <si>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</si>
  <si>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</si>
  <si>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</si>
  <si>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</si>
  <si>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</si>
  <si>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</si>
  <si>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</si>
  <si>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</si>
  <si>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</si>
  <si>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</si>
  <si>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</si>
  <si>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</si>
  <si>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</si>
  <si>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</si>
  <si>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</si>
  <si>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</si>
  <si>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</si>
  <si>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</si>
  <si>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</si>
  <si>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</si>
  <si>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</si>
  <si>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</si>
  <si>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</si>
  <si>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</si>
  <si>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</si>
  <si>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</si>
  <si>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</si>
  <si>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</si>
  <si>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</si>
  <si>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</si>
  <si>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</si>
  <si>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</si>
  <si>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</si>
  <si>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</si>
  <si>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</si>
  <si>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</si>
  <si>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</si>
  <si>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</si>
  <si>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</si>
  <si>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</si>
  <si>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</si>
  <si>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</si>
  <si>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</si>
  <si>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</si>
  <si>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</si>
  <si>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</si>
  <si>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</si>
  <si>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</si>
  <si>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</si>
  <si>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</si>
  <si>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</si>
  <si>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</si>
  <si>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</si>
  <si>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</si>
  <si>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</si>
  <si>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</si>
  <si>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</si>
  <si>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</si>
  <si>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</si>
  <si>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</si>
  <si>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</si>
  <si>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</si>
  <si>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</si>
  <si>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</si>
  <si>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</si>
  <si>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</si>
  <si>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</si>
  <si>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</si>
  <si>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</si>
  <si>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</si>
  <si>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</si>
  <si>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</si>
  <si>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</si>
  <si>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</si>
  <si>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</si>
  <si>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</si>
  <si>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</si>
  <si>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</si>
  <si>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</si>
  <si>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</si>
  <si>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</si>
  <si>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</si>
  <si>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</si>
  <si>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</si>
  <si>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</si>
  <si>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</si>
  <si>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</si>
  <si>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</si>
  <si>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</si>
  <si>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</si>
  <si>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</si>
  <si>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</si>
  <si>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</si>
  <si>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</si>
  <si>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</si>
  <si>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</si>
  <si>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</si>
  <si>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</si>
  <si>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</si>
  <si>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</si>
  <si>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</si>
  <si>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</si>
  <si>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</si>
  <si>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</si>
  <si>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</si>
  <si>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</si>
  <si>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</si>
  <si>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</si>
  <si>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</si>
  <si>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</si>
  <si>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</si>
  <si>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</si>
  <si>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</si>
  <si>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</si>
  <si>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</si>
  <si>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</si>
  <si>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</si>
  <si>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</si>
  <si>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</si>
  <si>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</si>
  <si>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</si>
  <si>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</si>
  <si>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</si>
  <si>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</si>
  <si>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</si>
  <si>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</si>
  <si>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</si>
  <si>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</si>
  <si>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</si>
  <si>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</si>
  <si>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</si>
  <si>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</si>
  <si>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</si>
  <si>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</si>
  <si>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</si>
  <si>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</si>
  <si>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</si>
  <si>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</si>
  <si>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</si>
  <si>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</si>
  <si>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</si>
  <si>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</si>
  <si>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</si>
  <si>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</si>
  <si>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</si>
  <si>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</si>
  <si>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</si>
  <si>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</si>
  <si>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</si>
  <si>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</si>
  <si>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</si>
  <si>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</si>
  <si>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</si>
  <si>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</si>
  <si>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</si>
  <si>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</si>
  <si>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</si>
  <si>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</si>
  <si>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</si>
  <si>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</si>
  <si>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</si>
  <si>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</si>
  <si>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</si>
  <si>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</si>
  <si>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</si>
  <si>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</si>
  <si>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</si>
  <si>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</si>
  <si>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</si>
  <si>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</si>
  <si>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</si>
  <si>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</si>
  <si>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</si>
  <si>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</si>
  <si>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</si>
  <si>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</si>
  <si>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</si>
  <si>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</si>
  <si>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</si>
  <si>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</si>
  <si>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</si>
  <si>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</si>
  <si>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</si>
  <si>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</si>
  <si>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</si>
  <si>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</si>
  <si>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</si>
  <si>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</si>
  <si>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</si>
  <si>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</si>
  <si>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</si>
  <si>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</si>
  <si>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</si>
  <si>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</si>
  <si>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</si>
  <si>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</si>
  <si>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</si>
  <si>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</si>
  <si>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</si>
  <si>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</si>
  <si>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</si>
  <si>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</si>
  <si>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</si>
  <si>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</si>
  <si>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</si>
  <si>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</si>
  <si>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</si>
  <si>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</si>
  <si>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</si>
  <si>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</si>
  <si>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</si>
  <si>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</si>
  <si>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</si>
  <si>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</si>
  <si>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</si>
  <si>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</si>
  <si>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</si>
  <si>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</si>
  <si>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</si>
  <si>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</si>
  <si>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</si>
  <si>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</si>
  <si>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</si>
  <si>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</si>
  <si>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</si>
  <si>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</si>
  <si>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</si>
  <si>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</si>
  <si>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</si>
  <si>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</si>
  <si>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</si>
  <si>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</si>
  <si>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</si>
  <si>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</si>
  <si>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</si>
  <si>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</si>
  <si>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</si>
  <si>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</si>
  <si>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</si>
  <si>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</si>
  <si>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</si>
  <si>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</si>
  <si>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</si>
  <si>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</si>
  <si>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</si>
  <si>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</si>
  <si>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</si>
  <si>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</si>
  <si>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</si>
  <si>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</si>
  <si>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</si>
  <si>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</si>
  <si>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</si>
  <si>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</si>
  <si>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</si>
  <si>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</si>
  <si>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</si>
  <si>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</si>
  <si>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</si>
  <si>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</si>
  <si>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</si>
  <si>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</si>
  <si>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</si>
  <si>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</si>
  <si>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</si>
  <si>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</si>
  <si>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</si>
  <si>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</si>
  <si>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</si>
  <si>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</si>
  <si>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</si>
  <si>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</si>
  <si>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</si>
  <si>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</si>
  <si>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</si>
  <si>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</si>
  <si>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</si>
  <si>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</si>
  <si>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</si>
  <si>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</si>
  <si>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</si>
  <si>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</si>
  <si>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</si>
  <si>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</si>
  <si>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</si>
  <si>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</si>
  <si>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</si>
  <si>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</si>
  <si>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</si>
  <si>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</si>
  <si>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</si>
  <si>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</si>
  <si>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</si>
  <si>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</si>
  <si>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</si>
  <si>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</si>
  <si>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</si>
  <si>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</si>
  <si>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</si>
  <si>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</si>
  <si>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</si>
  <si>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</si>
  <si>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</si>
  <si>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</si>
  <si>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</si>
  <si>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</si>
  <si>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</si>
  <si>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</si>
  <si>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</si>
  <si>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</si>
  <si>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</si>
  <si>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</si>
  <si>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</si>
  <si>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</si>
  <si>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</si>
  <si>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</si>
  <si>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</si>
  <si>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</si>
  <si>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</si>
  <si>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</si>
  <si>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</si>
  <si>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</si>
  <si>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</si>
  <si>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</si>
  <si>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</si>
  <si>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</si>
  <si>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</si>
  <si>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</si>
  <si>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</si>
  <si>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</si>
  <si>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</si>
  <si>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</si>
  <si>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</si>
  <si>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</si>
  <si>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</si>
  <si>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</si>
  <si>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</si>
  <si>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</si>
  <si>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</si>
  <si>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</si>
  <si>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</si>
  <si>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</si>
  <si>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</si>
  <si>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</si>
  <si>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</si>
  <si>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</si>
  <si>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</si>
  <si>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</si>
  <si>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</si>
  <si>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</si>
  <si>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</si>
  <si>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</si>
  <si>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</si>
  <si>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</si>
  <si>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</si>
  <si>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</si>
  <si>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</si>
  <si>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</si>
  <si>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</si>
  <si>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</si>
  <si>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</si>
  <si>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</si>
  <si>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</si>
  <si>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</si>
  <si>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</si>
  <si>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</si>
  <si>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</si>
  <si>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</si>
  <si>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</si>
  <si>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</si>
  <si>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</si>
  <si>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</si>
  <si>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</si>
  <si>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</si>
  <si>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</si>
  <si>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</si>
  <si>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</si>
  <si>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</si>
  <si>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</si>
  <si>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</si>
  <si>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</si>
  <si>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</si>
  <si>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</si>
  <si>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</si>
  <si>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</si>
  <si>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</si>
  <si>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</si>
  <si>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</si>
  <si>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</si>
  <si>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</si>
  <si>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</si>
  <si>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</si>
  <si>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</si>
  <si>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</si>
  <si>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</si>
  <si>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</si>
  <si>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</si>
  <si>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</si>
  <si>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</si>
  <si>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</si>
  <si>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</si>
  <si>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</si>
  <si>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</si>
  <si>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</si>
  <si>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</si>
  <si>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</si>
  <si>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</si>
  <si>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</si>
  <si>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</si>
  <si>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</si>
  <si>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</si>
  <si>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</si>
  <si>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</si>
  <si>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</si>
  <si>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</si>
  <si>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</si>
  <si>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</si>
  <si>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</si>
  <si>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</si>
  <si>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</si>
  <si>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</si>
  <si>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</si>
  <si>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</si>
  <si>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</si>
  <si>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</si>
  <si>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</si>
  <si>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</si>
  <si>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</si>
  <si>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</si>
  <si>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</si>
  <si>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</si>
  <si>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</si>
  <si>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</si>
  <si>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</si>
  <si>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</si>
  <si>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</si>
  <si>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</si>
  <si>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</si>
  <si>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</si>
  <si>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</si>
  <si>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</si>
  <si>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</si>
  <si>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</si>
  <si>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</si>
  <si>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</si>
  <si>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</si>
  <si>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</si>
  <si>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</si>
  <si>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</si>
  <si>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</si>
  <si>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</si>
  <si>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</si>
  <si>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</si>
  <si>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</si>
  <si>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</si>
  <si>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</si>
  <si>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</si>
  <si>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</si>
  <si>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</si>
  <si>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</si>
  <si>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</si>
  <si>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</si>
  <si>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</si>
  <si>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</si>
  <si>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</si>
  <si>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</si>
  <si>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</si>
  <si>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</si>
  <si>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</si>
  <si>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</si>
  <si>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</si>
  <si>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</si>
  <si>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</si>
  <si>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</si>
  <si>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</si>
  <si>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</si>
  <si>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</si>
  <si>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</si>
  <si>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</si>
  <si>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</si>
  <si>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</si>
  <si>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</si>
  <si>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</si>
  <si>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</si>
  <si>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</si>
  <si>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</si>
  <si>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</si>
  <si>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</si>
  <si>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</si>
  <si>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</si>
  <si>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</si>
  <si>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</si>
  <si>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</si>
  <si>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</si>
  <si>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</si>
  <si>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</si>
  <si>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</si>
  <si>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</si>
  <si>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</si>
  <si>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</si>
  <si>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</si>
  <si>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</si>
  <si>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</si>
  <si>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</si>
  <si>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</si>
  <si>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</si>
  <si>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</si>
  <si>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</si>
  <si>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</si>
  <si>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</si>
  <si>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</si>
  <si>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</si>
  <si>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</si>
  <si>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</si>
  <si>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</si>
  <si>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</si>
  <si>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</si>
  <si>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</si>
  <si>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</si>
  <si>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</si>
  <si>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</si>
  <si>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</si>
  <si>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</si>
  <si>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</si>
  <si>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</si>
  <si>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</si>
  <si>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</si>
  <si>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</si>
  <si>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</si>
  <si>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</si>
  <si>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</si>
  <si>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</si>
  <si>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</si>
  <si>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</si>
  <si>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</si>
  <si>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</si>
  <si>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</si>
  <si>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</si>
  <si>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</si>
  <si>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</si>
  <si>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</si>
  <si>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</si>
  <si>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</si>
  <si>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</si>
  <si>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</si>
  <si>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</si>
  <si>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</si>
  <si>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</si>
  <si>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</si>
  <si>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</si>
  <si>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</si>
  <si>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</si>
  <si>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</si>
  <si>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</si>
  <si>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</si>
  <si>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</si>
  <si>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</si>
  <si>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</si>
  <si>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</si>
  <si>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</si>
  <si>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</si>
  <si>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</si>
  <si>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</si>
  <si>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</si>
  <si>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</si>
  <si>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</si>
  <si>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</si>
  <si>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</si>
  <si>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</si>
  <si>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</si>
  <si>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</si>
  <si>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</si>
  <si>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</si>
  <si>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</si>
  <si>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</si>
  <si>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</si>
  <si>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</si>
  <si>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</si>
  <si>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</si>
  <si>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</si>
  <si>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</si>
  <si>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</si>
  <si>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</si>
  <si>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</si>
  <si>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</si>
  <si>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</si>
  <si>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</si>
  <si>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</si>
  <si>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</si>
  <si>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</si>
  <si>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</si>
  <si>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</si>
  <si>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</si>
  <si>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</si>
  <si>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29447_令和7年度</t>
  </si>
  <si>
    <t>29447_令和8年度</t>
  </si>
  <si>
    <t>29447_令和9年度</t>
  </si>
  <si>
    <t>29447_令和10年度</t>
  </si>
  <si>
    <t>29447_令和11年度</t>
  </si>
  <si>
    <t>29447_令和12年度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</si>
</sst>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2.0801402161041076</c:v>
                </c:pt>
                <c:pt idx="1">
                  <c:v>2.0597218896060627</c:v>
                </c:pt>
                <c:pt idx="2">
                  <c:v>1.9585205680834066</c:v>
                </c:pt>
                <c:pt idx="3">
                  <c:v>1.8926034121426378</c:v>
                </c:pt>
                <c:pt idx="4">
                  <c:v>1.8159352684573189</c:v>
                </c:pt>
                <c:pt idx="5">
                  <c:v>1.7454812535938036</c:v>
                </c:pt>
                <c:pt idx="6">
                  <c:v>1.7209142156895625</c:v>
                </c:pt>
                <c:pt idx="7">
                  <c:v>1.7158510965273823</c:v>
                </c:pt>
                <c:pt idx="8">
                  <c:v>1.6957113119135947</c:v>
                </c:pt>
                <c:pt idx="9">
                  <c:v>1.5799878964061325</c:v>
                </c:pt>
                <c:pt idx="10">
                  <c:v>1.4844997380123626</c:v>
                </c:pt>
                <c:pt idx="11">
                  <c:v>1.3332235215552284</c:v>
                </c:pt>
                <c:pt idx="12">
                  <c:v>1.2876586147047564</c:v>
                </c:pt>
                <c:pt idx="13">
                  <c:v>1.2698904793663155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0.75566114134312767</c:v>
                </c:pt>
                <c:pt idx="1">
                  <c:v>0.70030376852358411</c:v>
                </c:pt>
                <c:pt idx="2">
                  <c:v>0.88281968257228671</c:v>
                </c:pt>
                <c:pt idx="3">
                  <c:v>0.95471466627317159</c:v>
                </c:pt>
                <c:pt idx="4">
                  <c:v>0.99432492016994001</c:v>
                </c:pt>
                <c:pt idx="5">
                  <c:v>0.98225727968664645</c:v>
                </c:pt>
                <c:pt idx="6">
                  <c:v>0.86666352724207052</c:v>
                </c:pt>
                <c:pt idx="7">
                  <c:v>0.87058725623605682</c:v>
                </c:pt>
                <c:pt idx="8">
                  <c:v>0.74654139276962572</c:v>
                </c:pt>
                <c:pt idx="9">
                  <c:v>0.5662239807520365</c:v>
                </c:pt>
                <c:pt idx="10">
                  <c:v>0.56288631545516454</c:v>
                </c:pt>
                <c:pt idx="11">
                  <c:v>0.5067174075819556</c:v>
                </c:pt>
                <c:pt idx="12">
                  <c:v>0.49446731721957465</c:v>
                </c:pt>
                <c:pt idx="13">
                  <c:v>0.52154818071977993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0.60245208795819649</c:v>
                </c:pt>
                <c:pt idx="1">
                  <c:v>0.65311410002713244</c:v>
                </c:pt>
                <c:pt idx="2">
                  <c:v>0.79920670004705963</c:v>
                </c:pt>
                <c:pt idx="3">
                  <c:v>0.81981072651816089</c:v>
                </c:pt>
                <c:pt idx="4">
                  <c:v>0.8402960373214714</c:v>
                </c:pt>
                <c:pt idx="5">
                  <c:v>0.81025548556597882</c:v>
                </c:pt>
                <c:pt idx="6">
                  <c:v>0.8390399088205136</c:v>
                </c:pt>
                <c:pt idx="7">
                  <c:v>0.73641256371104391</c:v>
                </c:pt>
                <c:pt idx="8">
                  <c:v>0.6627575045834676</c:v>
                </c:pt>
                <c:pt idx="9">
                  <c:v>0.58692879206998061</c:v>
                </c:pt>
                <c:pt idx="10">
                  <c:v>0.52306706003812697</c:v>
                </c:pt>
                <c:pt idx="11">
                  <c:v>0.42073583443387702</c:v>
                </c:pt>
                <c:pt idx="12">
                  <c:v>0.42415192125781648</c:v>
                </c:pt>
                <c:pt idx="13">
                  <c:v>0.48688277621081322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2.8371483145421625</c:v>
                </c:pt>
                <c:pt idx="1">
                  <c:v>2.7573261213605402</c:v>
                </c:pt>
                <c:pt idx="2">
                  <c:v>2.3018713311529808</c:v>
                </c:pt>
                <c:pt idx="3">
                  <c:v>2.2793646083685744</c:v>
                </c:pt>
                <c:pt idx="4">
                  <c:v>2.0803278992008054</c:v>
                </c:pt>
                <c:pt idx="5">
                  <c:v>1.4828581980390303</c:v>
                </c:pt>
                <c:pt idx="6">
                  <c:v>1.7733029785325738</c:v>
                </c:pt>
                <c:pt idx="7">
                  <c:v>1.8795651661934325</c:v>
                </c:pt>
                <c:pt idx="8">
                  <c:v>1.6244057063576145</c:v>
                </c:pt>
                <c:pt idx="9">
                  <c:v>1.4393476943578272</c:v>
                </c:pt>
                <c:pt idx="10">
                  <c:v>1.4432385370995215</c:v>
                </c:pt>
                <c:pt idx="11">
                  <c:v>0.65538623764083781</c:v>
                </c:pt>
                <c:pt idx="12">
                  <c:v>0.72601381405157572</c:v>
                </c:pt>
                <c:pt idx="13">
                  <c:v>0.62256869560362937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352</c:v>
                </c:pt>
                <c:pt idx="1">
                  <c:v>336</c:v>
                </c:pt>
                <c:pt idx="2">
                  <c:v>340</c:v>
                </c:pt>
                <c:pt idx="3">
                  <c:v>343</c:v>
                </c:pt>
                <c:pt idx="4">
                  <c:v>336</c:v>
                </c:pt>
                <c:pt idx="5">
                  <c:v>325</c:v>
                </c:pt>
                <c:pt idx="6">
                  <c:v>321</c:v>
                </c:pt>
                <c:pt idx="7">
                  <c:v>314</c:v>
                </c:pt>
                <c:pt idx="8">
                  <c:v>304</c:v>
                </c:pt>
                <c:pt idx="9">
                  <c:v>295</c:v>
                </c:pt>
                <c:pt idx="10">
                  <c:v>288</c:v>
                </c:pt>
                <c:pt idx="11">
                  <c:v>274</c:v>
                </c:pt>
                <c:pt idx="12">
                  <c:v>259</c:v>
                </c:pt>
                <c:pt idx="13">
                  <c:v>250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272</c:v>
                </c:pt>
                <c:pt idx="1">
                  <c:v>268</c:v>
                </c:pt>
                <c:pt idx="2">
                  <c:v>256</c:v>
                </c:pt>
                <c:pt idx="3">
                  <c:v>241</c:v>
                </c:pt>
                <c:pt idx="4">
                  <c:v>233</c:v>
                </c:pt>
                <c:pt idx="5">
                  <c:v>228</c:v>
                </c:pt>
                <c:pt idx="6">
                  <c:v>226</c:v>
                </c:pt>
                <c:pt idx="7">
                  <c:v>237</c:v>
                </c:pt>
                <c:pt idx="8">
                  <c:v>240</c:v>
                </c:pt>
                <c:pt idx="9">
                  <c:v>224</c:v>
                </c:pt>
                <c:pt idx="10">
                  <c:v>208</c:v>
                </c:pt>
                <c:pt idx="11">
                  <c:v>205</c:v>
                </c:pt>
                <c:pt idx="12">
                  <c:v>197</c:v>
                </c:pt>
                <c:pt idx="13">
                  <c:v>195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277</c:v>
                </c:pt>
                <c:pt idx="1">
                  <c:v>261</c:v>
                </c:pt>
                <c:pt idx="2">
                  <c:v>260</c:v>
                </c:pt>
                <c:pt idx="3">
                  <c:v>248</c:v>
                </c:pt>
                <c:pt idx="4">
                  <c:v>251</c:v>
                </c:pt>
                <c:pt idx="5">
                  <c:v>253</c:v>
                </c:pt>
                <c:pt idx="6">
                  <c:v>243</c:v>
                </c:pt>
                <c:pt idx="7">
                  <c:v>237</c:v>
                </c:pt>
                <c:pt idx="8">
                  <c:v>233</c:v>
                </c:pt>
                <c:pt idx="9">
                  <c:v>229</c:v>
                </c:pt>
                <c:pt idx="10">
                  <c:v>216</c:v>
                </c:pt>
                <c:pt idx="11">
                  <c:v>214</c:v>
                </c:pt>
                <c:pt idx="12">
                  <c:v>209</c:v>
                </c:pt>
                <c:pt idx="13">
                  <c:v>205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c:v>
                </c:pt>
                <c:pt idx="1">
                  <c:v>62</c:v>
                </c:pt>
                <c:pt idx="2">
                  <c:v>62</c:v>
                </c:pt>
                <c:pt idx="3">
                  <c:v>62</c:v>
                </c:pt>
                <c:pt idx="4">
                  <c:v>62</c:v>
                </c:pt>
                <c:pt idx="5">
                  <c:v>36</c:v>
                </c:pt>
                <c:pt idx="6">
                  <c:v>36</c:v>
                </c:pt>
                <c:pt idx="7">
                  <c:v>36</c:v>
                </c:pt>
                <c:pt idx="8">
                  <c:v>36</c:v>
                </c:pt>
                <c:pt idx="9">
                  <c:v>36</c:v>
                </c:pt>
                <c:pt idx="10">
                  <c:v>36</c:v>
                </c:pt>
                <c:pt idx="11">
                  <c:v>22</c:v>
                </c:pt>
                <c:pt idx="12">
                  <c:v>22</c:v>
                </c:pt>
                <c:pt idx="13">
                  <c:v>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c:v>
                </c:pt>
                <c:pt idx="1">
                  <c:v>84</c:v>
                </c:pt>
                <c:pt idx="2">
                  <c:v>84</c:v>
                </c:pt>
                <c:pt idx="3">
                  <c:v>84</c:v>
                </c:pt>
                <c:pt idx="4">
                  <c:v>84</c:v>
                </c:pt>
                <c:pt idx="5">
                  <c:v>52</c:v>
                </c:pt>
                <c:pt idx="6">
                  <c:v>52</c:v>
                </c:pt>
                <c:pt idx="7">
                  <c:v>52</c:v>
                </c:pt>
                <c:pt idx="8">
                  <c:v>52</c:v>
                </c:pt>
                <c:pt idx="9">
                  <c:v>52</c:v>
                </c:pt>
                <c:pt idx="10">
                  <c:v>52</c:v>
                </c:pt>
                <c:pt idx="11">
                  <c:v>42</c:v>
                </c:pt>
                <c:pt idx="12">
                  <c:v>42</c:v>
                </c:pt>
                <c:pt idx="13">
                  <c:v>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0.751</c:v>
                </c:pt>
                <c:pt idx="1">
                  <c:v>0.68100000000000005</c:v>
                </c:pt>
                <c:pt idx="2">
                  <c:v>0.48139999999999999</c:v>
                </c:pt>
                <c:pt idx="3">
                  <c:v>0.69699999999999995</c:v>
                </c:pt>
                <c:pt idx="4">
                  <c:v>0.621</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0.79920670004705963</c:v>
                </c:pt>
                <c:pt idx="1">
                  <c:v>0.81981072651816089</c:v>
                </c:pt>
                <c:pt idx="2">
                  <c:v>0.8402960373214714</c:v>
                </c:pt>
                <c:pt idx="3">
                  <c:v>0.81025548556597882</c:v>
                </c:pt>
                <c:pt idx="4">
                  <c:v>0.8390399088205136</c:v>
                </c:pt>
                <c:pt idx="5">
                  <c:v>0.73641256371104391</c:v>
                </c:pt>
                <c:pt idx="6">
                  <c:v>0.6627575045834676</c:v>
                </c:pt>
                <c:pt idx="7">
                  <c:v>0.58692879206998061</c:v>
                </c:pt>
                <c:pt idx="8">
                  <c:v>0.52306706003812697</c:v>
                </c:pt>
                <c:pt idx="9">
                  <c:v>0.42073583443387702</c:v>
                </c:pt>
                <c:pt idx="10">
                  <c:v>0.42415192125781648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2.3018713311529808</c:v>
                </c:pt>
                <c:pt idx="1">
                  <c:v>2.2793646083685744</c:v>
                </c:pt>
                <c:pt idx="2">
                  <c:v>2.0803278992008054</c:v>
                </c:pt>
                <c:pt idx="3">
                  <c:v>1.4828581980390303</c:v>
                </c:pt>
                <c:pt idx="4">
                  <c:v>1.7733029785325738</c:v>
                </c:pt>
                <c:pt idx="5">
                  <c:v>1.8795651661934325</c:v>
                </c:pt>
                <c:pt idx="6">
                  <c:v>1.6244057063576145</c:v>
                </c:pt>
                <c:pt idx="7">
                  <c:v>1.4393476943578272</c:v>
                </c:pt>
                <c:pt idx="8">
                  <c:v>1.4432385370995215</c:v>
                </c:pt>
                <c:pt idx="9">
                  <c:v>0.65538623764083781</c:v>
                </c:pt>
                <c:pt idx="10">
                  <c:v>0.72601381405157572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3.9847276485774789E-2</c:v>
                </c:pt>
                <c:pt idx="2">
                  <c:v>0.21541507098109861</c:v>
                </c:pt>
                <c:pt idx="3">
                  <c:v>1.5509463146381459</c:v>
                </c:pt>
                <c:pt idx="4">
                  <c:v>0.5059872148944824</c:v>
                </c:pt>
                <c:pt idx="5">
                  <c:v>0.87865655246452579</c:v>
                </c:pt>
                <c:pt idx="7">
                  <c:v>2.4022094272785091</c:v>
                </c:pt>
                <c:pt idx="8">
                  <c:v>3.6232304918393299E-2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1.8062086621050193</c:v>
                </c:pt>
                <c:pt idx="4" formatCode="#,##0">
                  <c:v>0.5059872148944824</c:v>
                </c:pt>
                <c:pt idx="5" formatCode="#,##0">
                  <c:v>0.87865655246452579</c:v>
                </c:pt>
                <c:pt idx="6" formatCode="#,##0">
                  <c:v>2.4384417321969023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野迫川村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野迫川村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野迫川村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野迫川村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16.3</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19.561955999999999</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野迫川村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0.4080338280000001</c:v>
                </c:pt>
                <c:pt idx="1">
                  <c:v>15.09311664</c:v>
                </c:pt>
                <c:pt idx="2">
                  <c:v>0.43724397599999992</c:v>
                </c:pt>
                <c:pt idx="3">
                  <c:v>0</c:v>
                </c:pt>
                <c:pt idx="4">
                  <c:v>2.15043E-2</c:v>
                </c:pt>
                <c:pt idx="5">
                  <c:v>0.26997116999999998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173,042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野迫川村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9360</c:v>
                </c:pt>
                <c:pt idx="1">
                  <c:v>161600</c:v>
                </c:pt>
                <c:pt idx="2">
                  <c:v>2082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10.8</c:v>
                </c:pt>
                <c:pt idx="1">
                  <c:v>10.8</c:v>
                </c:pt>
                <c:pt idx="2">
                  <c:v>10.8</c:v>
                </c:pt>
                <c:pt idx="3">
                  <c:v>10.8</c:v>
                </c:pt>
                <c:pt idx="4">
                  <c:v>10.8</c:v>
                </c:pt>
                <c:pt idx="5">
                  <c:v>16.3</c:v>
                </c:pt>
                <c:pt idx="6">
                  <c:v>16.3</c:v>
                </c:pt>
                <c:pt idx="7">
                  <c:v>16.3</c:v>
                </c:pt>
                <c:pt idx="8">
                  <c:v>16.3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4.4981760304825379E-3</c:v>
                </c:pt>
                <c:pt idx="1">
                  <c:v>4.6240709228120768E-3</c:v>
                </c:pt>
                <c:pt idx="2">
                  <c:v>4.49383884530278E-3</c:v>
                </c:pt>
                <c:pt idx="3">
                  <c:v>4.9125914248258013E-3</c:v>
                </c:pt>
                <c:pt idx="4">
                  <c:v>4.9480297037248428E-3</c:v>
                </c:pt>
                <c:pt idx="5">
                  <c:v>9.562182222390761E-3</c:v>
                </c:pt>
                <c:pt idx="6">
                  <c:v>8.7755647200891355E-3</c:v>
                </c:pt>
                <c:pt idx="7">
                  <c:v>8.8126926314453548E-3</c:v>
                </c:pt>
                <c:pt idx="8">
                  <c:v>8.8126926314453548E-3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2.987654607749661E-2</c:v>
                </c:pt>
                <c:pt idx="2">
                  <c:v>0.1503331324385527</c:v>
                </c:pt>
                <c:pt idx="3">
                  <c:v>1.900118220684756</c:v>
                </c:pt>
                <c:pt idx="4">
                  <c:v>0.8402960373214714</c:v>
                </c:pt>
                <c:pt idx="5">
                  <c:v>0.99432492016994001</c:v>
                </c:pt>
                <c:pt idx="7">
                  <c:v>1.7788822743280761</c:v>
                </c:pt>
                <c:pt idx="8">
                  <c:v>3.7052994129242699E-2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2.0803278992008054</c:v>
                </c:pt>
                <c:pt idx="4" formatCode="#,##0">
                  <c:v>0.8402960373214714</c:v>
                </c:pt>
                <c:pt idx="5" formatCode="#,##0">
                  <c:v>0.99432492016994001</c:v>
                </c:pt>
                <c:pt idx="6" formatCode="#,##0">
                  <c:v>1.8159352684573189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3</c:v>
                </c:pt>
                <c:pt idx="2">
                  <c:v>3</c:v>
                </c:pt>
                <c:pt idx="3">
                  <c:v>3</c:v>
                </c:pt>
                <c:pt idx="4">
                  <c:v>3</c:v>
                </c:pt>
                <c:pt idx="5">
                  <c:v>4</c:v>
                </c:pt>
                <c:pt idx="6">
                  <c:v>4</c:v>
                </c:pt>
                <c:pt idx="7">
                  <c:v>4</c:v>
                </c:pt>
                <c:pt idx="8">
                  <c:v>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2219.7479043123822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19.561955999999999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442733.179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11334.273000000003</c:v>
                </c:pt>
                <c:pt idx="1">
                  <c:v>419253.24</c:v>
                </c:pt>
                <c:pt idx="2">
                  <c:v>12145.665999999997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19.561955999999999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8.2821505150068975E-2</c:v>
                </c:pt>
                <c:pt idx="3">
                  <c:v>0.53974719045356034</c:v>
                </c:pt>
                <c:pt idx="4">
                  <c:v>0.48688277621081322</c:v>
                </c:pt>
                <c:pt idx="5">
                  <c:v>0.52154818071977993</c:v>
                </c:pt>
                <c:pt idx="7">
                  <c:v>1.2501102122839352</c:v>
                </c:pt>
                <c:pt idx="8">
                  <c:v>1.9780267082380315E-2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0.62256869560362937</c:v>
                </c:pt>
                <c:pt idx="4">
                  <c:v>0.48688277621081322</c:v>
                </c:pt>
                <c:pt idx="5">
                  <c:v>0.52154818071977993</c:v>
                </c:pt>
                <c:pt idx="6">
                  <c:v>1.2698904793663155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野迫川村</c:v>
                </c:pt>
              </c:strCache>
            </c:strRef>
          </c:cat>
          <c:val>
            <c:numRef>
              <c:f>①CO2排出量の現状把握!$AX$43:$AX$45</c:f>
              <c:numCache>
                <c:formatCode>0%</c:formatCode>
                <c:ptCount val="3"/>
                <c:pt idx="0">
                  <c:v>0.42072759503743129</c:v>
                </c:pt>
                <c:pt idx="1">
                  <c:v>0.1252314899047389</c:v>
                </c:pt>
                <c:pt idx="2">
                  <c:v>0.21461298680613913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野迫川村</c:v>
                </c:pt>
              </c:strCache>
            </c:strRef>
          </c:cat>
          <c:val>
            <c:numRef>
              <c:f>①CO2排出量の現状把握!$AY$43:$AY$45</c:f>
              <c:numCache>
                <c:formatCode>0%</c:formatCode>
                <c:ptCount val="3"/>
                <c:pt idx="0">
                  <c:v>0.19118662390594171</c:v>
                </c:pt>
                <c:pt idx="1">
                  <c:v>0.24733082490867014</c:v>
                </c:pt>
                <c:pt idx="2">
                  <c:v>0.16783909561298299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野迫川村</c:v>
                </c:pt>
              </c:strCache>
            </c:strRef>
          </c:cat>
          <c:val>
            <c:numRef>
              <c:f>①CO2排出量の現状把握!$AZ$43:$AZ$45</c:f>
              <c:numCache>
                <c:formatCode>0%</c:formatCode>
                <c:ptCount val="3"/>
                <c:pt idx="0">
                  <c:v>0.18034974026133399</c:v>
                </c:pt>
                <c:pt idx="1">
                  <c:v>0.28451379348729128</c:v>
                </c:pt>
                <c:pt idx="2">
                  <c:v>0.17978901544198919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野迫川村</c:v>
                </c:pt>
              </c:strCache>
            </c:strRef>
          </c:cat>
          <c:val>
            <c:numRef>
              <c:f>①CO2排出量の現状把握!$BA$43:$BA$45</c:f>
              <c:numCache>
                <c:formatCode>0%</c:formatCode>
                <c:ptCount val="3"/>
                <c:pt idx="0">
                  <c:v>0.19226168778726088</c:v>
                </c:pt>
                <c:pt idx="1">
                  <c:v>0.31555046617024857</c:v>
                </c:pt>
                <c:pt idx="2">
                  <c:v>0.43775890213888868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野迫川村</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165</c:v>
                </c:pt>
                <c:pt idx="1">
                  <c:v>165</c:v>
                </c:pt>
                <c:pt idx="2">
                  <c:v>165</c:v>
                </c:pt>
                <c:pt idx="3">
                  <c:v>165</c:v>
                </c:pt>
                <c:pt idx="4">
                  <c:v>165</c:v>
                </c:pt>
                <c:pt idx="5">
                  <c:v>159</c:v>
                </c:pt>
                <c:pt idx="6">
                  <c:v>159</c:v>
                </c:pt>
                <c:pt idx="7">
                  <c:v>159</c:v>
                </c:pt>
                <c:pt idx="8">
                  <c:v>159</c:v>
                </c:pt>
                <c:pt idx="9">
                  <c:v>159</c:v>
                </c:pt>
                <c:pt idx="10">
                  <c:v>159</c:v>
                </c:pt>
                <c:pt idx="11">
                  <c:v>144</c:v>
                </c:pt>
                <c:pt idx="12">
                  <c:v>144</c:v>
                </c:pt>
                <c:pt idx="13">
                  <c:v>144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556</c:v>
                </c:pt>
                <c:pt idx="1">
                  <c:v>534</c:v>
                </c:pt>
                <c:pt idx="2">
                  <c:v>520</c:v>
                </c:pt>
                <c:pt idx="3">
                  <c:v>491</c:v>
                </c:pt>
                <c:pt idx="4">
                  <c:v>479</c:v>
                </c:pt>
                <c:pt idx="5">
                  <c:v>483</c:v>
                </c:pt>
                <c:pt idx="6">
                  <c:v>450</c:v>
                </c:pt>
                <c:pt idx="7">
                  <c:v>431</c:v>
                </c:pt>
                <c:pt idx="8">
                  <c:v>418</c:v>
                </c:pt>
                <c:pt idx="9">
                  <c:v>397</c:v>
                </c:pt>
                <c:pt idx="10">
                  <c:v>369</c:v>
                </c:pt>
                <c:pt idx="11">
                  <c:v>355</c:v>
                </c:pt>
                <c:pt idx="12">
                  <c:v>347</c:v>
                </c:pt>
                <c:pt idx="13">
                  <c:v>336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野迫川村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1</v>
      </c>
      <c r="C9" s="70">
        <v>1</v>
      </c>
      <c r="D9" s="70">
        <v>1</v>
      </c>
      <c r="E9" s="70">
        <v>1990</v>
      </c>
      <c r="F9" s="70" t="s">
        <v>787</v>
      </c>
      <c r="G9" s="70" t="s">
        <v>1745</v>
      </c>
      <c r="H9" s="70" t="s">
        <v>1746</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2</v>
      </c>
      <c r="C10" s="70">
        <v>2</v>
      </c>
      <c r="D10" s="70">
        <v>1</v>
      </c>
      <c r="E10" s="70">
        <v>2005</v>
      </c>
      <c r="F10" s="70" t="s">
        <v>789</v>
      </c>
      <c r="G10" s="70" t="s">
        <v>1745</v>
      </c>
      <c r="H10" s="70" t="s">
        <v>1746</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3</v>
      </c>
      <c r="C11" s="70">
        <v>3</v>
      </c>
      <c r="D11" s="70">
        <v>1</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4</v>
      </c>
      <c r="C12" s="70">
        <v>4</v>
      </c>
      <c r="D12" s="70">
        <v>1</v>
      </c>
      <c r="E12" s="70">
        <v>2007</v>
      </c>
      <c r="F12" s="70" t="s">
        <v>791</v>
      </c>
      <c r="G12" s="70" t="s">
        <v>1745</v>
      </c>
      <c r="H12" s="70" t="s">
        <v>1746</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5</v>
      </c>
      <c r="C13" s="70">
        <v>5</v>
      </c>
      <c r="D13" s="70">
        <v>1</v>
      </c>
      <c r="E13" s="70">
        <v>2008</v>
      </c>
      <c r="F13" s="70" t="s">
        <v>792</v>
      </c>
      <c r="G13" s="70" t="s">
        <v>1745</v>
      </c>
      <c r="H13" s="70" t="s">
        <v>1746</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6</v>
      </c>
      <c r="C14" s="70">
        <v>6</v>
      </c>
      <c r="D14" s="70">
        <v>1</v>
      </c>
      <c r="E14" s="70">
        <v>2009</v>
      </c>
      <c r="F14" s="70" t="s">
        <v>176</v>
      </c>
      <c r="G14" s="70" t="s">
        <v>1745</v>
      </c>
      <c r="H14" s="70" t="s">
        <v>1746</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1752</v>
      </c>
      <c r="B15" s="70">
        <v>7</v>
      </c>
      <c r="C15" s="70">
        <v>7</v>
      </c>
      <c r="D15" s="70">
        <v>1</v>
      </c>
      <c r="E15" s="70">
        <v>2010</v>
      </c>
      <c r="F15" s="70" t="s">
        <v>177</v>
      </c>
      <c r="G15" s="70" t="s">
        <v>1745</v>
      </c>
      <c r="H15" s="70" t="s">
        <v>1746</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1753</v>
      </c>
      <c r="B16" s="70">
        <v>8</v>
      </c>
      <c r="C16" s="70">
        <v>8</v>
      </c>
      <c r="D16" s="70">
        <v>1</v>
      </c>
      <c r="E16" s="70">
        <v>2011</v>
      </c>
      <c r="F16" s="70" t="s">
        <v>178</v>
      </c>
      <c r="G16" s="70" t="s">
        <v>1745</v>
      </c>
      <c r="H16" s="70" t="s">
        <v>1746</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1754</v>
      </c>
      <c r="B17" s="70">
        <v>9</v>
      </c>
      <c r="C17" s="70">
        <v>9</v>
      </c>
      <c r="D17" s="70">
        <v>1</v>
      </c>
      <c r="E17" s="70">
        <v>2012</v>
      </c>
      <c r="F17" s="70" t="s">
        <v>179</v>
      </c>
      <c r="G17" s="70" t="s">
        <v>1745</v>
      </c>
      <c r="H17" s="70" t="s">
        <v>1746</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1755</v>
      </c>
      <c r="B18" s="70">
        <v>10</v>
      </c>
      <c r="C18" s="70">
        <v>10</v>
      </c>
      <c r="D18" s="70">
        <v>1</v>
      </c>
      <c r="E18" s="70">
        <v>2013</v>
      </c>
      <c r="F18" s="70" t="s">
        <v>180</v>
      </c>
      <c r="G18" s="70" t="s">
        <v>1745</v>
      </c>
      <c r="H18" s="70" t="s">
        <v>1746</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1756</v>
      </c>
      <c r="B19" s="70">
        <v>11</v>
      </c>
      <c r="C19" s="70">
        <v>11</v>
      </c>
      <c r="D19" s="70">
        <v>1</v>
      </c>
      <c r="E19" s="70">
        <v>2014</v>
      </c>
      <c r="F19" s="70" t="s">
        <v>181</v>
      </c>
      <c r="G19" s="70" t="s">
        <v>1745</v>
      </c>
      <c r="H19" s="70" t="s">
        <v>1746</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1757</v>
      </c>
      <c r="B20" s="70">
        <v>12</v>
      </c>
      <c r="C20" s="70">
        <v>12</v>
      </c>
      <c r="D20" s="70">
        <v>1</v>
      </c>
      <c r="E20" s="70">
        <v>2015</v>
      </c>
      <c r="F20" s="70" t="s">
        <v>182</v>
      </c>
      <c r="G20" s="70" t="s">
        <v>1745</v>
      </c>
      <c r="H20" s="70" t="s">
        <v>1746</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1758</v>
      </c>
      <c r="B21" s="70">
        <v>13</v>
      </c>
      <c r="C21" s="70">
        <v>13</v>
      </c>
      <c r="D21" s="70">
        <v>1</v>
      </c>
      <c r="E21" s="70">
        <v>2016</v>
      </c>
      <c r="F21" s="70" t="s">
        <v>155</v>
      </c>
      <c r="G21" s="70" t="s">
        <v>1745</v>
      </c>
      <c r="H21" s="70" t="s">
        <v>1746</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1759</v>
      </c>
      <c r="B22" s="70">
        <v>14</v>
      </c>
      <c r="C22" s="70">
        <v>14</v>
      </c>
      <c r="D22" s="70">
        <v>1</v>
      </c>
      <c r="E22" s="70">
        <v>2017</v>
      </c>
      <c r="F22" s="70" t="s">
        <v>156</v>
      </c>
      <c r="G22" s="70" t="s">
        <v>1745</v>
      </c>
      <c r="H22" s="70" t="s">
        <v>1746</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1760</v>
      </c>
      <c r="B23" s="70">
        <v>15</v>
      </c>
      <c r="C23" s="70">
        <v>15</v>
      </c>
      <c r="D23" s="70">
        <v>1</v>
      </c>
      <c r="E23" s="70">
        <v>2018</v>
      </c>
      <c r="F23" s="70" t="s">
        <v>183</v>
      </c>
      <c r="G23" s="70" t="s">
        <v>1745</v>
      </c>
      <c r="H23" s="70" t="s">
        <v>1746</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1761</v>
      </c>
      <c r="B24" s="70">
        <v>16</v>
      </c>
      <c r="C24" s="70">
        <v>16</v>
      </c>
      <c r="D24" s="70">
        <v>1</v>
      </c>
      <c r="E24" s="70">
        <v>2019</v>
      </c>
      <c r="F24" s="70" t="s">
        <v>158</v>
      </c>
      <c r="G24" s="70" t="s">
        <v>1745</v>
      </c>
      <c r="H24" s="70" t="s">
        <v>1746</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1762</v>
      </c>
      <c r="B25" s="70">
        <v>17</v>
      </c>
      <c r="C25" s="70">
        <v>17</v>
      </c>
      <c r="D25" s="70">
        <v>1</v>
      </c>
      <c r="E25" s="70">
        <v>2020</v>
      </c>
      <c r="F25" s="70" t="s">
        <v>159</v>
      </c>
      <c r="G25" s="70" t="s">
        <v>1745</v>
      </c>
      <c r="H25" s="70" t="s">
        <v>1746</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1763</v>
      </c>
      <c r="B26" s="70">
        <v>17</v>
      </c>
      <c r="C26" s="70">
        <v>18</v>
      </c>
      <c r="D26" s="70">
        <v>1</v>
      </c>
      <c r="E26" s="70">
        <v>2021</v>
      </c>
      <c r="F26" s="70" t="s">
        <v>160</v>
      </c>
      <c r="G26" s="1064" t="s">
        <v>1745</v>
      </c>
      <c r="H26" s="70" t="s">
        <v>1746</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1764</v>
      </c>
      <c r="B27" s="70">
        <v>17</v>
      </c>
      <c r="C27" s="70">
        <v>19</v>
      </c>
      <c r="D27" s="70">
        <v>1</v>
      </c>
      <c r="E27" s="70">
        <v>2022</v>
      </c>
      <c r="F27" s="70" t="s">
        <v>161</v>
      </c>
      <c r="G27" s="1064" t="s">
        <v>1745</v>
      </c>
      <c r="H27" s="70" t="s">
        <v>1746</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17</v>
      </c>
      <c r="C28" s="70">
        <v>20</v>
      </c>
      <c r="D28" s="70">
        <v>1</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17</v>
      </c>
      <c r="C29" s="70">
        <v>21</v>
      </c>
      <c r="D29" s="70">
        <v>1</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18</v>
      </c>
      <c r="C30" s="70">
        <v>1</v>
      </c>
      <c r="D30" s="70">
        <v>2</v>
      </c>
      <c r="E30" s="70">
        <v>1990</v>
      </c>
      <c r="F30" s="70" t="s">
        <v>787</v>
      </c>
      <c r="G30" s="70" t="s">
        <v>1768</v>
      </c>
      <c r="H30" s="70" t="s">
        <v>1769</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19</v>
      </c>
      <c r="C31" s="70">
        <v>2</v>
      </c>
      <c r="D31" s="70">
        <v>2</v>
      </c>
      <c r="E31" s="70">
        <v>2005</v>
      </c>
      <c r="F31" s="70" t="s">
        <v>789</v>
      </c>
      <c r="G31" s="70" t="s">
        <v>1768</v>
      </c>
      <c r="H31" s="70" t="s">
        <v>1769</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20</v>
      </c>
      <c r="C32" s="70">
        <v>3</v>
      </c>
      <c r="D32" s="70">
        <v>2</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21</v>
      </c>
      <c r="C33" s="70">
        <v>4</v>
      </c>
      <c r="D33" s="70">
        <v>2</v>
      </c>
      <c r="E33" s="70">
        <v>2007</v>
      </c>
      <c r="F33" s="70" t="s">
        <v>791</v>
      </c>
      <c r="G33" s="70" t="s">
        <v>1768</v>
      </c>
      <c r="H33" s="70" t="s">
        <v>1769</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22</v>
      </c>
      <c r="C34" s="70">
        <v>5</v>
      </c>
      <c r="D34" s="70">
        <v>2</v>
      </c>
      <c r="E34" s="70">
        <v>2008</v>
      </c>
      <c r="F34" s="70" t="s">
        <v>792</v>
      </c>
      <c r="G34" s="70" t="s">
        <v>1768</v>
      </c>
      <c r="H34" s="70" t="s">
        <v>1769</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23</v>
      </c>
      <c r="C35" s="70">
        <v>6</v>
      </c>
      <c r="D35" s="70">
        <v>2</v>
      </c>
      <c r="E35" s="70">
        <v>2009</v>
      </c>
      <c r="F35" s="70" t="s">
        <v>176</v>
      </c>
      <c r="G35" s="70" t="s">
        <v>1768</v>
      </c>
      <c r="H35" s="70" t="s">
        <v>1769</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1775</v>
      </c>
      <c r="B36" s="70">
        <v>24</v>
      </c>
      <c r="C36" s="70">
        <v>7</v>
      </c>
      <c r="D36" s="70">
        <v>2</v>
      </c>
      <c r="E36" s="70">
        <v>2010</v>
      </c>
      <c r="F36" s="70" t="s">
        <v>177</v>
      </c>
      <c r="G36" s="70" t="s">
        <v>1768</v>
      </c>
      <c r="H36" s="70" t="s">
        <v>1769</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1776</v>
      </c>
      <c r="B37" s="70">
        <v>25</v>
      </c>
      <c r="C37" s="70">
        <v>8</v>
      </c>
      <c r="D37" s="70">
        <v>2</v>
      </c>
      <c r="E37" s="70">
        <v>2011</v>
      </c>
      <c r="F37" s="70" t="s">
        <v>178</v>
      </c>
      <c r="G37" s="70" t="s">
        <v>1768</v>
      </c>
      <c r="H37" s="70" t="s">
        <v>1769</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1777</v>
      </c>
      <c r="B38" s="70">
        <v>26</v>
      </c>
      <c r="C38" s="70">
        <v>9</v>
      </c>
      <c r="D38" s="70">
        <v>2</v>
      </c>
      <c r="E38" s="70">
        <v>2012</v>
      </c>
      <c r="F38" s="70" t="s">
        <v>179</v>
      </c>
      <c r="G38" s="70" t="s">
        <v>1768</v>
      </c>
      <c r="H38" s="70" t="s">
        <v>1769</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1778</v>
      </c>
      <c r="B39" s="70">
        <v>27</v>
      </c>
      <c r="C39" s="70">
        <v>10</v>
      </c>
      <c r="D39" s="70">
        <v>2</v>
      </c>
      <c r="E39" s="70">
        <v>2013</v>
      </c>
      <c r="F39" s="70" t="s">
        <v>180</v>
      </c>
      <c r="G39" s="70" t="s">
        <v>1768</v>
      </c>
      <c r="H39" s="70" t="s">
        <v>1769</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1779</v>
      </c>
      <c r="B40" s="70">
        <v>28</v>
      </c>
      <c r="C40" s="70">
        <v>11</v>
      </c>
      <c r="D40" s="70">
        <v>2</v>
      </c>
      <c r="E40" s="70">
        <v>2014</v>
      </c>
      <c r="F40" s="70" t="s">
        <v>181</v>
      </c>
      <c r="G40" s="70" t="s">
        <v>1768</v>
      </c>
      <c r="H40" s="70" t="s">
        <v>1769</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1780</v>
      </c>
      <c r="B41" s="70">
        <v>29</v>
      </c>
      <c r="C41" s="70">
        <v>12</v>
      </c>
      <c r="D41" s="70">
        <v>2</v>
      </c>
      <c r="E41" s="70">
        <v>2015</v>
      </c>
      <c r="F41" s="70" t="s">
        <v>182</v>
      </c>
      <c r="G41" s="70" t="s">
        <v>1768</v>
      </c>
      <c r="H41" s="70" t="s">
        <v>1769</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1781</v>
      </c>
      <c r="B42" s="70">
        <v>30</v>
      </c>
      <c r="C42" s="70">
        <v>13</v>
      </c>
      <c r="D42" s="70">
        <v>2</v>
      </c>
      <c r="E42" s="70">
        <v>2016</v>
      </c>
      <c r="F42" s="70" t="s">
        <v>155</v>
      </c>
      <c r="G42" s="70" t="s">
        <v>1768</v>
      </c>
      <c r="H42" s="70" t="s">
        <v>1769</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1782</v>
      </c>
      <c r="B43" s="70">
        <v>31</v>
      </c>
      <c r="C43" s="70">
        <v>14</v>
      </c>
      <c r="D43" s="70">
        <v>2</v>
      </c>
      <c r="E43" s="70">
        <v>2017</v>
      </c>
      <c r="F43" s="70" t="s">
        <v>156</v>
      </c>
      <c r="G43" s="70" t="s">
        <v>1768</v>
      </c>
      <c r="H43" s="70" t="s">
        <v>1769</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1783</v>
      </c>
      <c r="B44" s="70">
        <v>32</v>
      </c>
      <c r="C44" s="70">
        <v>15</v>
      </c>
      <c r="D44" s="70">
        <v>2</v>
      </c>
      <c r="E44" s="70">
        <v>2018</v>
      </c>
      <c r="F44" s="70" t="s">
        <v>183</v>
      </c>
      <c r="G44" s="70" t="s">
        <v>1768</v>
      </c>
      <c r="H44" s="70" t="s">
        <v>1769</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1784</v>
      </c>
      <c r="B45" s="70">
        <v>33</v>
      </c>
      <c r="C45" s="70">
        <v>16</v>
      </c>
      <c r="D45" s="70">
        <v>2</v>
      </c>
      <c r="E45" s="70">
        <v>2019</v>
      </c>
      <c r="F45" s="70" t="s">
        <v>158</v>
      </c>
      <c r="G45" s="1064" t="s">
        <v>1768</v>
      </c>
      <c r="H45" s="70" t="s">
        <v>1769</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1785</v>
      </c>
      <c r="B46" s="70">
        <v>34</v>
      </c>
      <c r="C46" s="70">
        <v>17</v>
      </c>
      <c r="D46" s="70">
        <v>2</v>
      </c>
      <c r="E46" s="70">
        <v>2020</v>
      </c>
      <c r="F46" s="70" t="s">
        <v>159</v>
      </c>
      <c r="G46" s="1064" t="s">
        <v>1768</v>
      </c>
      <c r="H46" s="70" t="s">
        <v>1769</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1786</v>
      </c>
      <c r="B47" s="70">
        <v>34</v>
      </c>
      <c r="C47" s="70">
        <v>18</v>
      </c>
      <c r="D47" s="70">
        <v>2</v>
      </c>
      <c r="E47" s="70">
        <v>2021</v>
      </c>
      <c r="F47" s="70" t="s">
        <v>160</v>
      </c>
      <c r="G47" s="70" t="s">
        <v>1768</v>
      </c>
      <c r="H47" s="70" t="s">
        <v>1769</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1787</v>
      </c>
      <c r="B48" s="70">
        <v>34</v>
      </c>
      <c r="C48" s="70">
        <v>19</v>
      </c>
      <c r="D48" s="70">
        <v>2</v>
      </c>
      <c r="E48" s="70">
        <v>2022</v>
      </c>
      <c r="F48" s="70" t="s">
        <v>161</v>
      </c>
      <c r="G48" s="70" t="s">
        <v>1768</v>
      </c>
      <c r="H48" s="70" t="s">
        <v>1769</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34</v>
      </c>
      <c r="C49" s="70">
        <v>20</v>
      </c>
      <c r="D49" s="70">
        <v>2</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34</v>
      </c>
      <c r="C50" s="70">
        <v>21</v>
      </c>
      <c r="D50" s="70">
        <v>2</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35</v>
      </c>
      <c r="C51" s="70">
        <v>1</v>
      </c>
      <c r="D51" s="70">
        <v>3</v>
      </c>
      <c r="E51" s="70">
        <v>1990</v>
      </c>
      <c r="F51" s="70" t="s">
        <v>787</v>
      </c>
      <c r="G51" s="70" t="s">
        <v>1791</v>
      </c>
      <c r="H51" s="70" t="s">
        <v>1792</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36</v>
      </c>
      <c r="C52" s="70">
        <v>2</v>
      </c>
      <c r="D52" s="70">
        <v>3</v>
      </c>
      <c r="E52" s="70">
        <v>2005</v>
      </c>
      <c r="F52" s="70" t="s">
        <v>789</v>
      </c>
      <c r="G52" s="70" t="s">
        <v>1791</v>
      </c>
      <c r="H52" s="70" t="s">
        <v>1792</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37</v>
      </c>
      <c r="C53" s="70">
        <v>3</v>
      </c>
      <c r="D53" s="70">
        <v>3</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38</v>
      </c>
      <c r="C54" s="70">
        <v>4</v>
      </c>
      <c r="D54" s="70">
        <v>3</v>
      </c>
      <c r="E54" s="70">
        <v>2007</v>
      </c>
      <c r="F54" s="70" t="s">
        <v>791</v>
      </c>
      <c r="G54" s="70" t="s">
        <v>1791</v>
      </c>
      <c r="H54" s="70" t="s">
        <v>1792</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39</v>
      </c>
      <c r="C55" s="70">
        <v>5</v>
      </c>
      <c r="D55" s="70">
        <v>3</v>
      </c>
      <c r="E55" s="70">
        <v>2008</v>
      </c>
      <c r="F55" s="70" t="s">
        <v>792</v>
      </c>
      <c r="G55" s="70" t="s">
        <v>1791</v>
      </c>
      <c r="H55" s="70" t="s">
        <v>1792</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40</v>
      </c>
      <c r="C56" s="70">
        <v>6</v>
      </c>
      <c r="D56" s="70">
        <v>3</v>
      </c>
      <c r="E56" s="70">
        <v>2009</v>
      </c>
      <c r="F56" s="70" t="s">
        <v>176</v>
      </c>
      <c r="G56" s="70" t="s">
        <v>1791</v>
      </c>
      <c r="H56" s="70" t="s">
        <v>1792</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41</v>
      </c>
      <c r="C57" s="70">
        <v>7</v>
      </c>
      <c r="D57" s="70">
        <v>3</v>
      </c>
      <c r="E57" s="70">
        <v>2010</v>
      </c>
      <c r="F57" s="70" t="s">
        <v>177</v>
      </c>
      <c r="G57" s="70" t="s">
        <v>1791</v>
      </c>
      <c r="H57" s="70" t="s">
        <v>1792</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42</v>
      </c>
      <c r="C58" s="70">
        <v>8</v>
      </c>
      <c r="D58" s="70">
        <v>3</v>
      </c>
      <c r="E58" s="70">
        <v>2011</v>
      </c>
      <c r="F58" s="70" t="s">
        <v>178</v>
      </c>
      <c r="G58" s="70" t="s">
        <v>1791</v>
      </c>
      <c r="H58" s="70" t="s">
        <v>1792</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43</v>
      </c>
      <c r="C59" s="70">
        <v>9</v>
      </c>
      <c r="D59" s="70">
        <v>3</v>
      </c>
      <c r="E59" s="70">
        <v>2012</v>
      </c>
      <c r="F59" s="70" t="s">
        <v>179</v>
      </c>
      <c r="G59" s="70" t="s">
        <v>1791</v>
      </c>
      <c r="H59" s="70" t="s">
        <v>1792</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44</v>
      </c>
      <c r="C60" s="70">
        <v>10</v>
      </c>
      <c r="D60" s="70">
        <v>3</v>
      </c>
      <c r="E60" s="70">
        <v>2013</v>
      </c>
      <c r="F60" s="70" t="s">
        <v>180</v>
      </c>
      <c r="G60" s="70" t="s">
        <v>1791</v>
      </c>
      <c r="H60" s="70" t="s">
        <v>1792</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45</v>
      </c>
      <c r="C61" s="70">
        <v>11</v>
      </c>
      <c r="D61" s="70">
        <v>3</v>
      </c>
      <c r="E61" s="70">
        <v>2014</v>
      </c>
      <c r="F61" s="70" t="s">
        <v>181</v>
      </c>
      <c r="G61" s="70" t="s">
        <v>1791</v>
      </c>
      <c r="H61" s="70" t="s">
        <v>1792</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46</v>
      </c>
      <c r="C62" s="70">
        <v>12</v>
      </c>
      <c r="D62" s="70">
        <v>3</v>
      </c>
      <c r="E62" s="70">
        <v>2015</v>
      </c>
      <c r="F62" s="70" t="s">
        <v>182</v>
      </c>
      <c r="G62" s="70" t="s">
        <v>1791</v>
      </c>
      <c r="H62" s="70" t="s">
        <v>1792</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47</v>
      </c>
      <c r="C63" s="70">
        <v>13</v>
      </c>
      <c r="D63" s="70">
        <v>3</v>
      </c>
      <c r="E63" s="70">
        <v>2016</v>
      </c>
      <c r="F63" s="70" t="s">
        <v>155</v>
      </c>
      <c r="G63" s="70" t="s">
        <v>1791</v>
      </c>
      <c r="H63" s="70" t="s">
        <v>1792</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48</v>
      </c>
      <c r="C64" s="70">
        <v>14</v>
      </c>
      <c r="D64" s="70">
        <v>3</v>
      </c>
      <c r="E64" s="70">
        <v>2017</v>
      </c>
      <c r="F64" s="70" t="s">
        <v>156</v>
      </c>
      <c r="G64" s="1064" t="s">
        <v>1791</v>
      </c>
      <c r="H64" s="70" t="s">
        <v>1792</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49</v>
      </c>
      <c r="C65" s="70">
        <v>15</v>
      </c>
      <c r="D65" s="70">
        <v>3</v>
      </c>
      <c r="E65" s="70">
        <v>2018</v>
      </c>
      <c r="F65" s="70" t="s">
        <v>183</v>
      </c>
      <c r="G65" s="1064" t="s">
        <v>1791</v>
      </c>
      <c r="H65" s="70" t="s">
        <v>1792</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50</v>
      </c>
      <c r="C66" s="70">
        <v>16</v>
      </c>
      <c r="D66" s="70">
        <v>3</v>
      </c>
      <c r="E66" s="70">
        <v>2019</v>
      </c>
      <c r="F66" s="70" t="s">
        <v>158</v>
      </c>
      <c r="G66" s="70" t="s">
        <v>1791</v>
      </c>
      <c r="H66" s="70" t="s">
        <v>1792</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51</v>
      </c>
      <c r="C67" s="70">
        <v>17</v>
      </c>
      <c r="D67" s="70">
        <v>3</v>
      </c>
      <c r="E67" s="70">
        <v>2020</v>
      </c>
      <c r="F67" s="70" t="s">
        <v>159</v>
      </c>
      <c r="G67" s="70" t="s">
        <v>1791</v>
      </c>
      <c r="H67" s="70" t="s">
        <v>1792</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51</v>
      </c>
      <c r="C68" s="70">
        <v>18</v>
      </c>
      <c r="D68" s="70">
        <v>3</v>
      </c>
      <c r="E68" s="70">
        <v>2021</v>
      </c>
      <c r="F68" s="70" t="s">
        <v>160</v>
      </c>
      <c r="G68" s="70" t="s">
        <v>1791</v>
      </c>
      <c r="H68" s="70" t="s">
        <v>1792</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51</v>
      </c>
      <c r="C69" s="70">
        <v>19</v>
      </c>
      <c r="D69" s="70">
        <v>3</v>
      </c>
      <c r="E69" s="70">
        <v>2022</v>
      </c>
      <c r="F69" s="70" t="s">
        <v>161</v>
      </c>
      <c r="G69" s="70" t="s">
        <v>1791</v>
      </c>
      <c r="H69" s="70" t="s">
        <v>1792</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51</v>
      </c>
      <c r="C70" s="70">
        <v>20</v>
      </c>
      <c r="D70" s="70">
        <v>3</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51</v>
      </c>
      <c r="C71" s="70">
        <v>21</v>
      </c>
      <c r="D71" s="70">
        <v>3</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52</v>
      </c>
      <c r="C72" s="70">
        <v>1</v>
      </c>
      <c r="D72" s="70">
        <v>4</v>
      </c>
      <c r="E72" s="70">
        <v>1990</v>
      </c>
      <c r="F72" s="70" t="s">
        <v>787</v>
      </c>
      <c r="G72" s="70" t="s">
        <v>1814</v>
      </c>
      <c r="H72" s="70" t="s">
        <v>1815</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53</v>
      </c>
      <c r="C73" s="70">
        <v>2</v>
      </c>
      <c r="D73" s="70">
        <v>4</v>
      </c>
      <c r="E73" s="70">
        <v>2005</v>
      </c>
      <c r="F73" s="70" t="s">
        <v>789</v>
      </c>
      <c r="G73" s="70" t="s">
        <v>1814</v>
      </c>
      <c r="H73" s="70" t="s">
        <v>1815</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54</v>
      </c>
      <c r="C74" s="70">
        <v>3</v>
      </c>
      <c r="D74" s="70">
        <v>4</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55</v>
      </c>
      <c r="C75" s="70">
        <v>4</v>
      </c>
      <c r="D75" s="70">
        <v>4</v>
      </c>
      <c r="E75" s="70">
        <v>2007</v>
      </c>
      <c r="F75" s="70" t="s">
        <v>791</v>
      </c>
      <c r="G75" s="70" t="s">
        <v>1814</v>
      </c>
      <c r="H75" s="70" t="s">
        <v>1815</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56</v>
      </c>
      <c r="C76" s="70">
        <v>5</v>
      </c>
      <c r="D76" s="70">
        <v>4</v>
      </c>
      <c r="E76" s="70">
        <v>2008</v>
      </c>
      <c r="F76" s="70" t="s">
        <v>792</v>
      </c>
      <c r="G76" s="70" t="s">
        <v>1814</v>
      </c>
      <c r="H76" s="70" t="s">
        <v>1815</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57</v>
      </c>
      <c r="C77" s="70">
        <v>6</v>
      </c>
      <c r="D77" s="70">
        <v>4</v>
      </c>
      <c r="E77" s="70">
        <v>2009</v>
      </c>
      <c r="F77" s="70" t="s">
        <v>176</v>
      </c>
      <c r="G77" s="70" t="s">
        <v>1814</v>
      </c>
      <c r="H77" s="70" t="s">
        <v>1815</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1821</v>
      </c>
      <c r="B78" s="70">
        <v>58</v>
      </c>
      <c r="C78" s="70">
        <v>7</v>
      </c>
      <c r="D78" s="70">
        <v>4</v>
      </c>
      <c r="E78" s="70">
        <v>2010</v>
      </c>
      <c r="F78" s="70" t="s">
        <v>177</v>
      </c>
      <c r="G78" s="70" t="s">
        <v>1814</v>
      </c>
      <c r="H78" s="70" t="s">
        <v>1815</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1822</v>
      </c>
      <c r="B79" s="70">
        <v>59</v>
      </c>
      <c r="C79" s="70">
        <v>8</v>
      </c>
      <c r="D79" s="70">
        <v>4</v>
      </c>
      <c r="E79" s="70">
        <v>2011</v>
      </c>
      <c r="F79" s="70" t="s">
        <v>178</v>
      </c>
      <c r="G79" s="70" t="s">
        <v>1814</v>
      </c>
      <c r="H79" s="70" t="s">
        <v>1815</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1823</v>
      </c>
      <c r="B80" s="70">
        <v>60</v>
      </c>
      <c r="C80" s="70">
        <v>9</v>
      </c>
      <c r="D80" s="70">
        <v>4</v>
      </c>
      <c r="E80" s="70">
        <v>2012</v>
      </c>
      <c r="F80" s="70" t="s">
        <v>179</v>
      </c>
      <c r="G80" s="70" t="s">
        <v>1814</v>
      </c>
      <c r="H80" s="70" t="s">
        <v>1815</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1824</v>
      </c>
      <c r="B81" s="70">
        <v>61</v>
      </c>
      <c r="C81" s="70">
        <v>10</v>
      </c>
      <c r="D81" s="70">
        <v>4</v>
      </c>
      <c r="E81" s="70">
        <v>2013</v>
      </c>
      <c r="F81" s="70" t="s">
        <v>180</v>
      </c>
      <c r="G81" s="70" t="s">
        <v>1814</v>
      </c>
      <c r="H81" s="70" t="s">
        <v>1815</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1825</v>
      </c>
      <c r="B82" s="70">
        <v>62</v>
      </c>
      <c r="C82" s="70">
        <v>11</v>
      </c>
      <c r="D82" s="70">
        <v>4</v>
      </c>
      <c r="E82" s="70">
        <v>2014</v>
      </c>
      <c r="F82" s="70" t="s">
        <v>181</v>
      </c>
      <c r="G82" s="70" t="s">
        <v>1814</v>
      </c>
      <c r="H82" s="70" t="s">
        <v>1815</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1826</v>
      </c>
      <c r="B83" s="70">
        <v>63</v>
      </c>
      <c r="C83" s="70">
        <v>12</v>
      </c>
      <c r="D83" s="70">
        <v>4</v>
      </c>
      <c r="E83" s="70">
        <v>2015</v>
      </c>
      <c r="F83" s="70" t="s">
        <v>182</v>
      </c>
      <c r="G83" s="1064" t="s">
        <v>1814</v>
      </c>
      <c r="H83" s="70" t="s">
        <v>1815</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1827</v>
      </c>
      <c r="B84" s="70">
        <v>64</v>
      </c>
      <c r="C84" s="70">
        <v>13</v>
      </c>
      <c r="D84" s="70">
        <v>4</v>
      </c>
      <c r="E84" s="70">
        <v>2016</v>
      </c>
      <c r="F84" s="70" t="s">
        <v>155</v>
      </c>
      <c r="G84" s="1064" t="s">
        <v>1814</v>
      </c>
      <c r="H84" s="70" t="s">
        <v>1815</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1828</v>
      </c>
      <c r="B85" s="70">
        <v>65</v>
      </c>
      <c r="C85" s="70">
        <v>14</v>
      </c>
      <c r="D85" s="70">
        <v>4</v>
      </c>
      <c r="E85" s="70">
        <v>2017</v>
      </c>
      <c r="F85" s="70" t="s">
        <v>156</v>
      </c>
      <c r="G85" s="70" t="s">
        <v>1814</v>
      </c>
      <c r="H85" s="70" t="s">
        <v>1815</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1829</v>
      </c>
      <c r="B86" s="70">
        <v>66</v>
      </c>
      <c r="C86" s="70">
        <v>15</v>
      </c>
      <c r="D86" s="70">
        <v>4</v>
      </c>
      <c r="E86" s="70">
        <v>2018</v>
      </c>
      <c r="F86" s="70" t="s">
        <v>183</v>
      </c>
      <c r="G86" s="70" t="s">
        <v>1814</v>
      </c>
      <c r="H86" s="70" t="s">
        <v>1815</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1830</v>
      </c>
      <c r="B87" s="70">
        <v>67</v>
      </c>
      <c r="C87" s="70">
        <v>16</v>
      </c>
      <c r="D87" s="70">
        <v>4</v>
      </c>
      <c r="E87" s="70">
        <v>2019</v>
      </c>
      <c r="F87" s="70" t="s">
        <v>158</v>
      </c>
      <c r="G87" s="70" t="s">
        <v>1814</v>
      </c>
      <c r="H87" s="70" t="s">
        <v>1815</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1831</v>
      </c>
      <c r="B88" s="70">
        <v>68</v>
      </c>
      <c r="C88" s="70">
        <v>17</v>
      </c>
      <c r="D88" s="70">
        <v>4</v>
      </c>
      <c r="E88" s="70">
        <v>2020</v>
      </c>
      <c r="F88" s="70" t="s">
        <v>159</v>
      </c>
      <c r="G88" s="70" t="s">
        <v>1814</v>
      </c>
      <c r="H88" s="70" t="s">
        <v>1815</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1832</v>
      </c>
      <c r="B89" s="70">
        <v>68</v>
      </c>
      <c r="C89" s="70">
        <v>18</v>
      </c>
      <c r="D89" s="70">
        <v>4</v>
      </c>
      <c r="E89" s="70">
        <v>2021</v>
      </c>
      <c r="F89" s="70" t="s">
        <v>160</v>
      </c>
      <c r="G89" s="70" t="s">
        <v>1814</v>
      </c>
      <c r="H89" s="70" t="s">
        <v>1815</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1833</v>
      </c>
      <c r="B90" s="70">
        <v>68</v>
      </c>
      <c r="C90" s="70">
        <v>19</v>
      </c>
      <c r="D90" s="70">
        <v>4</v>
      </c>
      <c r="E90" s="70">
        <v>2022</v>
      </c>
      <c r="F90" s="70" t="s">
        <v>161</v>
      </c>
      <c r="G90" s="70" t="s">
        <v>1814</v>
      </c>
      <c r="H90" s="70" t="s">
        <v>1815</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68</v>
      </c>
      <c r="C91" s="70">
        <v>20</v>
      </c>
      <c r="D91" s="70">
        <v>4</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68</v>
      </c>
      <c r="C92" s="70">
        <v>21</v>
      </c>
      <c r="D92" s="70">
        <v>4</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69</v>
      </c>
      <c r="C93" s="70">
        <v>1</v>
      </c>
      <c r="D93" s="70">
        <v>5</v>
      </c>
      <c r="E93" s="70">
        <v>1990</v>
      </c>
      <c r="F93" s="70" t="s">
        <v>787</v>
      </c>
      <c r="G93" s="70" t="s">
        <v>1837</v>
      </c>
      <c r="H93" s="70" t="s">
        <v>1838</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70</v>
      </c>
      <c r="C94" s="70">
        <v>2</v>
      </c>
      <c r="D94" s="70">
        <v>5</v>
      </c>
      <c r="E94" s="70">
        <v>2005</v>
      </c>
      <c r="F94" s="70" t="s">
        <v>789</v>
      </c>
      <c r="G94" s="70" t="s">
        <v>1837</v>
      </c>
      <c r="H94" s="70" t="s">
        <v>1838</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71</v>
      </c>
      <c r="C95" s="70">
        <v>3</v>
      </c>
      <c r="D95" s="70">
        <v>5</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72</v>
      </c>
      <c r="C96" s="70">
        <v>4</v>
      </c>
      <c r="D96" s="70">
        <v>5</v>
      </c>
      <c r="E96" s="70">
        <v>2007</v>
      </c>
      <c r="F96" s="70" t="s">
        <v>791</v>
      </c>
      <c r="G96" s="70" t="s">
        <v>1837</v>
      </c>
      <c r="H96" s="70" t="s">
        <v>1838</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73</v>
      </c>
      <c r="C97" s="70">
        <v>5</v>
      </c>
      <c r="D97" s="70">
        <v>5</v>
      </c>
      <c r="E97" s="70">
        <v>2008</v>
      </c>
      <c r="F97" s="70" t="s">
        <v>792</v>
      </c>
      <c r="G97" s="70" t="s">
        <v>1837</v>
      </c>
      <c r="H97" s="70" t="s">
        <v>1838</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74</v>
      </c>
      <c r="C98" s="70">
        <v>6</v>
      </c>
      <c r="D98" s="70">
        <v>5</v>
      </c>
      <c r="E98" s="70">
        <v>2009</v>
      </c>
      <c r="F98" s="70" t="s">
        <v>176</v>
      </c>
      <c r="G98" s="70" t="s">
        <v>1837</v>
      </c>
      <c r="H98" s="70" t="s">
        <v>1838</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1844</v>
      </c>
      <c r="B99" s="70">
        <v>75</v>
      </c>
      <c r="C99" s="70">
        <v>7</v>
      </c>
      <c r="D99" s="70">
        <v>5</v>
      </c>
      <c r="E99" s="70">
        <v>2010</v>
      </c>
      <c r="F99" s="70" t="s">
        <v>177</v>
      </c>
      <c r="G99" s="70" t="s">
        <v>1837</v>
      </c>
      <c r="H99" s="70" t="s">
        <v>1838</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1845</v>
      </c>
      <c r="B100" s="70">
        <v>76</v>
      </c>
      <c r="C100" s="70">
        <v>8</v>
      </c>
      <c r="D100" s="70">
        <v>5</v>
      </c>
      <c r="E100" s="70">
        <v>2011</v>
      </c>
      <c r="F100" s="70" t="s">
        <v>178</v>
      </c>
      <c r="G100" s="70" t="s">
        <v>1837</v>
      </c>
      <c r="H100" s="70" t="s">
        <v>1838</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1846</v>
      </c>
      <c r="B101" s="70">
        <v>77</v>
      </c>
      <c r="C101" s="70">
        <v>9</v>
      </c>
      <c r="D101" s="70">
        <v>5</v>
      </c>
      <c r="E101" s="70">
        <v>2012</v>
      </c>
      <c r="F101" s="70" t="s">
        <v>179</v>
      </c>
      <c r="G101" s="70" t="s">
        <v>1837</v>
      </c>
      <c r="H101" s="70" t="s">
        <v>1838</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1847</v>
      </c>
      <c r="B102" s="70">
        <v>78</v>
      </c>
      <c r="C102" s="70">
        <v>10</v>
      </c>
      <c r="D102" s="70">
        <v>5</v>
      </c>
      <c r="E102" s="70">
        <v>2013</v>
      </c>
      <c r="F102" s="70" t="s">
        <v>180</v>
      </c>
      <c r="G102" s="1064" t="s">
        <v>1837</v>
      </c>
      <c r="H102" s="70" t="s">
        <v>1838</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1848</v>
      </c>
      <c r="B103" s="70">
        <v>79</v>
      </c>
      <c r="C103" s="70">
        <v>11</v>
      </c>
      <c r="D103" s="70">
        <v>5</v>
      </c>
      <c r="E103" s="70">
        <v>2014</v>
      </c>
      <c r="F103" s="70" t="s">
        <v>181</v>
      </c>
      <c r="G103" s="1064" t="s">
        <v>1837</v>
      </c>
      <c r="H103" s="70" t="s">
        <v>1838</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1849</v>
      </c>
      <c r="B104" s="70">
        <v>80</v>
      </c>
      <c r="C104" s="70">
        <v>12</v>
      </c>
      <c r="D104" s="70">
        <v>5</v>
      </c>
      <c r="E104" s="70">
        <v>2015</v>
      </c>
      <c r="F104" s="70" t="s">
        <v>182</v>
      </c>
      <c r="G104" s="70" t="s">
        <v>1837</v>
      </c>
      <c r="H104" s="70" t="s">
        <v>1838</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1850</v>
      </c>
      <c r="B105" s="70">
        <v>81</v>
      </c>
      <c r="C105" s="70">
        <v>13</v>
      </c>
      <c r="D105" s="70">
        <v>5</v>
      </c>
      <c r="E105" s="70">
        <v>2016</v>
      </c>
      <c r="F105" s="70" t="s">
        <v>155</v>
      </c>
      <c r="G105" s="70" t="s">
        <v>1837</v>
      </c>
      <c r="H105" s="70" t="s">
        <v>1838</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1851</v>
      </c>
      <c r="B106" s="70">
        <v>82</v>
      </c>
      <c r="C106" s="70">
        <v>14</v>
      </c>
      <c r="D106" s="70">
        <v>5</v>
      </c>
      <c r="E106" s="70">
        <v>2017</v>
      </c>
      <c r="F106" s="70" t="s">
        <v>156</v>
      </c>
      <c r="G106" s="70" t="s">
        <v>1837</v>
      </c>
      <c r="H106" s="70" t="s">
        <v>1838</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1852</v>
      </c>
      <c r="B107" s="70">
        <v>83</v>
      </c>
      <c r="C107" s="70">
        <v>15</v>
      </c>
      <c r="D107" s="70">
        <v>5</v>
      </c>
      <c r="E107" s="70">
        <v>2018</v>
      </c>
      <c r="F107" s="70" t="s">
        <v>183</v>
      </c>
      <c r="G107" s="70" t="s">
        <v>1837</v>
      </c>
      <c r="H107" s="70" t="s">
        <v>1838</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1853</v>
      </c>
      <c r="B108" s="70">
        <v>84</v>
      </c>
      <c r="C108" s="70">
        <v>16</v>
      </c>
      <c r="D108" s="70">
        <v>5</v>
      </c>
      <c r="E108" s="70">
        <v>2019</v>
      </c>
      <c r="F108" s="70" t="s">
        <v>158</v>
      </c>
      <c r="G108" s="70" t="s">
        <v>1837</v>
      </c>
      <c r="H108" s="70" t="s">
        <v>1838</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1854</v>
      </c>
      <c r="B109" s="70">
        <v>85</v>
      </c>
      <c r="C109" s="70">
        <v>17</v>
      </c>
      <c r="D109" s="70">
        <v>5</v>
      </c>
      <c r="E109" s="70">
        <v>2020</v>
      </c>
      <c r="F109" s="70" t="s">
        <v>159</v>
      </c>
      <c r="G109" s="70" t="s">
        <v>1837</v>
      </c>
      <c r="H109" s="70" t="s">
        <v>1838</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1855</v>
      </c>
      <c r="B110" s="70">
        <v>85</v>
      </c>
      <c r="C110" s="70">
        <v>18</v>
      </c>
      <c r="D110" s="70">
        <v>5</v>
      </c>
      <c r="E110" s="70">
        <v>2021</v>
      </c>
      <c r="F110" s="70" t="s">
        <v>160</v>
      </c>
      <c r="G110" s="70" t="s">
        <v>1837</v>
      </c>
      <c r="H110" s="70" t="s">
        <v>1838</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1856</v>
      </c>
      <c r="B111" s="70">
        <v>85</v>
      </c>
      <c r="C111" s="70">
        <v>19</v>
      </c>
      <c r="D111" s="70">
        <v>5</v>
      </c>
      <c r="E111" s="70">
        <v>2022</v>
      </c>
      <c r="F111" s="70" t="s">
        <v>161</v>
      </c>
      <c r="G111" s="70" t="s">
        <v>1837</v>
      </c>
      <c r="H111" s="70" t="s">
        <v>1838</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85</v>
      </c>
      <c r="C112" s="70">
        <v>20</v>
      </c>
      <c r="D112" s="70">
        <v>5</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85</v>
      </c>
      <c r="C113" s="70">
        <v>21</v>
      </c>
      <c r="D113" s="70">
        <v>5</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1860</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1861</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1862</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1863</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1864</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1865</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1866</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1867</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1868</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1869</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1870</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1871</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1872</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1873</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1874</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1875</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1876</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154</v>
      </c>
      <c r="C135" s="70">
        <v>1</v>
      </c>
      <c r="D135" s="70">
        <v>10</v>
      </c>
      <c r="E135" s="70">
        <v>1990</v>
      </c>
      <c r="F135" s="70" t="s">
        <v>787</v>
      </c>
      <c r="G135" s="70" t="s">
        <v>1879</v>
      </c>
      <c r="H135" s="70" t="s">
        <v>1880</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155</v>
      </c>
      <c r="C136" s="70">
        <v>2</v>
      </c>
      <c r="D136" s="70">
        <v>10</v>
      </c>
      <c r="E136" s="70">
        <v>2005</v>
      </c>
      <c r="F136" s="70" t="s">
        <v>789</v>
      </c>
      <c r="G136" s="70" t="s">
        <v>1879</v>
      </c>
      <c r="H136" s="70" t="s">
        <v>1880</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156</v>
      </c>
      <c r="C137" s="70">
        <v>3</v>
      </c>
      <c r="D137" s="70">
        <v>10</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157</v>
      </c>
      <c r="C138" s="70">
        <v>4</v>
      </c>
      <c r="D138" s="70">
        <v>10</v>
      </c>
      <c r="E138" s="70">
        <v>2007</v>
      </c>
      <c r="F138" s="70" t="s">
        <v>791</v>
      </c>
      <c r="G138" s="70" t="s">
        <v>1879</v>
      </c>
      <c r="H138" s="70" t="s">
        <v>1880</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158</v>
      </c>
      <c r="C139" s="70">
        <v>5</v>
      </c>
      <c r="D139" s="70">
        <v>10</v>
      </c>
      <c r="E139" s="70">
        <v>2008</v>
      </c>
      <c r="F139" s="70" t="s">
        <v>792</v>
      </c>
      <c r="G139" s="70" t="s">
        <v>1879</v>
      </c>
      <c r="H139" s="70" t="s">
        <v>1880</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159</v>
      </c>
      <c r="C140" s="70">
        <v>6</v>
      </c>
      <c r="D140" s="70">
        <v>10</v>
      </c>
      <c r="E140" s="70">
        <v>2009</v>
      </c>
      <c r="F140" s="70" t="s">
        <v>176</v>
      </c>
      <c r="G140" s="1064" t="s">
        <v>1879</v>
      </c>
      <c r="H140" s="70" t="s">
        <v>1880</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1886</v>
      </c>
      <c r="B141" s="70">
        <v>160</v>
      </c>
      <c r="C141" s="70">
        <v>7</v>
      </c>
      <c r="D141" s="70">
        <v>10</v>
      </c>
      <c r="E141" s="70">
        <v>2010</v>
      </c>
      <c r="F141" s="70" t="s">
        <v>177</v>
      </c>
      <c r="G141" s="1064" t="s">
        <v>1879</v>
      </c>
      <c r="H141" s="70" t="s">
        <v>1880</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1887</v>
      </c>
      <c r="B142" s="70">
        <v>161</v>
      </c>
      <c r="C142" s="70">
        <v>8</v>
      </c>
      <c r="D142" s="70">
        <v>10</v>
      </c>
      <c r="E142" s="70">
        <v>2011</v>
      </c>
      <c r="F142" s="70" t="s">
        <v>178</v>
      </c>
      <c r="G142" s="70" t="s">
        <v>1879</v>
      </c>
      <c r="H142" s="70" t="s">
        <v>1880</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1888</v>
      </c>
      <c r="B143" s="70">
        <v>162</v>
      </c>
      <c r="C143" s="70">
        <v>9</v>
      </c>
      <c r="D143" s="70">
        <v>10</v>
      </c>
      <c r="E143" s="70">
        <v>2012</v>
      </c>
      <c r="F143" s="70" t="s">
        <v>179</v>
      </c>
      <c r="G143" s="70" t="s">
        <v>1879</v>
      </c>
      <c r="H143" s="70" t="s">
        <v>1880</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1889</v>
      </c>
      <c r="B144" s="70">
        <v>163</v>
      </c>
      <c r="C144" s="70">
        <v>10</v>
      </c>
      <c r="D144" s="70">
        <v>10</v>
      </c>
      <c r="E144" s="70">
        <v>2013</v>
      </c>
      <c r="F144" s="70" t="s">
        <v>180</v>
      </c>
      <c r="G144" s="70" t="s">
        <v>1879</v>
      </c>
      <c r="H144" s="70" t="s">
        <v>1880</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1890</v>
      </c>
      <c r="B145" s="70">
        <v>164</v>
      </c>
      <c r="C145" s="70">
        <v>11</v>
      </c>
      <c r="D145" s="70">
        <v>10</v>
      </c>
      <c r="E145" s="70">
        <v>2014</v>
      </c>
      <c r="F145" s="70" t="s">
        <v>181</v>
      </c>
      <c r="G145" s="70" t="s">
        <v>1879</v>
      </c>
      <c r="H145" s="70" t="s">
        <v>1880</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1891</v>
      </c>
      <c r="B146" s="70">
        <v>165</v>
      </c>
      <c r="C146" s="70">
        <v>12</v>
      </c>
      <c r="D146" s="70">
        <v>10</v>
      </c>
      <c r="E146" s="70">
        <v>2015</v>
      </c>
      <c r="F146" s="70" t="s">
        <v>182</v>
      </c>
      <c r="G146" s="70" t="s">
        <v>1879</v>
      </c>
      <c r="H146" s="70" t="s">
        <v>1880</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1892</v>
      </c>
      <c r="B147" s="70">
        <v>166</v>
      </c>
      <c r="C147" s="70">
        <v>13</v>
      </c>
      <c r="D147" s="70">
        <v>10</v>
      </c>
      <c r="E147" s="70">
        <v>2016</v>
      </c>
      <c r="F147" s="70" t="s">
        <v>155</v>
      </c>
      <c r="G147" s="70" t="s">
        <v>1879</v>
      </c>
      <c r="H147" s="70" t="s">
        <v>1880</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1893</v>
      </c>
      <c r="B148" s="70">
        <v>167</v>
      </c>
      <c r="C148" s="70">
        <v>14</v>
      </c>
      <c r="D148" s="70">
        <v>10</v>
      </c>
      <c r="E148" s="70">
        <v>2017</v>
      </c>
      <c r="F148" s="70" t="s">
        <v>156</v>
      </c>
      <c r="G148" s="70" t="s">
        <v>1879</v>
      </c>
      <c r="H148" s="70" t="s">
        <v>1880</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1894</v>
      </c>
      <c r="B149" s="70">
        <v>168</v>
      </c>
      <c r="C149" s="70">
        <v>15</v>
      </c>
      <c r="D149" s="70">
        <v>10</v>
      </c>
      <c r="E149" s="70">
        <v>2018</v>
      </c>
      <c r="F149" s="70" t="s">
        <v>183</v>
      </c>
      <c r="G149" s="70" t="s">
        <v>1879</v>
      </c>
      <c r="H149" s="70" t="s">
        <v>1880</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1895</v>
      </c>
      <c r="B150" s="70">
        <v>169</v>
      </c>
      <c r="C150" s="70">
        <v>16</v>
      </c>
      <c r="D150" s="70">
        <v>10</v>
      </c>
      <c r="E150" s="70">
        <v>2019</v>
      </c>
      <c r="F150" s="70" t="s">
        <v>158</v>
      </c>
      <c r="G150" s="70" t="s">
        <v>1879</v>
      </c>
      <c r="H150" s="70" t="s">
        <v>1880</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1896</v>
      </c>
      <c r="B151" s="70">
        <v>170</v>
      </c>
      <c r="C151" s="70">
        <v>17</v>
      </c>
      <c r="D151" s="70">
        <v>10</v>
      </c>
      <c r="E151" s="70">
        <v>2020</v>
      </c>
      <c r="F151" s="70" t="s">
        <v>159</v>
      </c>
      <c r="G151" s="70" t="s">
        <v>1879</v>
      </c>
      <c r="H151" s="70" t="s">
        <v>1880</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1897</v>
      </c>
      <c r="B152" s="70">
        <v>170</v>
      </c>
      <c r="C152" s="70">
        <v>18</v>
      </c>
      <c r="D152" s="70">
        <v>10</v>
      </c>
      <c r="E152" s="70">
        <v>2021</v>
      </c>
      <c r="F152" s="70" t="s">
        <v>160</v>
      </c>
      <c r="G152" s="70" t="s">
        <v>1879</v>
      </c>
      <c r="H152" s="70" t="s">
        <v>1880</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1898</v>
      </c>
      <c r="B153" s="70">
        <v>170</v>
      </c>
      <c r="C153" s="70">
        <v>19</v>
      </c>
      <c r="D153" s="70">
        <v>10</v>
      </c>
      <c r="E153" s="70">
        <v>2022</v>
      </c>
      <c r="F153" s="70" t="s">
        <v>161</v>
      </c>
      <c r="G153" s="70" t="s">
        <v>1879</v>
      </c>
      <c r="H153" s="70" t="s">
        <v>1880</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170</v>
      </c>
      <c r="C154" s="70">
        <v>20</v>
      </c>
      <c r="D154" s="70">
        <v>10</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170</v>
      </c>
      <c r="C155" s="70">
        <v>21</v>
      </c>
      <c r="D155" s="70">
        <v>10</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222</v>
      </c>
      <c r="C156" s="70">
        <v>1</v>
      </c>
      <c r="D156" s="70">
        <v>14</v>
      </c>
      <c r="E156" s="70">
        <v>1990</v>
      </c>
      <c r="F156" s="70" t="s">
        <v>787</v>
      </c>
      <c r="G156" s="70" t="s">
        <v>1902</v>
      </c>
      <c r="H156" s="70" t="s">
        <v>1903</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223</v>
      </c>
      <c r="C157" s="70">
        <v>2</v>
      </c>
      <c r="D157" s="70">
        <v>14</v>
      </c>
      <c r="E157" s="70">
        <v>2005</v>
      </c>
      <c r="F157" s="70" t="s">
        <v>789</v>
      </c>
      <c r="G157" s="70" t="s">
        <v>1902</v>
      </c>
      <c r="H157" s="70" t="s">
        <v>1903</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224</v>
      </c>
      <c r="C158" s="70">
        <v>3</v>
      </c>
      <c r="D158" s="70">
        <v>14</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225</v>
      </c>
      <c r="C159" s="70">
        <v>4</v>
      </c>
      <c r="D159" s="70">
        <v>14</v>
      </c>
      <c r="E159" s="70">
        <v>2007</v>
      </c>
      <c r="F159" s="70" t="s">
        <v>791</v>
      </c>
      <c r="G159" s="1064" t="s">
        <v>1902</v>
      </c>
      <c r="H159" s="70" t="s">
        <v>1903</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226</v>
      </c>
      <c r="C160" s="70">
        <v>5</v>
      </c>
      <c r="D160" s="70">
        <v>14</v>
      </c>
      <c r="E160" s="70">
        <v>2008</v>
      </c>
      <c r="F160" s="70" t="s">
        <v>792</v>
      </c>
      <c r="G160" s="70" t="s">
        <v>1902</v>
      </c>
      <c r="H160" s="70" t="s">
        <v>1903</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227</v>
      </c>
      <c r="C161" s="70">
        <v>6</v>
      </c>
      <c r="D161" s="70">
        <v>14</v>
      </c>
      <c r="E161" s="70">
        <v>2009</v>
      </c>
      <c r="F161" s="70" t="s">
        <v>176</v>
      </c>
      <c r="G161" s="70" t="s">
        <v>1902</v>
      </c>
      <c r="H161" s="70" t="s">
        <v>1903</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228</v>
      </c>
      <c r="C162" s="70">
        <v>7</v>
      </c>
      <c r="D162" s="70">
        <v>14</v>
      </c>
      <c r="E162" s="70">
        <v>2010</v>
      </c>
      <c r="F162" s="70" t="s">
        <v>177</v>
      </c>
      <c r="G162" s="70" t="s">
        <v>1902</v>
      </c>
      <c r="H162" s="70" t="s">
        <v>1903</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229</v>
      </c>
      <c r="C163" s="70">
        <v>8</v>
      </c>
      <c r="D163" s="70">
        <v>14</v>
      </c>
      <c r="E163" s="70">
        <v>2011</v>
      </c>
      <c r="F163" s="70" t="s">
        <v>178</v>
      </c>
      <c r="G163" s="70" t="s">
        <v>1902</v>
      </c>
      <c r="H163" s="70" t="s">
        <v>1903</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230</v>
      </c>
      <c r="C164" s="70">
        <v>9</v>
      </c>
      <c r="D164" s="70">
        <v>14</v>
      </c>
      <c r="E164" s="70">
        <v>2012</v>
      </c>
      <c r="F164" s="70" t="s">
        <v>179</v>
      </c>
      <c r="G164" s="70" t="s">
        <v>1902</v>
      </c>
      <c r="H164" s="70" t="s">
        <v>1903</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231</v>
      </c>
      <c r="C165" s="70">
        <v>10</v>
      </c>
      <c r="D165" s="70">
        <v>14</v>
      </c>
      <c r="E165" s="70">
        <v>2013</v>
      </c>
      <c r="F165" s="70" t="s">
        <v>180</v>
      </c>
      <c r="G165" s="70" t="s">
        <v>1902</v>
      </c>
      <c r="H165" s="70" t="s">
        <v>1903</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232</v>
      </c>
      <c r="C166" s="70">
        <v>11</v>
      </c>
      <c r="D166" s="70">
        <v>14</v>
      </c>
      <c r="E166" s="70">
        <v>2014</v>
      </c>
      <c r="F166" s="70" t="s">
        <v>181</v>
      </c>
      <c r="G166" s="70" t="s">
        <v>1902</v>
      </c>
      <c r="H166" s="70" t="s">
        <v>1903</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233</v>
      </c>
      <c r="C167" s="70">
        <v>12</v>
      </c>
      <c r="D167" s="70">
        <v>14</v>
      </c>
      <c r="E167" s="70">
        <v>2015</v>
      </c>
      <c r="F167" s="70" t="s">
        <v>182</v>
      </c>
      <c r="G167" s="70" t="s">
        <v>1902</v>
      </c>
      <c r="H167" s="70" t="s">
        <v>1903</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234</v>
      </c>
      <c r="C168" s="70">
        <v>13</v>
      </c>
      <c r="D168" s="70">
        <v>14</v>
      </c>
      <c r="E168" s="70">
        <v>2016</v>
      </c>
      <c r="F168" s="70" t="s">
        <v>155</v>
      </c>
      <c r="G168" s="70" t="s">
        <v>1902</v>
      </c>
      <c r="H168" s="70" t="s">
        <v>1903</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235</v>
      </c>
      <c r="C169" s="70">
        <v>14</v>
      </c>
      <c r="D169" s="70">
        <v>14</v>
      </c>
      <c r="E169" s="70">
        <v>2017</v>
      </c>
      <c r="F169" s="70" t="s">
        <v>156</v>
      </c>
      <c r="G169" s="70" t="s">
        <v>1902</v>
      </c>
      <c r="H169" s="70" t="s">
        <v>1903</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236</v>
      </c>
      <c r="C170" s="70">
        <v>15</v>
      </c>
      <c r="D170" s="70">
        <v>14</v>
      </c>
      <c r="E170" s="70">
        <v>2018</v>
      </c>
      <c r="F170" s="70" t="s">
        <v>183</v>
      </c>
      <c r="G170" s="70" t="s">
        <v>1902</v>
      </c>
      <c r="H170" s="70" t="s">
        <v>1903</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237</v>
      </c>
      <c r="C171" s="70">
        <v>16</v>
      </c>
      <c r="D171" s="70">
        <v>14</v>
      </c>
      <c r="E171" s="70">
        <v>2019</v>
      </c>
      <c r="F171" s="70" t="s">
        <v>158</v>
      </c>
      <c r="G171" s="70" t="s">
        <v>1902</v>
      </c>
      <c r="H171" s="70" t="s">
        <v>1903</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238</v>
      </c>
      <c r="C172" s="70">
        <v>17</v>
      </c>
      <c r="D172" s="70">
        <v>14</v>
      </c>
      <c r="E172" s="70">
        <v>2020</v>
      </c>
      <c r="F172" s="70" t="s">
        <v>159</v>
      </c>
      <c r="G172" s="70" t="s">
        <v>1902</v>
      </c>
      <c r="H172" s="70" t="s">
        <v>1903</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238</v>
      </c>
      <c r="C173" s="70">
        <v>18</v>
      </c>
      <c r="D173" s="70">
        <v>14</v>
      </c>
      <c r="E173" s="70">
        <v>2021</v>
      </c>
      <c r="F173" s="70" t="s">
        <v>160</v>
      </c>
      <c r="G173" s="70" t="s">
        <v>1902</v>
      </c>
      <c r="H173" s="70" t="s">
        <v>1903</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238</v>
      </c>
      <c r="C174" s="70">
        <v>19</v>
      </c>
      <c r="D174" s="70">
        <v>14</v>
      </c>
      <c r="E174" s="70">
        <v>2022</v>
      </c>
      <c r="F174" s="70" t="s">
        <v>161</v>
      </c>
      <c r="G174" s="70" t="s">
        <v>1902</v>
      </c>
      <c r="H174" s="70" t="s">
        <v>1903</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238</v>
      </c>
      <c r="C175" s="70">
        <v>20</v>
      </c>
      <c r="D175" s="70">
        <v>14</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238</v>
      </c>
      <c r="C176" s="70">
        <v>21</v>
      </c>
      <c r="D176" s="70">
        <v>14</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205</v>
      </c>
      <c r="C177" s="70">
        <v>1</v>
      </c>
      <c r="D177" s="70">
        <v>13</v>
      </c>
      <c r="E177" s="70">
        <v>1990</v>
      </c>
      <c r="F177" s="70" t="s">
        <v>787</v>
      </c>
      <c r="G177" s="70" t="s">
        <v>1925</v>
      </c>
      <c r="H177" s="70" t="s">
        <v>1926</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206</v>
      </c>
      <c r="C178" s="70">
        <v>2</v>
      </c>
      <c r="D178" s="70">
        <v>13</v>
      </c>
      <c r="E178" s="70">
        <v>2005</v>
      </c>
      <c r="F178" s="70" t="s">
        <v>789</v>
      </c>
      <c r="G178" s="1064" t="s">
        <v>1925</v>
      </c>
      <c r="H178" s="70" t="s">
        <v>1926</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207</v>
      </c>
      <c r="C179" s="70">
        <v>3</v>
      </c>
      <c r="D179" s="70">
        <v>13</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208</v>
      </c>
      <c r="C180" s="70">
        <v>4</v>
      </c>
      <c r="D180" s="70">
        <v>13</v>
      </c>
      <c r="E180" s="70">
        <v>2007</v>
      </c>
      <c r="F180" s="70" t="s">
        <v>791</v>
      </c>
      <c r="G180" s="70" t="s">
        <v>1925</v>
      </c>
      <c r="H180" s="70" t="s">
        <v>1926</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209</v>
      </c>
      <c r="C181" s="70">
        <v>5</v>
      </c>
      <c r="D181" s="70">
        <v>13</v>
      </c>
      <c r="E181" s="70">
        <v>2008</v>
      </c>
      <c r="F181" s="70" t="s">
        <v>792</v>
      </c>
      <c r="G181" s="70" t="s">
        <v>1925</v>
      </c>
      <c r="H181" s="70" t="s">
        <v>1926</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210</v>
      </c>
      <c r="C182" s="70">
        <v>6</v>
      </c>
      <c r="D182" s="70">
        <v>13</v>
      </c>
      <c r="E182" s="70">
        <v>2009</v>
      </c>
      <c r="F182" s="70" t="s">
        <v>176</v>
      </c>
      <c r="G182" s="70" t="s">
        <v>1925</v>
      </c>
      <c r="H182" s="70" t="s">
        <v>1926</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1932</v>
      </c>
      <c r="B183" s="70">
        <v>211</v>
      </c>
      <c r="C183" s="70">
        <v>7</v>
      </c>
      <c r="D183" s="70">
        <v>13</v>
      </c>
      <c r="E183" s="70">
        <v>2010</v>
      </c>
      <c r="F183" s="70" t="s">
        <v>177</v>
      </c>
      <c r="G183" s="70" t="s">
        <v>1925</v>
      </c>
      <c r="H183" s="70" t="s">
        <v>1926</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1933</v>
      </c>
      <c r="B184" s="70">
        <v>212</v>
      </c>
      <c r="C184" s="70">
        <v>8</v>
      </c>
      <c r="D184" s="70">
        <v>13</v>
      </c>
      <c r="E184" s="70">
        <v>2011</v>
      </c>
      <c r="F184" s="70" t="s">
        <v>178</v>
      </c>
      <c r="G184" s="70" t="s">
        <v>1925</v>
      </c>
      <c r="H184" s="70" t="s">
        <v>1926</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1934</v>
      </c>
      <c r="B185" s="70">
        <v>213</v>
      </c>
      <c r="C185" s="70">
        <v>9</v>
      </c>
      <c r="D185" s="70">
        <v>13</v>
      </c>
      <c r="E185" s="70">
        <v>2012</v>
      </c>
      <c r="F185" s="70" t="s">
        <v>179</v>
      </c>
      <c r="G185" s="70" t="s">
        <v>1925</v>
      </c>
      <c r="H185" s="70" t="s">
        <v>1926</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1935</v>
      </c>
      <c r="B186" s="70">
        <v>214</v>
      </c>
      <c r="C186" s="70">
        <v>10</v>
      </c>
      <c r="D186" s="70">
        <v>13</v>
      </c>
      <c r="E186" s="70">
        <v>2013</v>
      </c>
      <c r="F186" s="70" t="s">
        <v>180</v>
      </c>
      <c r="G186" s="70" t="s">
        <v>1925</v>
      </c>
      <c r="H186" s="70" t="s">
        <v>1926</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1936</v>
      </c>
      <c r="B187" s="70">
        <v>215</v>
      </c>
      <c r="C187" s="70">
        <v>11</v>
      </c>
      <c r="D187" s="70">
        <v>13</v>
      </c>
      <c r="E187" s="70">
        <v>2014</v>
      </c>
      <c r="F187" s="70" t="s">
        <v>181</v>
      </c>
      <c r="G187" s="70" t="s">
        <v>1925</v>
      </c>
      <c r="H187" s="70" t="s">
        <v>1926</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1937</v>
      </c>
      <c r="B188" s="70">
        <v>216</v>
      </c>
      <c r="C188" s="70">
        <v>12</v>
      </c>
      <c r="D188" s="70">
        <v>13</v>
      </c>
      <c r="E188" s="70">
        <v>2015</v>
      </c>
      <c r="F188" s="70" t="s">
        <v>182</v>
      </c>
      <c r="G188" s="70" t="s">
        <v>1925</v>
      </c>
      <c r="H188" s="70" t="s">
        <v>1926</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1938</v>
      </c>
      <c r="B189" s="70">
        <v>217</v>
      </c>
      <c r="C189" s="70">
        <v>13</v>
      </c>
      <c r="D189" s="70">
        <v>13</v>
      </c>
      <c r="E189" s="70">
        <v>2016</v>
      </c>
      <c r="F189" s="70" t="s">
        <v>155</v>
      </c>
      <c r="G189" s="70" t="s">
        <v>1925</v>
      </c>
      <c r="H189" s="70" t="s">
        <v>1926</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1939</v>
      </c>
      <c r="B190" s="70">
        <v>218</v>
      </c>
      <c r="C190" s="70">
        <v>14</v>
      </c>
      <c r="D190" s="70">
        <v>13</v>
      </c>
      <c r="E190" s="70">
        <v>2017</v>
      </c>
      <c r="F190" s="70" t="s">
        <v>156</v>
      </c>
      <c r="G190" s="70" t="s">
        <v>1925</v>
      </c>
      <c r="H190" s="70" t="s">
        <v>1926</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1940</v>
      </c>
      <c r="B191" s="70">
        <v>219</v>
      </c>
      <c r="C191" s="70">
        <v>15</v>
      </c>
      <c r="D191" s="70">
        <v>13</v>
      </c>
      <c r="E191" s="70">
        <v>2018</v>
      </c>
      <c r="F191" s="70" t="s">
        <v>183</v>
      </c>
      <c r="G191" s="70" t="s">
        <v>1925</v>
      </c>
      <c r="H191" s="70" t="s">
        <v>1926</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1941</v>
      </c>
      <c r="B192" s="70">
        <v>220</v>
      </c>
      <c r="C192" s="70">
        <v>16</v>
      </c>
      <c r="D192" s="70">
        <v>13</v>
      </c>
      <c r="E192" s="70">
        <v>2019</v>
      </c>
      <c r="F192" s="70" t="s">
        <v>158</v>
      </c>
      <c r="G192" s="70" t="s">
        <v>1925</v>
      </c>
      <c r="H192" s="70" t="s">
        <v>1926</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1942</v>
      </c>
      <c r="B193" s="70">
        <v>221</v>
      </c>
      <c r="C193" s="70">
        <v>17</v>
      </c>
      <c r="D193" s="70">
        <v>13</v>
      </c>
      <c r="E193" s="70">
        <v>2020</v>
      </c>
      <c r="F193" s="70" t="s">
        <v>159</v>
      </c>
      <c r="G193" s="70" t="s">
        <v>1925</v>
      </c>
      <c r="H193" s="70" t="s">
        <v>1926</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1943</v>
      </c>
      <c r="B194" s="70">
        <v>221</v>
      </c>
      <c r="C194" s="70">
        <v>18</v>
      </c>
      <c r="D194" s="70">
        <v>13</v>
      </c>
      <c r="E194" s="70">
        <v>2021</v>
      </c>
      <c r="F194" s="70" t="s">
        <v>160</v>
      </c>
      <c r="G194" s="70" t="s">
        <v>1925</v>
      </c>
      <c r="H194" s="70" t="s">
        <v>1926</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1944</v>
      </c>
      <c r="B195" s="70">
        <v>221</v>
      </c>
      <c r="C195" s="70">
        <v>19</v>
      </c>
      <c r="D195" s="70">
        <v>13</v>
      </c>
      <c r="E195" s="70">
        <v>2022</v>
      </c>
      <c r="F195" s="70" t="s">
        <v>161</v>
      </c>
      <c r="G195" s="70" t="s">
        <v>1925</v>
      </c>
      <c r="H195" s="70" t="s">
        <v>1926</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221</v>
      </c>
      <c r="C196" s="70">
        <v>20</v>
      </c>
      <c r="D196" s="70">
        <v>13</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221</v>
      </c>
      <c r="C197" s="70">
        <v>21</v>
      </c>
      <c r="D197" s="70">
        <v>13</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103</v>
      </c>
      <c r="C198" s="70">
        <v>1</v>
      </c>
      <c r="D198" s="70">
        <v>7</v>
      </c>
      <c r="E198" s="70">
        <v>1990</v>
      </c>
      <c r="F198" s="70" t="s">
        <v>787</v>
      </c>
      <c r="G198" s="1064" t="s">
        <v>1948</v>
      </c>
      <c r="H198" s="70" t="s">
        <v>1949</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104</v>
      </c>
      <c r="C199" s="70">
        <v>2</v>
      </c>
      <c r="D199" s="70">
        <v>7</v>
      </c>
      <c r="E199" s="70">
        <v>2005</v>
      </c>
      <c r="F199" s="70" t="s">
        <v>789</v>
      </c>
      <c r="G199" s="70" t="s">
        <v>1948</v>
      </c>
      <c r="H199" s="70" t="s">
        <v>1949</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105</v>
      </c>
      <c r="C200" s="70">
        <v>3</v>
      </c>
      <c r="D200" s="70">
        <v>7</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106</v>
      </c>
      <c r="C201" s="70">
        <v>4</v>
      </c>
      <c r="D201" s="70">
        <v>7</v>
      </c>
      <c r="E201" s="70">
        <v>2007</v>
      </c>
      <c r="F201" s="70" t="s">
        <v>791</v>
      </c>
      <c r="G201" s="70" t="s">
        <v>1948</v>
      </c>
      <c r="H201" s="70" t="s">
        <v>1949</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107</v>
      </c>
      <c r="C202" s="70">
        <v>5</v>
      </c>
      <c r="D202" s="70">
        <v>7</v>
      </c>
      <c r="E202" s="70">
        <v>2008</v>
      </c>
      <c r="F202" s="70" t="s">
        <v>792</v>
      </c>
      <c r="G202" s="70" t="s">
        <v>1948</v>
      </c>
      <c r="H202" s="70" t="s">
        <v>1949</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108</v>
      </c>
      <c r="C203" s="70">
        <v>6</v>
      </c>
      <c r="D203" s="70">
        <v>7</v>
      </c>
      <c r="E203" s="70">
        <v>2009</v>
      </c>
      <c r="F203" s="70" t="s">
        <v>176</v>
      </c>
      <c r="G203" s="70" t="s">
        <v>1948</v>
      </c>
      <c r="H203" s="70" t="s">
        <v>1949</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1955</v>
      </c>
      <c r="B204" s="70">
        <v>109</v>
      </c>
      <c r="C204" s="70">
        <v>7</v>
      </c>
      <c r="D204" s="70">
        <v>7</v>
      </c>
      <c r="E204" s="70">
        <v>2010</v>
      </c>
      <c r="F204" s="70" t="s">
        <v>177</v>
      </c>
      <c r="G204" s="70" t="s">
        <v>1948</v>
      </c>
      <c r="H204" s="70" t="s">
        <v>1949</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1956</v>
      </c>
      <c r="B205" s="70">
        <v>110</v>
      </c>
      <c r="C205" s="70">
        <v>8</v>
      </c>
      <c r="D205" s="70">
        <v>7</v>
      </c>
      <c r="E205" s="70">
        <v>2011</v>
      </c>
      <c r="F205" s="70" t="s">
        <v>178</v>
      </c>
      <c r="G205" s="70" t="s">
        <v>1948</v>
      </c>
      <c r="H205" s="70" t="s">
        <v>1949</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1957</v>
      </c>
      <c r="B206" s="70">
        <v>111</v>
      </c>
      <c r="C206" s="70">
        <v>9</v>
      </c>
      <c r="D206" s="70">
        <v>7</v>
      </c>
      <c r="E206" s="70">
        <v>2012</v>
      </c>
      <c r="F206" s="70" t="s">
        <v>179</v>
      </c>
      <c r="G206" s="70" t="s">
        <v>1948</v>
      </c>
      <c r="H206" s="70" t="s">
        <v>1949</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1958</v>
      </c>
      <c r="B207" s="70">
        <v>112</v>
      </c>
      <c r="C207" s="70">
        <v>10</v>
      </c>
      <c r="D207" s="70">
        <v>7</v>
      </c>
      <c r="E207" s="70">
        <v>2013</v>
      </c>
      <c r="F207" s="70" t="s">
        <v>180</v>
      </c>
      <c r="G207" s="70" t="s">
        <v>1948</v>
      </c>
      <c r="H207" s="70" t="s">
        <v>1949</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1959</v>
      </c>
      <c r="B208" s="70">
        <v>113</v>
      </c>
      <c r="C208" s="70">
        <v>11</v>
      </c>
      <c r="D208" s="70">
        <v>7</v>
      </c>
      <c r="E208" s="70">
        <v>2014</v>
      </c>
      <c r="F208" s="70" t="s">
        <v>181</v>
      </c>
      <c r="G208" s="70" t="s">
        <v>1948</v>
      </c>
      <c r="H208" s="70" t="s">
        <v>1949</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1960</v>
      </c>
      <c r="B209" s="70">
        <v>114</v>
      </c>
      <c r="C209" s="70">
        <v>12</v>
      </c>
      <c r="D209" s="70">
        <v>7</v>
      </c>
      <c r="E209" s="70">
        <v>2015</v>
      </c>
      <c r="F209" s="70" t="s">
        <v>182</v>
      </c>
      <c r="G209" s="70" t="s">
        <v>1948</v>
      </c>
      <c r="H209" s="70" t="s">
        <v>1949</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1961</v>
      </c>
      <c r="B210" s="70">
        <v>115</v>
      </c>
      <c r="C210" s="70">
        <v>13</v>
      </c>
      <c r="D210" s="70">
        <v>7</v>
      </c>
      <c r="E210" s="70">
        <v>2016</v>
      </c>
      <c r="F210" s="70" t="s">
        <v>155</v>
      </c>
      <c r="G210" s="70" t="s">
        <v>1948</v>
      </c>
      <c r="H210" s="70" t="s">
        <v>1949</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1962</v>
      </c>
      <c r="B211" s="70">
        <v>116</v>
      </c>
      <c r="C211" s="70">
        <v>14</v>
      </c>
      <c r="D211" s="70">
        <v>7</v>
      </c>
      <c r="E211" s="70">
        <v>2017</v>
      </c>
      <c r="F211" s="70" t="s">
        <v>156</v>
      </c>
      <c r="G211" s="70" t="s">
        <v>1948</v>
      </c>
      <c r="H211" s="70" t="s">
        <v>1949</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1963</v>
      </c>
      <c r="B212" s="70">
        <v>117</v>
      </c>
      <c r="C212" s="70">
        <v>15</v>
      </c>
      <c r="D212" s="70">
        <v>7</v>
      </c>
      <c r="E212" s="70">
        <v>2018</v>
      </c>
      <c r="F212" s="70" t="s">
        <v>183</v>
      </c>
      <c r="G212" s="70" t="s">
        <v>1948</v>
      </c>
      <c r="H212" s="70" t="s">
        <v>1949</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1964</v>
      </c>
      <c r="B213" s="70">
        <v>118</v>
      </c>
      <c r="C213" s="70">
        <v>16</v>
      </c>
      <c r="D213" s="70">
        <v>7</v>
      </c>
      <c r="E213" s="70">
        <v>2019</v>
      </c>
      <c r="F213" s="70" t="s">
        <v>158</v>
      </c>
      <c r="G213" s="70" t="s">
        <v>1948</v>
      </c>
      <c r="H213" s="70" t="s">
        <v>1949</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1965</v>
      </c>
      <c r="B214" s="70">
        <v>119</v>
      </c>
      <c r="C214" s="70">
        <v>17</v>
      </c>
      <c r="D214" s="70">
        <v>7</v>
      </c>
      <c r="E214" s="70">
        <v>2020</v>
      </c>
      <c r="F214" s="70" t="s">
        <v>159</v>
      </c>
      <c r="G214" s="70" t="s">
        <v>1948</v>
      </c>
      <c r="H214" s="70" t="s">
        <v>1949</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1966</v>
      </c>
      <c r="B215" s="70">
        <v>119</v>
      </c>
      <c r="C215" s="70">
        <v>18</v>
      </c>
      <c r="D215" s="70">
        <v>7</v>
      </c>
      <c r="E215" s="70">
        <v>2021</v>
      </c>
      <c r="F215" s="70" t="s">
        <v>160</v>
      </c>
      <c r="G215" s="70" t="s">
        <v>1948</v>
      </c>
      <c r="H215" s="70" t="s">
        <v>1949</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1967</v>
      </c>
      <c r="B216" s="70">
        <v>119</v>
      </c>
      <c r="C216" s="70">
        <v>19</v>
      </c>
      <c r="D216" s="70">
        <v>7</v>
      </c>
      <c r="E216" s="70">
        <v>2022</v>
      </c>
      <c r="F216" s="70" t="s">
        <v>161</v>
      </c>
      <c r="G216" s="1064" t="s">
        <v>1948</v>
      </c>
      <c r="H216" s="70" t="s">
        <v>1949</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119</v>
      </c>
      <c r="C217" s="70">
        <v>20</v>
      </c>
      <c r="D217" s="70">
        <v>7</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119</v>
      </c>
      <c r="C218" s="70">
        <v>21</v>
      </c>
      <c r="D218" s="70">
        <v>7</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137</v>
      </c>
      <c r="C219" s="70">
        <v>1</v>
      </c>
      <c r="D219" s="70">
        <v>9</v>
      </c>
      <c r="E219" s="70">
        <v>1990</v>
      </c>
      <c r="F219" s="70" t="s">
        <v>787</v>
      </c>
      <c r="G219" s="70" t="s">
        <v>1971</v>
      </c>
      <c r="H219" s="70" t="s">
        <v>1972</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138</v>
      </c>
      <c r="C220" s="70">
        <v>2</v>
      </c>
      <c r="D220" s="70">
        <v>9</v>
      </c>
      <c r="E220" s="70">
        <v>2005</v>
      </c>
      <c r="F220" s="70" t="s">
        <v>789</v>
      </c>
      <c r="G220" s="70" t="s">
        <v>1971</v>
      </c>
      <c r="H220" s="70" t="s">
        <v>1972</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139</v>
      </c>
      <c r="C221" s="70">
        <v>3</v>
      </c>
      <c r="D221" s="70">
        <v>9</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140</v>
      </c>
      <c r="C222" s="70">
        <v>4</v>
      </c>
      <c r="D222" s="70">
        <v>9</v>
      </c>
      <c r="E222" s="70">
        <v>2007</v>
      </c>
      <c r="F222" s="70" t="s">
        <v>791</v>
      </c>
      <c r="G222" s="70" t="s">
        <v>1971</v>
      </c>
      <c r="H222" s="70" t="s">
        <v>1972</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141</v>
      </c>
      <c r="C223" s="70">
        <v>5</v>
      </c>
      <c r="D223" s="70">
        <v>9</v>
      </c>
      <c r="E223" s="70">
        <v>2008</v>
      </c>
      <c r="F223" s="70" t="s">
        <v>792</v>
      </c>
      <c r="G223" s="70" t="s">
        <v>1971</v>
      </c>
      <c r="H223" s="70" t="s">
        <v>1972</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142</v>
      </c>
      <c r="C224" s="70">
        <v>6</v>
      </c>
      <c r="D224" s="70">
        <v>9</v>
      </c>
      <c r="E224" s="70">
        <v>2009</v>
      </c>
      <c r="F224" s="70" t="s">
        <v>176</v>
      </c>
      <c r="G224" s="70" t="s">
        <v>1971</v>
      </c>
      <c r="H224" s="70" t="s">
        <v>1972</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1978</v>
      </c>
      <c r="B225" s="70">
        <v>143</v>
      </c>
      <c r="C225" s="70">
        <v>7</v>
      </c>
      <c r="D225" s="70">
        <v>9</v>
      </c>
      <c r="E225" s="70">
        <v>2010</v>
      </c>
      <c r="F225" s="70" t="s">
        <v>177</v>
      </c>
      <c r="G225" s="70" t="s">
        <v>1971</v>
      </c>
      <c r="H225" s="70" t="s">
        <v>1972</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1979</v>
      </c>
      <c r="B226" s="70">
        <v>144</v>
      </c>
      <c r="C226" s="70">
        <v>8</v>
      </c>
      <c r="D226" s="70">
        <v>9</v>
      </c>
      <c r="E226" s="70">
        <v>2011</v>
      </c>
      <c r="F226" s="70" t="s">
        <v>178</v>
      </c>
      <c r="G226" s="70" t="s">
        <v>1971</v>
      </c>
      <c r="H226" s="70" t="s">
        <v>1972</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1980</v>
      </c>
      <c r="B227" s="70">
        <v>145</v>
      </c>
      <c r="C227" s="70">
        <v>9</v>
      </c>
      <c r="D227" s="70">
        <v>9</v>
      </c>
      <c r="E227" s="70">
        <v>2012</v>
      </c>
      <c r="F227" s="70" t="s">
        <v>179</v>
      </c>
      <c r="G227" s="70" t="s">
        <v>1971</v>
      </c>
      <c r="H227" s="70" t="s">
        <v>1972</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1981</v>
      </c>
      <c r="B228" s="70">
        <v>146</v>
      </c>
      <c r="C228" s="70">
        <v>10</v>
      </c>
      <c r="D228" s="70">
        <v>9</v>
      </c>
      <c r="E228" s="70">
        <v>2013</v>
      </c>
      <c r="F228" s="70" t="s">
        <v>180</v>
      </c>
      <c r="G228" s="70" t="s">
        <v>1971</v>
      </c>
      <c r="H228" s="70" t="s">
        <v>1972</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1982</v>
      </c>
      <c r="B229" s="70">
        <v>147</v>
      </c>
      <c r="C229" s="70">
        <v>11</v>
      </c>
      <c r="D229" s="70">
        <v>9</v>
      </c>
      <c r="E229" s="70">
        <v>2014</v>
      </c>
      <c r="F229" s="70" t="s">
        <v>181</v>
      </c>
      <c r="G229" s="70" t="s">
        <v>1971</v>
      </c>
      <c r="H229" s="70" t="s">
        <v>1972</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1983</v>
      </c>
      <c r="B230" s="70">
        <v>148</v>
      </c>
      <c r="C230" s="70">
        <v>12</v>
      </c>
      <c r="D230" s="70">
        <v>9</v>
      </c>
      <c r="E230" s="70">
        <v>2015</v>
      </c>
      <c r="F230" s="70" t="s">
        <v>182</v>
      </c>
      <c r="G230" s="70" t="s">
        <v>1971</v>
      </c>
      <c r="H230" s="70" t="s">
        <v>1972</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1984</v>
      </c>
      <c r="B231" s="70">
        <v>149</v>
      </c>
      <c r="C231" s="70">
        <v>13</v>
      </c>
      <c r="D231" s="70">
        <v>9</v>
      </c>
      <c r="E231" s="70">
        <v>2016</v>
      </c>
      <c r="F231" s="70" t="s">
        <v>155</v>
      </c>
      <c r="G231" s="70" t="s">
        <v>1971</v>
      </c>
      <c r="H231" s="70" t="s">
        <v>1972</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1985</v>
      </c>
      <c r="B232" s="70">
        <v>150</v>
      </c>
      <c r="C232" s="70">
        <v>14</v>
      </c>
      <c r="D232" s="70">
        <v>9</v>
      </c>
      <c r="E232" s="70">
        <v>2017</v>
      </c>
      <c r="F232" s="70" t="s">
        <v>156</v>
      </c>
      <c r="G232" s="70" t="s">
        <v>1971</v>
      </c>
      <c r="H232" s="70" t="s">
        <v>1972</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1986</v>
      </c>
      <c r="B233" s="70">
        <v>151</v>
      </c>
      <c r="C233" s="70">
        <v>15</v>
      </c>
      <c r="D233" s="70">
        <v>9</v>
      </c>
      <c r="E233" s="70">
        <v>2018</v>
      </c>
      <c r="F233" s="70" t="s">
        <v>183</v>
      </c>
      <c r="G233" s="70" t="s">
        <v>1971</v>
      </c>
      <c r="H233" s="70" t="s">
        <v>1972</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1987</v>
      </c>
      <c r="B234" s="70">
        <v>152</v>
      </c>
      <c r="C234" s="70">
        <v>16</v>
      </c>
      <c r="D234" s="70">
        <v>9</v>
      </c>
      <c r="E234" s="70">
        <v>2019</v>
      </c>
      <c r="F234" s="70" t="s">
        <v>158</v>
      </c>
      <c r="G234" s="70" t="s">
        <v>1971</v>
      </c>
      <c r="H234" s="70" t="s">
        <v>1972</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1988</v>
      </c>
      <c r="B235" s="70">
        <v>153</v>
      </c>
      <c r="C235" s="70">
        <v>17</v>
      </c>
      <c r="D235" s="70">
        <v>9</v>
      </c>
      <c r="E235" s="70">
        <v>2020</v>
      </c>
      <c r="F235" s="70" t="s">
        <v>159</v>
      </c>
      <c r="G235" s="1064" t="s">
        <v>1971</v>
      </c>
      <c r="H235" s="70" t="s">
        <v>1972</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1989</v>
      </c>
      <c r="B236" s="70">
        <v>153</v>
      </c>
      <c r="C236" s="70">
        <v>18</v>
      </c>
      <c r="D236" s="70">
        <v>9</v>
      </c>
      <c r="E236" s="70">
        <v>2021</v>
      </c>
      <c r="F236" s="70" t="s">
        <v>160</v>
      </c>
      <c r="G236" s="1064" t="s">
        <v>1971</v>
      </c>
      <c r="H236" s="70" t="s">
        <v>1972</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1990</v>
      </c>
      <c r="B237" s="70">
        <v>153</v>
      </c>
      <c r="C237" s="70">
        <v>19</v>
      </c>
      <c r="D237" s="70">
        <v>9</v>
      </c>
      <c r="E237" s="70">
        <v>2022</v>
      </c>
      <c r="F237" s="70" t="s">
        <v>161</v>
      </c>
      <c r="G237" s="70" t="s">
        <v>1971</v>
      </c>
      <c r="H237" s="70" t="s">
        <v>1972</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153</v>
      </c>
      <c r="C238" s="70">
        <v>20</v>
      </c>
      <c r="D238" s="70">
        <v>9</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153</v>
      </c>
      <c r="C239" s="70">
        <v>21</v>
      </c>
      <c r="D239" s="70">
        <v>9</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171</v>
      </c>
      <c r="C240" s="70">
        <v>1</v>
      </c>
      <c r="D240" s="70">
        <v>11</v>
      </c>
      <c r="E240" s="70">
        <v>1990</v>
      </c>
      <c r="F240" s="70" t="s">
        <v>787</v>
      </c>
      <c r="G240" s="70" t="s">
        <v>1994</v>
      </c>
      <c r="H240" s="70" t="s">
        <v>1995</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172</v>
      </c>
      <c r="C241" s="70">
        <v>2</v>
      </c>
      <c r="D241" s="70">
        <v>11</v>
      </c>
      <c r="E241" s="70">
        <v>2005</v>
      </c>
      <c r="F241" s="70" t="s">
        <v>789</v>
      </c>
      <c r="G241" s="70" t="s">
        <v>1994</v>
      </c>
      <c r="H241" s="70" t="s">
        <v>1995</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173</v>
      </c>
      <c r="C242" s="70">
        <v>3</v>
      </c>
      <c r="D242" s="70">
        <v>11</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174</v>
      </c>
      <c r="C243" s="70">
        <v>4</v>
      </c>
      <c r="D243" s="70">
        <v>11</v>
      </c>
      <c r="E243" s="70">
        <v>2007</v>
      </c>
      <c r="F243" s="70" t="s">
        <v>791</v>
      </c>
      <c r="G243" s="70" t="s">
        <v>1994</v>
      </c>
      <c r="H243" s="70" t="s">
        <v>1995</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175</v>
      </c>
      <c r="C244" s="70">
        <v>5</v>
      </c>
      <c r="D244" s="70">
        <v>11</v>
      </c>
      <c r="E244" s="70">
        <v>2008</v>
      </c>
      <c r="F244" s="70" t="s">
        <v>792</v>
      </c>
      <c r="G244" s="70" t="s">
        <v>1994</v>
      </c>
      <c r="H244" s="70" t="s">
        <v>1995</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176</v>
      </c>
      <c r="C245" s="70">
        <v>6</v>
      </c>
      <c r="D245" s="70">
        <v>11</v>
      </c>
      <c r="E245" s="70">
        <v>2009</v>
      </c>
      <c r="F245" s="70" t="s">
        <v>176</v>
      </c>
      <c r="G245" s="70" t="s">
        <v>1994</v>
      </c>
      <c r="H245" s="70" t="s">
        <v>1995</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2001</v>
      </c>
      <c r="B246" s="70">
        <v>177</v>
      </c>
      <c r="C246" s="70">
        <v>7</v>
      </c>
      <c r="D246" s="70">
        <v>11</v>
      </c>
      <c r="E246" s="70">
        <v>2010</v>
      </c>
      <c r="F246" s="70" t="s">
        <v>177</v>
      </c>
      <c r="G246" s="70" t="s">
        <v>1994</v>
      </c>
      <c r="H246" s="70" t="s">
        <v>1995</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2002</v>
      </c>
      <c r="B247" s="70">
        <v>178</v>
      </c>
      <c r="C247" s="70">
        <v>8</v>
      </c>
      <c r="D247" s="70">
        <v>11</v>
      </c>
      <c r="E247" s="70">
        <v>2011</v>
      </c>
      <c r="F247" s="70" t="s">
        <v>178</v>
      </c>
      <c r="G247" s="70" t="s">
        <v>1994</v>
      </c>
      <c r="H247" s="70" t="s">
        <v>1995</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2003</v>
      </c>
      <c r="B248" s="70">
        <v>179</v>
      </c>
      <c r="C248" s="70">
        <v>9</v>
      </c>
      <c r="D248" s="70">
        <v>11</v>
      </c>
      <c r="E248" s="70">
        <v>2012</v>
      </c>
      <c r="F248" s="70" t="s">
        <v>179</v>
      </c>
      <c r="G248" s="70" t="s">
        <v>1994</v>
      </c>
      <c r="H248" s="70" t="s">
        <v>1995</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2004</v>
      </c>
      <c r="B249" s="70">
        <v>180</v>
      </c>
      <c r="C249" s="70">
        <v>10</v>
      </c>
      <c r="D249" s="70">
        <v>11</v>
      </c>
      <c r="E249" s="70">
        <v>2013</v>
      </c>
      <c r="F249" s="70" t="s">
        <v>180</v>
      </c>
      <c r="G249" s="70" t="s">
        <v>1994</v>
      </c>
      <c r="H249" s="70" t="s">
        <v>1995</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2005</v>
      </c>
      <c r="B250" s="70">
        <v>181</v>
      </c>
      <c r="C250" s="70">
        <v>11</v>
      </c>
      <c r="D250" s="70">
        <v>11</v>
      </c>
      <c r="E250" s="70">
        <v>2014</v>
      </c>
      <c r="F250" s="70" t="s">
        <v>181</v>
      </c>
      <c r="G250" s="70" t="s">
        <v>1994</v>
      </c>
      <c r="H250" s="70" t="s">
        <v>1995</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2006</v>
      </c>
      <c r="B251" s="70">
        <v>182</v>
      </c>
      <c r="C251" s="70">
        <v>12</v>
      </c>
      <c r="D251" s="70">
        <v>11</v>
      </c>
      <c r="E251" s="70">
        <v>2015</v>
      </c>
      <c r="F251" s="70" t="s">
        <v>182</v>
      </c>
      <c r="G251" s="70" t="s">
        <v>1994</v>
      </c>
      <c r="H251" s="70" t="s">
        <v>1995</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2007</v>
      </c>
      <c r="B252" s="70">
        <v>183</v>
      </c>
      <c r="C252" s="70">
        <v>13</v>
      </c>
      <c r="D252" s="70">
        <v>11</v>
      </c>
      <c r="E252" s="70">
        <v>2016</v>
      </c>
      <c r="F252" s="70" t="s">
        <v>155</v>
      </c>
      <c r="G252" s="70" t="s">
        <v>1994</v>
      </c>
      <c r="H252" s="70" t="s">
        <v>1995</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2008</v>
      </c>
      <c r="B253" s="70">
        <v>184</v>
      </c>
      <c r="C253" s="70">
        <v>14</v>
      </c>
      <c r="D253" s="70">
        <v>11</v>
      </c>
      <c r="E253" s="70">
        <v>2017</v>
      </c>
      <c r="F253" s="70" t="s">
        <v>156</v>
      </c>
      <c r="G253" s="70" t="s">
        <v>1994</v>
      </c>
      <c r="H253" s="70" t="s">
        <v>1995</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2009</v>
      </c>
      <c r="B254" s="70">
        <v>185</v>
      </c>
      <c r="C254" s="70">
        <v>15</v>
      </c>
      <c r="D254" s="70">
        <v>11</v>
      </c>
      <c r="E254" s="70">
        <v>2018</v>
      </c>
      <c r="F254" s="70" t="s">
        <v>183</v>
      </c>
      <c r="G254" s="1064" t="s">
        <v>1994</v>
      </c>
      <c r="H254" s="70" t="s">
        <v>1995</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2010</v>
      </c>
      <c r="B255" s="70">
        <v>186</v>
      </c>
      <c r="C255" s="70">
        <v>16</v>
      </c>
      <c r="D255" s="70">
        <v>11</v>
      </c>
      <c r="E255" s="70">
        <v>2019</v>
      </c>
      <c r="F255" s="70" t="s">
        <v>158</v>
      </c>
      <c r="G255" s="1064" t="s">
        <v>1994</v>
      </c>
      <c r="H255" s="70" t="s">
        <v>1995</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2011</v>
      </c>
      <c r="B256" s="70">
        <v>187</v>
      </c>
      <c r="C256" s="70">
        <v>17</v>
      </c>
      <c r="D256" s="70">
        <v>11</v>
      </c>
      <c r="E256" s="70">
        <v>2020</v>
      </c>
      <c r="F256" s="70" t="s">
        <v>159</v>
      </c>
      <c r="G256" s="70" t="s">
        <v>1994</v>
      </c>
      <c r="H256" s="70" t="s">
        <v>1995</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2012</v>
      </c>
      <c r="B257" s="70">
        <v>187</v>
      </c>
      <c r="C257" s="70">
        <v>18</v>
      </c>
      <c r="D257" s="70">
        <v>11</v>
      </c>
      <c r="E257" s="70">
        <v>2021</v>
      </c>
      <c r="F257" s="70" t="s">
        <v>160</v>
      </c>
      <c r="G257" s="70" t="s">
        <v>1994</v>
      </c>
      <c r="H257" s="70" t="s">
        <v>1995</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2013</v>
      </c>
      <c r="B258" s="70">
        <v>187</v>
      </c>
      <c r="C258" s="70">
        <v>19</v>
      </c>
      <c r="D258" s="70">
        <v>11</v>
      </c>
      <c r="E258" s="70">
        <v>2022</v>
      </c>
      <c r="F258" s="70" t="s">
        <v>161</v>
      </c>
      <c r="G258" s="70" t="s">
        <v>1994</v>
      </c>
      <c r="H258" s="70" t="s">
        <v>1995</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187</v>
      </c>
      <c r="C259" s="70">
        <v>20</v>
      </c>
      <c r="D259" s="70">
        <v>11</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187</v>
      </c>
      <c r="C260" s="70">
        <v>21</v>
      </c>
      <c r="D260" s="70">
        <v>11</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120</v>
      </c>
      <c r="C261" s="70">
        <v>1</v>
      </c>
      <c r="D261" s="70">
        <v>8</v>
      </c>
      <c r="E261" s="70">
        <v>1990</v>
      </c>
      <c r="F261" s="70" t="s">
        <v>787</v>
      </c>
      <c r="G261" s="70" t="s">
        <v>1637</v>
      </c>
      <c r="H261" s="70" t="s">
        <v>1638</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2017</v>
      </c>
      <c r="B262" s="70">
        <v>121</v>
      </c>
      <c r="C262" s="70">
        <v>2</v>
      </c>
      <c r="D262" s="70">
        <v>8</v>
      </c>
      <c r="E262" s="70">
        <v>2005</v>
      </c>
      <c r="F262" s="70" t="s">
        <v>789</v>
      </c>
      <c r="G262" s="70" t="s">
        <v>1637</v>
      </c>
      <c r="H262" s="70" t="s">
        <v>1638</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2018</v>
      </c>
      <c r="B263" s="70">
        <v>122</v>
      </c>
      <c r="C263" s="70">
        <v>3</v>
      </c>
      <c r="D263" s="70">
        <v>8</v>
      </c>
      <c r="E263" s="70">
        <v>2006</v>
      </c>
      <c r="F263" s="70" t="s">
        <v>790</v>
      </c>
      <c r="G263" s="70" t="s">
        <v>1637</v>
      </c>
      <c r="H263" s="70" t="s">
        <v>1638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2019</v>
      </c>
      <c r="B264" s="70">
        <v>123</v>
      </c>
      <c r="C264" s="70">
        <v>4</v>
      </c>
      <c r="D264" s="70">
        <v>8</v>
      </c>
      <c r="E264" s="70">
        <v>2007</v>
      </c>
      <c r="F264" s="70" t="s">
        <v>791</v>
      </c>
      <c r="G264" s="70" t="s">
        <v>1637</v>
      </c>
      <c r="H264" s="70" t="s">
        <v>1638</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2020</v>
      </c>
      <c r="B265" s="70">
        <v>124</v>
      </c>
      <c r="C265" s="70">
        <v>5</v>
      </c>
      <c r="D265" s="70">
        <v>8</v>
      </c>
      <c r="E265" s="70">
        <v>2008</v>
      </c>
      <c r="F265" s="70" t="s">
        <v>792</v>
      </c>
      <c r="G265" s="70" t="s">
        <v>1637</v>
      </c>
      <c r="H265" s="70" t="s">
        <v>1638</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2021</v>
      </c>
      <c r="B266" s="70">
        <v>125</v>
      </c>
      <c r="C266" s="70">
        <v>6</v>
      </c>
      <c r="D266" s="70">
        <v>8</v>
      </c>
      <c r="E266" s="70">
        <v>2009</v>
      </c>
      <c r="F266" s="70" t="s">
        <v>176</v>
      </c>
      <c r="G266" s="70" t="s">
        <v>1637</v>
      </c>
      <c r="H266" s="70" t="s">
        <v>1638</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2022</v>
      </c>
      <c r="B267" s="70">
        <v>126</v>
      </c>
      <c r="C267" s="70">
        <v>7</v>
      </c>
      <c r="D267" s="70">
        <v>8</v>
      </c>
      <c r="E267" s="70">
        <v>2010</v>
      </c>
      <c r="F267" s="70" t="s">
        <v>177</v>
      </c>
      <c r="G267" s="70" t="s">
        <v>1637</v>
      </c>
      <c r="H267" s="70" t="s">
        <v>1638</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2023</v>
      </c>
      <c r="B268" s="70">
        <v>127</v>
      </c>
      <c r="C268" s="70">
        <v>8</v>
      </c>
      <c r="D268" s="70">
        <v>8</v>
      </c>
      <c r="E268" s="70">
        <v>2011</v>
      </c>
      <c r="F268" s="70" t="s">
        <v>178</v>
      </c>
      <c r="G268" s="70" t="s">
        <v>1637</v>
      </c>
      <c r="H268" s="70" t="s">
        <v>1638</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2024</v>
      </c>
      <c r="B269" s="70">
        <v>128</v>
      </c>
      <c r="C269" s="70">
        <v>9</v>
      </c>
      <c r="D269" s="70">
        <v>8</v>
      </c>
      <c r="E269" s="70">
        <v>2012</v>
      </c>
      <c r="F269" s="70" t="s">
        <v>179</v>
      </c>
      <c r="G269" s="70" t="s">
        <v>1637</v>
      </c>
      <c r="H269" s="70" t="s">
        <v>1638</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2025</v>
      </c>
      <c r="B270" s="70">
        <v>129</v>
      </c>
      <c r="C270" s="70">
        <v>10</v>
      </c>
      <c r="D270" s="70">
        <v>8</v>
      </c>
      <c r="E270" s="70">
        <v>2013</v>
      </c>
      <c r="F270" s="70" t="s">
        <v>180</v>
      </c>
      <c r="G270" s="70" t="s">
        <v>1637</v>
      </c>
      <c r="H270" s="70" t="s">
        <v>1638</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2026</v>
      </c>
      <c r="B271" s="70">
        <v>130</v>
      </c>
      <c r="C271" s="70">
        <v>11</v>
      </c>
      <c r="D271" s="70">
        <v>8</v>
      </c>
      <c r="E271" s="70">
        <v>2014</v>
      </c>
      <c r="F271" s="70" t="s">
        <v>181</v>
      </c>
      <c r="G271" s="70" t="s">
        <v>1637</v>
      </c>
      <c r="H271" s="70" t="s">
        <v>1638</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2027</v>
      </c>
      <c r="B272" s="70">
        <v>131</v>
      </c>
      <c r="C272" s="70">
        <v>12</v>
      </c>
      <c r="D272" s="70">
        <v>8</v>
      </c>
      <c r="E272" s="70">
        <v>2015</v>
      </c>
      <c r="F272" s="70" t="s">
        <v>182</v>
      </c>
      <c r="G272" s="70" t="s">
        <v>1637</v>
      </c>
      <c r="H272" s="70" t="s">
        <v>1638</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2028</v>
      </c>
      <c r="B273" s="70">
        <v>132</v>
      </c>
      <c r="C273" s="70">
        <v>13</v>
      </c>
      <c r="D273" s="70">
        <v>8</v>
      </c>
      <c r="E273" s="70">
        <v>2016</v>
      </c>
      <c r="F273" s="70" t="s">
        <v>155</v>
      </c>
      <c r="G273" s="1064" t="s">
        <v>1637</v>
      </c>
      <c r="H273" s="70" t="s">
        <v>1638</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2029</v>
      </c>
      <c r="B274" s="70">
        <v>133</v>
      </c>
      <c r="C274" s="70">
        <v>14</v>
      </c>
      <c r="D274" s="70">
        <v>8</v>
      </c>
      <c r="E274" s="70">
        <v>2017</v>
      </c>
      <c r="F274" s="70" t="s">
        <v>156</v>
      </c>
      <c r="G274" s="1064" t="s">
        <v>1637</v>
      </c>
      <c r="H274" s="70" t="s">
        <v>1638</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2030</v>
      </c>
      <c r="B275" s="70">
        <v>134</v>
      </c>
      <c r="C275" s="70">
        <v>15</v>
      </c>
      <c r="D275" s="70">
        <v>8</v>
      </c>
      <c r="E275" s="70">
        <v>2018</v>
      </c>
      <c r="F275" s="70" t="s">
        <v>183</v>
      </c>
      <c r="G275" s="70" t="s">
        <v>1637</v>
      </c>
      <c r="H275" s="70" t="s">
        <v>1638</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2031</v>
      </c>
      <c r="B276" s="70">
        <v>135</v>
      </c>
      <c r="C276" s="70">
        <v>16</v>
      </c>
      <c r="D276" s="70">
        <v>8</v>
      </c>
      <c r="E276" s="70">
        <v>2019</v>
      </c>
      <c r="F276" s="70" t="s">
        <v>158</v>
      </c>
      <c r="G276" s="70" t="s">
        <v>1637</v>
      </c>
      <c r="H276" s="70" t="s">
        <v>1638</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2032</v>
      </c>
      <c r="B277" s="70">
        <v>136</v>
      </c>
      <c r="C277" s="70">
        <v>17</v>
      </c>
      <c r="D277" s="70">
        <v>8</v>
      </c>
      <c r="E277" s="70">
        <v>2020</v>
      </c>
      <c r="F277" s="70" t="s">
        <v>159</v>
      </c>
      <c r="G277" s="70" t="s">
        <v>1637</v>
      </c>
      <c r="H277" s="70" t="s">
        <v>1638</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2033</v>
      </c>
      <c r="B278" s="70">
        <v>136</v>
      </c>
      <c r="C278" s="70">
        <v>18</v>
      </c>
      <c r="D278" s="70">
        <v>8</v>
      </c>
      <c r="E278" s="70">
        <v>2021</v>
      </c>
      <c r="F278" s="70" t="s">
        <v>160</v>
      </c>
      <c r="G278" s="70" t="s">
        <v>1637</v>
      </c>
      <c r="H278" s="70" t="s">
        <v>1638</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1639</v>
      </c>
      <c r="B279" s="70">
        <v>136</v>
      </c>
      <c r="C279" s="70">
        <v>19</v>
      </c>
      <c r="D279" s="70">
        <v>8</v>
      </c>
      <c r="E279" s="70">
        <v>2022</v>
      </c>
      <c r="F279" s="70" t="s">
        <v>161</v>
      </c>
      <c r="G279" s="70" t="s">
        <v>1637</v>
      </c>
      <c r="H279" s="70" t="s">
        <v>1638</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2034</v>
      </c>
      <c r="B280" s="70">
        <v>136</v>
      </c>
      <c r="C280" s="70">
        <v>20</v>
      </c>
      <c r="D280" s="70">
        <v>8</v>
      </c>
      <c r="E280" s="70">
        <v>2023</v>
      </c>
      <c r="F280" s="70" t="s">
        <v>1539</v>
      </c>
      <c r="G280" s="70" t="s">
        <v>1637</v>
      </c>
      <c r="H280" s="70" t="s">
        <v>1638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1636</v>
      </c>
      <c r="B281" s="70">
        <v>136</v>
      </c>
      <c r="C281" s="70">
        <v>21</v>
      </c>
      <c r="D281" s="70">
        <v>8</v>
      </c>
      <c r="E281" s="70">
        <v>2024</v>
      </c>
      <c r="F281" s="70" t="s">
        <v>1554</v>
      </c>
      <c r="G281" s="70" t="s">
        <v>1637</v>
      </c>
      <c r="H281" s="70" t="s">
        <v>1638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188</v>
      </c>
      <c r="C282" s="70">
        <v>1</v>
      </c>
      <c r="D282" s="70">
        <v>12</v>
      </c>
      <c r="E282" s="70">
        <v>1990</v>
      </c>
      <c r="F282" s="70" t="s">
        <v>787</v>
      </c>
      <c r="G282" s="70" t="s">
        <v>2036</v>
      </c>
      <c r="H282" s="70" t="s">
        <v>2037</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189</v>
      </c>
      <c r="C283" s="70">
        <v>2</v>
      </c>
      <c r="D283" s="70">
        <v>12</v>
      </c>
      <c r="E283" s="70">
        <v>2005</v>
      </c>
      <c r="F283" s="70" t="s">
        <v>789</v>
      </c>
      <c r="G283" s="70" t="s">
        <v>2036</v>
      </c>
      <c r="H283" s="70" t="s">
        <v>2037</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190</v>
      </c>
      <c r="C284" s="70">
        <v>3</v>
      </c>
      <c r="D284" s="70">
        <v>12</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191</v>
      </c>
      <c r="C285" s="70">
        <v>4</v>
      </c>
      <c r="D285" s="70">
        <v>12</v>
      </c>
      <c r="E285" s="70">
        <v>2007</v>
      </c>
      <c r="F285" s="70" t="s">
        <v>791</v>
      </c>
      <c r="G285" s="70" t="s">
        <v>2036</v>
      </c>
      <c r="H285" s="70" t="s">
        <v>2037</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192</v>
      </c>
      <c r="C286" s="70">
        <v>5</v>
      </c>
      <c r="D286" s="70">
        <v>12</v>
      </c>
      <c r="E286" s="70">
        <v>2008</v>
      </c>
      <c r="F286" s="70" t="s">
        <v>792</v>
      </c>
      <c r="G286" s="70" t="s">
        <v>2036</v>
      </c>
      <c r="H286" s="70" t="s">
        <v>2037</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193</v>
      </c>
      <c r="C287" s="70">
        <v>6</v>
      </c>
      <c r="D287" s="70">
        <v>12</v>
      </c>
      <c r="E287" s="70">
        <v>2009</v>
      </c>
      <c r="F287" s="70" t="s">
        <v>176</v>
      </c>
      <c r="G287" s="70" t="s">
        <v>2036</v>
      </c>
      <c r="H287" s="70" t="s">
        <v>2037</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2043</v>
      </c>
      <c r="B288" s="70">
        <v>194</v>
      </c>
      <c r="C288" s="70">
        <v>7</v>
      </c>
      <c r="D288" s="70">
        <v>12</v>
      </c>
      <c r="E288" s="70">
        <v>2010</v>
      </c>
      <c r="F288" s="70" t="s">
        <v>177</v>
      </c>
      <c r="G288" s="70" t="s">
        <v>2036</v>
      </c>
      <c r="H288" s="70" t="s">
        <v>2037</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2044</v>
      </c>
      <c r="B289" s="70">
        <v>195</v>
      </c>
      <c r="C289" s="70">
        <v>8</v>
      </c>
      <c r="D289" s="70">
        <v>12</v>
      </c>
      <c r="E289" s="70">
        <v>2011</v>
      </c>
      <c r="F289" s="70" t="s">
        <v>178</v>
      </c>
      <c r="G289" s="70" t="s">
        <v>2036</v>
      </c>
      <c r="H289" s="70" t="s">
        <v>2037</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2045</v>
      </c>
      <c r="B290" s="70">
        <v>196</v>
      </c>
      <c r="C290" s="70">
        <v>9</v>
      </c>
      <c r="D290" s="70">
        <v>12</v>
      </c>
      <c r="E290" s="70">
        <v>2012</v>
      </c>
      <c r="F290" s="70" t="s">
        <v>179</v>
      </c>
      <c r="G290" s="70" t="s">
        <v>2036</v>
      </c>
      <c r="H290" s="70" t="s">
        <v>2037</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2046</v>
      </c>
      <c r="B291" s="70">
        <v>197</v>
      </c>
      <c r="C291" s="70">
        <v>10</v>
      </c>
      <c r="D291" s="70">
        <v>12</v>
      </c>
      <c r="E291" s="70">
        <v>2013</v>
      </c>
      <c r="F291" s="70" t="s">
        <v>180</v>
      </c>
      <c r="G291" s="70" t="s">
        <v>2036</v>
      </c>
      <c r="H291" s="70" t="s">
        <v>2037</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2047</v>
      </c>
      <c r="B292" s="70">
        <v>198</v>
      </c>
      <c r="C292" s="70">
        <v>11</v>
      </c>
      <c r="D292" s="70">
        <v>12</v>
      </c>
      <c r="E292" s="70">
        <v>2014</v>
      </c>
      <c r="F292" s="70" t="s">
        <v>181</v>
      </c>
      <c r="G292" s="1064" t="s">
        <v>2036</v>
      </c>
      <c r="H292" s="70" t="s">
        <v>2037</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2048</v>
      </c>
      <c r="B293" s="70">
        <v>199</v>
      </c>
      <c r="C293" s="70">
        <v>12</v>
      </c>
      <c r="D293" s="70">
        <v>12</v>
      </c>
      <c r="E293" s="70">
        <v>2015</v>
      </c>
      <c r="F293" s="70" t="s">
        <v>182</v>
      </c>
      <c r="G293" s="1064" t="s">
        <v>2036</v>
      </c>
      <c r="H293" s="70" t="s">
        <v>2037</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2049</v>
      </c>
      <c r="B294" s="70">
        <v>200</v>
      </c>
      <c r="C294" s="70">
        <v>13</v>
      </c>
      <c r="D294" s="70">
        <v>12</v>
      </c>
      <c r="E294" s="70">
        <v>2016</v>
      </c>
      <c r="F294" s="70" t="s">
        <v>155</v>
      </c>
      <c r="G294" s="70" t="s">
        <v>2036</v>
      </c>
      <c r="H294" s="70" t="s">
        <v>2037</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2050</v>
      </c>
      <c r="B295" s="70">
        <v>201</v>
      </c>
      <c r="C295" s="70">
        <v>14</v>
      </c>
      <c r="D295" s="70">
        <v>12</v>
      </c>
      <c r="E295" s="70">
        <v>2017</v>
      </c>
      <c r="F295" s="70" t="s">
        <v>156</v>
      </c>
      <c r="G295" s="70" t="s">
        <v>2036</v>
      </c>
      <c r="H295" s="70" t="s">
        <v>2037</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2051</v>
      </c>
      <c r="B296" s="70">
        <v>202</v>
      </c>
      <c r="C296" s="70">
        <v>15</v>
      </c>
      <c r="D296" s="70">
        <v>12</v>
      </c>
      <c r="E296" s="70">
        <v>2018</v>
      </c>
      <c r="F296" s="70" t="s">
        <v>183</v>
      </c>
      <c r="G296" s="70" t="s">
        <v>2036</v>
      </c>
      <c r="H296" s="70" t="s">
        <v>2037</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2052</v>
      </c>
      <c r="B297" s="70">
        <v>203</v>
      </c>
      <c r="C297" s="70">
        <v>16</v>
      </c>
      <c r="D297" s="70">
        <v>12</v>
      </c>
      <c r="E297" s="70">
        <v>2019</v>
      </c>
      <c r="F297" s="70" t="s">
        <v>158</v>
      </c>
      <c r="G297" s="70" t="s">
        <v>2036</v>
      </c>
      <c r="H297" s="70" t="s">
        <v>2037</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2053</v>
      </c>
      <c r="B298" s="70">
        <v>204</v>
      </c>
      <c r="C298" s="70">
        <v>17</v>
      </c>
      <c r="D298" s="70">
        <v>12</v>
      </c>
      <c r="E298" s="70">
        <v>2020</v>
      </c>
      <c r="F298" s="70" t="s">
        <v>159</v>
      </c>
      <c r="G298" s="70" t="s">
        <v>2036</v>
      </c>
      <c r="H298" s="70" t="s">
        <v>2037</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2054</v>
      </c>
      <c r="B299" s="70">
        <v>204</v>
      </c>
      <c r="C299" s="70">
        <v>18</v>
      </c>
      <c r="D299" s="70">
        <v>12</v>
      </c>
      <c r="E299" s="70">
        <v>2021</v>
      </c>
      <c r="F299" s="70" t="s">
        <v>160</v>
      </c>
      <c r="G299" s="70" t="s">
        <v>2036</v>
      </c>
      <c r="H299" s="70" t="s">
        <v>2037</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2055</v>
      </c>
      <c r="B300" s="70">
        <v>204</v>
      </c>
      <c r="C300" s="70">
        <v>19</v>
      </c>
      <c r="D300" s="70">
        <v>12</v>
      </c>
      <c r="E300" s="70">
        <v>2022</v>
      </c>
      <c r="F300" s="70" t="s">
        <v>161</v>
      </c>
      <c r="G300" s="70" t="s">
        <v>2036</v>
      </c>
      <c r="H300" s="70" t="s">
        <v>2037</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204</v>
      </c>
      <c r="C301" s="70">
        <v>20</v>
      </c>
      <c r="D301" s="70">
        <v>12</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204</v>
      </c>
      <c r="C302" s="70">
        <v>21</v>
      </c>
      <c r="D302" s="70">
        <v>12</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239</v>
      </c>
      <c r="C303" s="70">
        <v>1</v>
      </c>
      <c r="D303" s="70">
        <v>15</v>
      </c>
      <c r="E303" s="70">
        <v>1990</v>
      </c>
      <c r="F303" s="70" t="s">
        <v>787</v>
      </c>
      <c r="G303" s="70" t="s">
        <v>2059</v>
      </c>
      <c r="H303" s="70" t="s">
        <v>2060</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240</v>
      </c>
      <c r="C304" s="70">
        <v>2</v>
      </c>
      <c r="D304" s="70">
        <v>15</v>
      </c>
      <c r="E304" s="70">
        <v>2005</v>
      </c>
      <c r="F304" s="70" t="s">
        <v>789</v>
      </c>
      <c r="G304" s="70" t="s">
        <v>2059</v>
      </c>
      <c r="H304" s="70" t="s">
        <v>2060</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241</v>
      </c>
      <c r="C305" s="70">
        <v>3</v>
      </c>
      <c r="D305" s="70">
        <v>15</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242</v>
      </c>
      <c r="C306" s="70">
        <v>4</v>
      </c>
      <c r="D306" s="70">
        <v>15</v>
      </c>
      <c r="E306" s="70">
        <v>2007</v>
      </c>
      <c r="F306" s="70" t="s">
        <v>791</v>
      </c>
      <c r="G306" s="70" t="s">
        <v>2059</v>
      </c>
      <c r="H306" s="70" t="s">
        <v>2060</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243</v>
      </c>
      <c r="C307" s="70">
        <v>5</v>
      </c>
      <c r="D307" s="70">
        <v>15</v>
      </c>
      <c r="E307" s="70">
        <v>2008</v>
      </c>
      <c r="F307" s="70" t="s">
        <v>792</v>
      </c>
      <c r="G307" s="70" t="s">
        <v>2059</v>
      </c>
      <c r="H307" s="70" t="s">
        <v>2060</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244</v>
      </c>
      <c r="C308" s="70">
        <v>6</v>
      </c>
      <c r="D308" s="70">
        <v>15</v>
      </c>
      <c r="E308" s="70">
        <v>2009</v>
      </c>
      <c r="F308" s="70" t="s">
        <v>176</v>
      </c>
      <c r="G308" s="70" t="s">
        <v>2059</v>
      </c>
      <c r="H308" s="70" t="s">
        <v>2060</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2066</v>
      </c>
      <c r="B309" s="70">
        <v>245</v>
      </c>
      <c r="C309" s="70">
        <v>7</v>
      </c>
      <c r="D309" s="70">
        <v>15</v>
      </c>
      <c r="E309" s="70">
        <v>2010</v>
      </c>
      <c r="F309" s="70" t="s">
        <v>177</v>
      </c>
      <c r="G309" s="70" t="s">
        <v>2059</v>
      </c>
      <c r="H309" s="70" t="s">
        <v>2060</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2067</v>
      </c>
      <c r="B310" s="70">
        <v>246</v>
      </c>
      <c r="C310" s="70">
        <v>8</v>
      </c>
      <c r="D310" s="70">
        <v>15</v>
      </c>
      <c r="E310" s="70">
        <v>2011</v>
      </c>
      <c r="F310" s="70" t="s">
        <v>178</v>
      </c>
      <c r="G310" s="70" t="s">
        <v>2059</v>
      </c>
      <c r="H310" s="70" t="s">
        <v>2060</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2068</v>
      </c>
      <c r="B311" s="70">
        <v>247</v>
      </c>
      <c r="C311" s="70">
        <v>9</v>
      </c>
      <c r="D311" s="70">
        <v>15</v>
      </c>
      <c r="E311" s="70">
        <v>2012</v>
      </c>
      <c r="F311" s="70" t="s">
        <v>179</v>
      </c>
      <c r="G311" s="1064" t="s">
        <v>2059</v>
      </c>
      <c r="H311" s="70" t="s">
        <v>2060</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2069</v>
      </c>
      <c r="B312" s="70">
        <v>248</v>
      </c>
      <c r="C312" s="70">
        <v>10</v>
      </c>
      <c r="D312" s="70">
        <v>15</v>
      </c>
      <c r="E312" s="70">
        <v>2013</v>
      </c>
      <c r="F312" s="70" t="s">
        <v>180</v>
      </c>
      <c r="G312" s="1064" t="s">
        <v>2059</v>
      </c>
      <c r="H312" s="70" t="s">
        <v>2060</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2070</v>
      </c>
      <c r="B313" s="70">
        <v>249</v>
      </c>
      <c r="C313" s="70">
        <v>11</v>
      </c>
      <c r="D313" s="70">
        <v>15</v>
      </c>
      <c r="E313" s="70">
        <v>2014</v>
      </c>
      <c r="F313" s="70" t="s">
        <v>181</v>
      </c>
      <c r="G313" s="70" t="s">
        <v>2059</v>
      </c>
      <c r="H313" s="70" t="s">
        <v>2060</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2071</v>
      </c>
      <c r="B314" s="70">
        <v>250</v>
      </c>
      <c r="C314" s="70">
        <v>12</v>
      </c>
      <c r="D314" s="70">
        <v>15</v>
      </c>
      <c r="E314" s="70">
        <v>2015</v>
      </c>
      <c r="F314" s="70" t="s">
        <v>182</v>
      </c>
      <c r="G314" s="70" t="s">
        <v>2059</v>
      </c>
      <c r="H314" s="70" t="s">
        <v>2060</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2072</v>
      </c>
      <c r="B315" s="70">
        <v>251</v>
      </c>
      <c r="C315" s="70">
        <v>13</v>
      </c>
      <c r="D315" s="70">
        <v>15</v>
      </c>
      <c r="E315" s="70">
        <v>2016</v>
      </c>
      <c r="F315" s="70" t="s">
        <v>155</v>
      </c>
      <c r="G315" s="70" t="s">
        <v>2059</v>
      </c>
      <c r="H315" s="70" t="s">
        <v>2060</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2073</v>
      </c>
      <c r="B316" s="70">
        <v>252</v>
      </c>
      <c r="C316" s="70">
        <v>14</v>
      </c>
      <c r="D316" s="70">
        <v>15</v>
      </c>
      <c r="E316" s="70">
        <v>2017</v>
      </c>
      <c r="F316" s="70" t="s">
        <v>156</v>
      </c>
      <c r="G316" s="70" t="s">
        <v>2059</v>
      </c>
      <c r="H316" s="70" t="s">
        <v>2060</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2074</v>
      </c>
      <c r="B317" s="70">
        <v>253</v>
      </c>
      <c r="C317" s="70">
        <v>15</v>
      </c>
      <c r="D317" s="70">
        <v>15</v>
      </c>
      <c r="E317" s="70">
        <v>2018</v>
      </c>
      <c r="F317" s="70" t="s">
        <v>183</v>
      </c>
      <c r="G317" s="70" t="s">
        <v>2059</v>
      </c>
      <c r="H317" s="70" t="s">
        <v>2060</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2075</v>
      </c>
      <c r="B318" s="70">
        <v>254</v>
      </c>
      <c r="C318" s="70">
        <v>16</v>
      </c>
      <c r="D318" s="70">
        <v>15</v>
      </c>
      <c r="E318" s="70">
        <v>2019</v>
      </c>
      <c r="F318" s="70" t="s">
        <v>158</v>
      </c>
      <c r="G318" s="70" t="s">
        <v>2059</v>
      </c>
      <c r="H318" s="70" t="s">
        <v>2060</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2076</v>
      </c>
      <c r="B319" s="70">
        <v>255</v>
      </c>
      <c r="C319" s="70">
        <v>17</v>
      </c>
      <c r="D319" s="70">
        <v>15</v>
      </c>
      <c r="E319" s="70">
        <v>2020</v>
      </c>
      <c r="F319" s="70" t="s">
        <v>159</v>
      </c>
      <c r="G319" s="70" t="s">
        <v>2059</v>
      </c>
      <c r="H319" s="70" t="s">
        <v>2060</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2077</v>
      </c>
      <c r="B320" s="70">
        <v>255</v>
      </c>
      <c r="C320" s="70">
        <v>18</v>
      </c>
      <c r="D320" s="70">
        <v>15</v>
      </c>
      <c r="E320" s="70">
        <v>2021</v>
      </c>
      <c r="F320" s="70" t="s">
        <v>160</v>
      </c>
      <c r="G320" s="70" t="s">
        <v>2059</v>
      </c>
      <c r="H320" s="70" t="s">
        <v>2060</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2078</v>
      </c>
      <c r="B321" s="70">
        <v>255</v>
      </c>
      <c r="C321" s="70">
        <v>19</v>
      </c>
      <c r="D321" s="70">
        <v>15</v>
      </c>
      <c r="E321" s="70">
        <v>2022</v>
      </c>
      <c r="F321" s="70" t="s">
        <v>161</v>
      </c>
      <c r="G321" s="70" t="s">
        <v>2059</v>
      </c>
      <c r="H321" s="70" t="s">
        <v>2060</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255</v>
      </c>
      <c r="C322" s="70">
        <v>20</v>
      </c>
      <c r="D322" s="70">
        <v>15</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255</v>
      </c>
      <c r="C323" s="70">
        <v>21</v>
      </c>
      <c r="D323" s="70">
        <v>15</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256</v>
      </c>
      <c r="C324" s="70">
        <v>1</v>
      </c>
      <c r="D324" s="70">
        <v>16</v>
      </c>
      <c r="E324" s="70">
        <v>1990</v>
      </c>
      <c r="F324" s="70" t="s">
        <v>787</v>
      </c>
      <c r="G324" s="70" t="s">
        <v>2082</v>
      </c>
      <c r="H324" s="70" t="s">
        <v>2083</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257</v>
      </c>
      <c r="C325" s="70">
        <v>2</v>
      </c>
      <c r="D325" s="70">
        <v>16</v>
      </c>
      <c r="E325" s="70">
        <v>2005</v>
      </c>
      <c r="F325" s="70" t="s">
        <v>789</v>
      </c>
      <c r="G325" s="70" t="s">
        <v>2082</v>
      </c>
      <c r="H325" s="70" t="s">
        <v>2083</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258</v>
      </c>
      <c r="C326" s="70">
        <v>3</v>
      </c>
      <c r="D326" s="70">
        <v>16</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259</v>
      </c>
      <c r="C327" s="70">
        <v>4</v>
      </c>
      <c r="D327" s="70">
        <v>16</v>
      </c>
      <c r="E327" s="70">
        <v>2007</v>
      </c>
      <c r="F327" s="70" t="s">
        <v>791</v>
      </c>
      <c r="G327" s="70" t="s">
        <v>2082</v>
      </c>
      <c r="H327" s="70" t="s">
        <v>2083</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260</v>
      </c>
      <c r="C328" s="70">
        <v>5</v>
      </c>
      <c r="D328" s="70">
        <v>16</v>
      </c>
      <c r="E328" s="70">
        <v>2008</v>
      </c>
      <c r="F328" s="70" t="s">
        <v>792</v>
      </c>
      <c r="G328" s="70" t="s">
        <v>2082</v>
      </c>
      <c r="H328" s="70" t="s">
        <v>2083</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261</v>
      </c>
      <c r="C329" s="70">
        <v>6</v>
      </c>
      <c r="D329" s="70">
        <v>16</v>
      </c>
      <c r="E329" s="70">
        <v>2009</v>
      </c>
      <c r="F329" s="70" t="s">
        <v>176</v>
      </c>
      <c r="G329" s="1064" t="s">
        <v>2082</v>
      </c>
      <c r="H329" s="70" t="s">
        <v>2083</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2089</v>
      </c>
      <c r="B330" s="70">
        <v>262</v>
      </c>
      <c r="C330" s="70">
        <v>7</v>
      </c>
      <c r="D330" s="70">
        <v>16</v>
      </c>
      <c r="E330" s="70">
        <v>2010</v>
      </c>
      <c r="F330" s="70" t="s">
        <v>177</v>
      </c>
      <c r="G330" s="1064" t="s">
        <v>2082</v>
      </c>
      <c r="H330" s="70" t="s">
        <v>2083</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2090</v>
      </c>
      <c r="B331" s="70">
        <v>263</v>
      </c>
      <c r="C331" s="70">
        <v>8</v>
      </c>
      <c r="D331" s="70">
        <v>16</v>
      </c>
      <c r="E331" s="70">
        <v>2011</v>
      </c>
      <c r="F331" s="70" t="s">
        <v>178</v>
      </c>
      <c r="G331" s="70" t="s">
        <v>2082</v>
      </c>
      <c r="H331" s="70" t="s">
        <v>2083</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2091</v>
      </c>
      <c r="B332" s="70">
        <v>264</v>
      </c>
      <c r="C332" s="70">
        <v>9</v>
      </c>
      <c r="D332" s="70">
        <v>16</v>
      </c>
      <c r="E332" s="70">
        <v>2012</v>
      </c>
      <c r="F332" s="70" t="s">
        <v>179</v>
      </c>
      <c r="G332" s="70" t="s">
        <v>2082</v>
      </c>
      <c r="H332" s="70" t="s">
        <v>2083</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2092</v>
      </c>
      <c r="B333" s="70">
        <v>265</v>
      </c>
      <c r="C333" s="70">
        <v>10</v>
      </c>
      <c r="D333" s="70">
        <v>16</v>
      </c>
      <c r="E333" s="70">
        <v>2013</v>
      </c>
      <c r="F333" s="70" t="s">
        <v>180</v>
      </c>
      <c r="G333" s="70" t="s">
        <v>2082</v>
      </c>
      <c r="H333" s="70" t="s">
        <v>2083</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2093</v>
      </c>
      <c r="B334" s="70">
        <v>266</v>
      </c>
      <c r="C334" s="70">
        <v>11</v>
      </c>
      <c r="D334" s="70">
        <v>16</v>
      </c>
      <c r="E334" s="70">
        <v>2014</v>
      </c>
      <c r="F334" s="70" t="s">
        <v>181</v>
      </c>
      <c r="G334" s="70" t="s">
        <v>2082</v>
      </c>
      <c r="H334" s="70" t="s">
        <v>2083</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2094</v>
      </c>
      <c r="B335" s="70">
        <v>267</v>
      </c>
      <c r="C335" s="70">
        <v>12</v>
      </c>
      <c r="D335" s="70">
        <v>16</v>
      </c>
      <c r="E335" s="70">
        <v>2015</v>
      </c>
      <c r="F335" s="70" t="s">
        <v>182</v>
      </c>
      <c r="G335" s="70" t="s">
        <v>2082</v>
      </c>
      <c r="H335" s="70" t="s">
        <v>2083</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2095</v>
      </c>
      <c r="B336" s="70">
        <v>268</v>
      </c>
      <c r="C336" s="70">
        <v>13</v>
      </c>
      <c r="D336" s="70">
        <v>16</v>
      </c>
      <c r="E336" s="70">
        <v>2016</v>
      </c>
      <c r="F336" s="70" t="s">
        <v>155</v>
      </c>
      <c r="G336" s="70" t="s">
        <v>2082</v>
      </c>
      <c r="H336" s="70" t="s">
        <v>2083</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2096</v>
      </c>
      <c r="B337" s="70">
        <v>269</v>
      </c>
      <c r="C337" s="70">
        <v>14</v>
      </c>
      <c r="D337" s="70">
        <v>16</v>
      </c>
      <c r="E337" s="70">
        <v>2017</v>
      </c>
      <c r="F337" s="70" t="s">
        <v>156</v>
      </c>
      <c r="G337" s="70" t="s">
        <v>2082</v>
      </c>
      <c r="H337" s="70" t="s">
        <v>2083</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2097</v>
      </c>
      <c r="B338" s="70">
        <v>270</v>
      </c>
      <c r="C338" s="70">
        <v>15</v>
      </c>
      <c r="D338" s="70">
        <v>16</v>
      </c>
      <c r="E338" s="70">
        <v>2018</v>
      </c>
      <c r="F338" s="70" t="s">
        <v>183</v>
      </c>
      <c r="G338" s="70" t="s">
        <v>2082</v>
      </c>
      <c r="H338" s="70" t="s">
        <v>2083</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2098</v>
      </c>
      <c r="B339" s="70">
        <v>271</v>
      </c>
      <c r="C339" s="70">
        <v>16</v>
      </c>
      <c r="D339" s="70">
        <v>16</v>
      </c>
      <c r="E339" s="70">
        <v>2019</v>
      </c>
      <c r="F339" s="70" t="s">
        <v>158</v>
      </c>
      <c r="G339" s="70" t="s">
        <v>2082</v>
      </c>
      <c r="H339" s="70" t="s">
        <v>2083</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2099</v>
      </c>
      <c r="B340" s="70">
        <v>272</v>
      </c>
      <c r="C340" s="70">
        <v>17</v>
      </c>
      <c r="D340" s="70">
        <v>16</v>
      </c>
      <c r="E340" s="70">
        <v>2020</v>
      </c>
      <c r="F340" s="70" t="s">
        <v>159</v>
      </c>
      <c r="G340" s="70" t="s">
        <v>2082</v>
      </c>
      <c r="H340" s="70" t="s">
        <v>2083</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2100</v>
      </c>
      <c r="B341" s="70">
        <v>272</v>
      </c>
      <c r="C341" s="70">
        <v>18</v>
      </c>
      <c r="D341" s="70">
        <v>16</v>
      </c>
      <c r="E341" s="70">
        <v>2021</v>
      </c>
      <c r="F341" s="70" t="s">
        <v>160</v>
      </c>
      <c r="G341" s="70" t="s">
        <v>2082</v>
      </c>
      <c r="H341" s="70" t="s">
        <v>2083</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2101</v>
      </c>
      <c r="B342" s="70">
        <v>272</v>
      </c>
      <c r="C342" s="70">
        <v>19</v>
      </c>
      <c r="D342" s="70">
        <v>16</v>
      </c>
      <c r="E342" s="70">
        <v>2022</v>
      </c>
      <c r="F342" s="70" t="s">
        <v>161</v>
      </c>
      <c r="G342" s="70" t="s">
        <v>2082</v>
      </c>
      <c r="H342" s="70" t="s">
        <v>2083</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272</v>
      </c>
      <c r="C343" s="70">
        <v>20</v>
      </c>
      <c r="D343" s="70">
        <v>16</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272</v>
      </c>
      <c r="C344" s="70">
        <v>21</v>
      </c>
      <c r="D344" s="70">
        <v>16</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273</v>
      </c>
      <c r="C345" s="70">
        <v>1</v>
      </c>
      <c r="D345" s="70">
        <v>17</v>
      </c>
      <c r="E345" s="70">
        <v>1990</v>
      </c>
      <c r="F345" s="70" t="s">
        <v>787</v>
      </c>
      <c r="G345" s="70" t="s">
        <v>2105</v>
      </c>
      <c r="H345" s="70" t="s">
        <v>2106</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274</v>
      </c>
      <c r="C346" s="70">
        <v>2</v>
      </c>
      <c r="D346" s="70">
        <v>17</v>
      </c>
      <c r="E346" s="70">
        <v>2005</v>
      </c>
      <c r="F346" s="70" t="s">
        <v>789</v>
      </c>
      <c r="G346" s="70" t="s">
        <v>2105</v>
      </c>
      <c r="H346" s="70" t="s">
        <v>2106</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275</v>
      </c>
      <c r="C347" s="70">
        <v>3</v>
      </c>
      <c r="D347" s="70">
        <v>17</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276</v>
      </c>
      <c r="C348" s="70">
        <v>4</v>
      </c>
      <c r="D348" s="70">
        <v>17</v>
      </c>
      <c r="E348" s="70">
        <v>2007</v>
      </c>
      <c r="F348" s="70" t="s">
        <v>791</v>
      </c>
      <c r="G348" s="70" t="s">
        <v>2105</v>
      </c>
      <c r="H348" s="70" t="s">
        <v>2106</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277</v>
      </c>
      <c r="C349" s="70">
        <v>5</v>
      </c>
      <c r="D349" s="70">
        <v>17</v>
      </c>
      <c r="E349" s="70">
        <v>2008</v>
      </c>
      <c r="F349" s="70" t="s">
        <v>792</v>
      </c>
      <c r="G349" s="1064" t="s">
        <v>2105</v>
      </c>
      <c r="H349" s="70" t="s">
        <v>2106</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278</v>
      </c>
      <c r="C350" s="70">
        <v>6</v>
      </c>
      <c r="D350" s="70">
        <v>17</v>
      </c>
      <c r="E350" s="70">
        <v>2009</v>
      </c>
      <c r="F350" s="70" t="s">
        <v>176</v>
      </c>
      <c r="G350" s="1064" t="s">
        <v>2105</v>
      </c>
      <c r="H350" s="70" t="s">
        <v>2106</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2112</v>
      </c>
      <c r="B351" s="70">
        <v>279</v>
      </c>
      <c r="C351" s="70">
        <v>7</v>
      </c>
      <c r="D351" s="70">
        <v>17</v>
      </c>
      <c r="E351" s="70">
        <v>2010</v>
      </c>
      <c r="F351" s="70" t="s">
        <v>177</v>
      </c>
      <c r="G351" s="70" t="s">
        <v>2105</v>
      </c>
      <c r="H351" s="70" t="s">
        <v>2106</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2113</v>
      </c>
      <c r="B352" s="70">
        <v>280</v>
      </c>
      <c r="C352" s="70">
        <v>8</v>
      </c>
      <c r="D352" s="70">
        <v>17</v>
      </c>
      <c r="E352" s="70">
        <v>2011</v>
      </c>
      <c r="F352" s="70" t="s">
        <v>178</v>
      </c>
      <c r="G352" s="70" t="s">
        <v>2105</v>
      </c>
      <c r="H352" s="70" t="s">
        <v>2106</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2114</v>
      </c>
      <c r="B353" s="70">
        <v>281</v>
      </c>
      <c r="C353" s="70">
        <v>9</v>
      </c>
      <c r="D353" s="70">
        <v>17</v>
      </c>
      <c r="E353" s="70">
        <v>2012</v>
      </c>
      <c r="F353" s="70" t="s">
        <v>179</v>
      </c>
      <c r="G353" s="70" t="s">
        <v>2105</v>
      </c>
      <c r="H353" s="70" t="s">
        <v>2106</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2115</v>
      </c>
      <c r="B354" s="70">
        <v>282</v>
      </c>
      <c r="C354" s="70">
        <v>10</v>
      </c>
      <c r="D354" s="70">
        <v>17</v>
      </c>
      <c r="E354" s="70">
        <v>2013</v>
      </c>
      <c r="F354" s="70" t="s">
        <v>180</v>
      </c>
      <c r="G354" s="70" t="s">
        <v>2105</v>
      </c>
      <c r="H354" s="70" t="s">
        <v>2106</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2116</v>
      </c>
      <c r="B355" s="70">
        <v>283</v>
      </c>
      <c r="C355" s="70">
        <v>11</v>
      </c>
      <c r="D355" s="70">
        <v>17</v>
      </c>
      <c r="E355" s="70">
        <v>2014</v>
      </c>
      <c r="F355" s="70" t="s">
        <v>181</v>
      </c>
      <c r="G355" s="70" t="s">
        <v>2105</v>
      </c>
      <c r="H355" s="70" t="s">
        <v>2106</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2117</v>
      </c>
      <c r="B356" s="70">
        <v>284</v>
      </c>
      <c r="C356" s="70">
        <v>12</v>
      </c>
      <c r="D356" s="70">
        <v>17</v>
      </c>
      <c r="E356" s="70">
        <v>2015</v>
      </c>
      <c r="F356" s="70" t="s">
        <v>182</v>
      </c>
      <c r="G356" s="70" t="s">
        <v>2105</v>
      </c>
      <c r="H356" s="70" t="s">
        <v>2106</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2118</v>
      </c>
      <c r="B357" s="70">
        <v>285</v>
      </c>
      <c r="C357" s="70">
        <v>13</v>
      </c>
      <c r="D357" s="70">
        <v>17</v>
      </c>
      <c r="E357" s="70">
        <v>2016</v>
      </c>
      <c r="F357" s="70" t="s">
        <v>155</v>
      </c>
      <c r="G357" s="70" t="s">
        <v>2105</v>
      </c>
      <c r="H357" s="70" t="s">
        <v>2106</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2119</v>
      </c>
      <c r="B358" s="70">
        <v>286</v>
      </c>
      <c r="C358" s="70">
        <v>14</v>
      </c>
      <c r="D358" s="70">
        <v>17</v>
      </c>
      <c r="E358" s="70">
        <v>2017</v>
      </c>
      <c r="F358" s="70" t="s">
        <v>156</v>
      </c>
      <c r="G358" s="70" t="s">
        <v>2105</v>
      </c>
      <c r="H358" s="70" t="s">
        <v>2106</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2120</v>
      </c>
      <c r="B359" s="70">
        <v>287</v>
      </c>
      <c r="C359" s="70">
        <v>15</v>
      </c>
      <c r="D359" s="70">
        <v>17</v>
      </c>
      <c r="E359" s="70">
        <v>2018</v>
      </c>
      <c r="F359" s="70" t="s">
        <v>183</v>
      </c>
      <c r="G359" s="70" t="s">
        <v>2105</v>
      </c>
      <c r="H359" s="70" t="s">
        <v>2106</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2121</v>
      </c>
      <c r="B360" s="70">
        <v>288</v>
      </c>
      <c r="C360" s="70">
        <v>16</v>
      </c>
      <c r="D360" s="70">
        <v>17</v>
      </c>
      <c r="E360" s="70">
        <v>2019</v>
      </c>
      <c r="F360" s="70" t="s">
        <v>158</v>
      </c>
      <c r="G360" s="70" t="s">
        <v>2105</v>
      </c>
      <c r="H360" s="70" t="s">
        <v>2106</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2122</v>
      </c>
      <c r="B361" s="70">
        <v>289</v>
      </c>
      <c r="C361" s="70">
        <v>17</v>
      </c>
      <c r="D361" s="70">
        <v>17</v>
      </c>
      <c r="E361" s="70">
        <v>2020</v>
      </c>
      <c r="F361" s="70" t="s">
        <v>159</v>
      </c>
      <c r="G361" s="70" t="s">
        <v>2105</v>
      </c>
      <c r="H361" s="70" t="s">
        <v>2106</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2123</v>
      </c>
      <c r="B362" s="70">
        <v>289</v>
      </c>
      <c r="C362" s="70">
        <v>18</v>
      </c>
      <c r="D362" s="70">
        <v>17</v>
      </c>
      <c r="E362" s="70">
        <v>2021</v>
      </c>
      <c r="F362" s="70" t="s">
        <v>160</v>
      </c>
      <c r="G362" s="70" t="s">
        <v>2105</v>
      </c>
      <c r="H362" s="70" t="s">
        <v>2106</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2124</v>
      </c>
      <c r="B363" s="70">
        <v>289</v>
      </c>
      <c r="C363" s="70">
        <v>19</v>
      </c>
      <c r="D363" s="70">
        <v>17</v>
      </c>
      <c r="E363" s="70">
        <v>2022</v>
      </c>
      <c r="F363" s="70" t="s">
        <v>161</v>
      </c>
      <c r="G363" s="70" t="s">
        <v>2105</v>
      </c>
      <c r="H363" s="70" t="s">
        <v>2106</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289</v>
      </c>
      <c r="C364" s="70">
        <v>20</v>
      </c>
      <c r="D364" s="70">
        <v>17</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289</v>
      </c>
      <c r="C365" s="70">
        <v>21</v>
      </c>
      <c r="D365" s="70">
        <v>17</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290</v>
      </c>
      <c r="C366" s="70">
        <v>1</v>
      </c>
      <c r="D366" s="70">
        <v>18</v>
      </c>
      <c r="E366" s="70">
        <v>1990</v>
      </c>
      <c r="F366" s="70" t="s">
        <v>787</v>
      </c>
      <c r="G366" s="70" t="s">
        <v>2128</v>
      </c>
      <c r="H366" s="70" t="s">
        <v>2129</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291</v>
      </c>
      <c r="C367" s="70">
        <v>2</v>
      </c>
      <c r="D367" s="70">
        <v>18</v>
      </c>
      <c r="E367" s="70">
        <v>2005</v>
      </c>
      <c r="F367" s="70" t="s">
        <v>789</v>
      </c>
      <c r="G367" s="70" t="s">
        <v>2128</v>
      </c>
      <c r="H367" s="70" t="s">
        <v>2129</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292</v>
      </c>
      <c r="C368" s="70">
        <v>3</v>
      </c>
      <c r="D368" s="70">
        <v>18</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293</v>
      </c>
      <c r="C369" s="70">
        <v>4</v>
      </c>
      <c r="D369" s="70">
        <v>18</v>
      </c>
      <c r="E369" s="70">
        <v>2007</v>
      </c>
      <c r="F369" s="70" t="s">
        <v>791</v>
      </c>
      <c r="G369" s="1064" t="s">
        <v>2128</v>
      </c>
      <c r="H369" s="70" t="s">
        <v>2129</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294</v>
      </c>
      <c r="C370" s="70">
        <v>5</v>
      </c>
      <c r="D370" s="70">
        <v>18</v>
      </c>
      <c r="E370" s="70">
        <v>2008</v>
      </c>
      <c r="F370" s="70" t="s">
        <v>792</v>
      </c>
      <c r="G370" s="70" t="s">
        <v>2128</v>
      </c>
      <c r="H370" s="70" t="s">
        <v>2129</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295</v>
      </c>
      <c r="C371" s="70">
        <v>6</v>
      </c>
      <c r="D371" s="70">
        <v>18</v>
      </c>
      <c r="E371" s="70">
        <v>2009</v>
      </c>
      <c r="F371" s="70" t="s">
        <v>176</v>
      </c>
      <c r="G371" s="70" t="s">
        <v>2128</v>
      </c>
      <c r="H371" s="70" t="s">
        <v>2129</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2135</v>
      </c>
      <c r="B372" s="70">
        <v>296</v>
      </c>
      <c r="C372" s="70">
        <v>7</v>
      </c>
      <c r="D372" s="70">
        <v>18</v>
      </c>
      <c r="E372" s="70">
        <v>2010</v>
      </c>
      <c r="F372" s="70" t="s">
        <v>177</v>
      </c>
      <c r="G372" s="70" t="s">
        <v>2128</v>
      </c>
      <c r="H372" s="70" t="s">
        <v>2129</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2136</v>
      </c>
      <c r="B373" s="70">
        <v>297</v>
      </c>
      <c r="C373" s="70">
        <v>8</v>
      </c>
      <c r="D373" s="70">
        <v>18</v>
      </c>
      <c r="E373" s="70">
        <v>2011</v>
      </c>
      <c r="F373" s="70" t="s">
        <v>178</v>
      </c>
      <c r="G373" s="70" t="s">
        <v>2128</v>
      </c>
      <c r="H373" s="70" t="s">
        <v>2129</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2137</v>
      </c>
      <c r="B374" s="70">
        <v>298</v>
      </c>
      <c r="C374" s="70">
        <v>9</v>
      </c>
      <c r="D374" s="70">
        <v>18</v>
      </c>
      <c r="E374" s="70">
        <v>2012</v>
      </c>
      <c r="F374" s="70" t="s">
        <v>179</v>
      </c>
      <c r="G374" s="70" t="s">
        <v>2128</v>
      </c>
      <c r="H374" s="70" t="s">
        <v>2129</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2138</v>
      </c>
      <c r="B375" s="70">
        <v>299</v>
      </c>
      <c r="C375" s="70">
        <v>10</v>
      </c>
      <c r="D375" s="70">
        <v>18</v>
      </c>
      <c r="E375" s="70">
        <v>2013</v>
      </c>
      <c r="F375" s="70" t="s">
        <v>180</v>
      </c>
      <c r="G375" s="70" t="s">
        <v>2128</v>
      </c>
      <c r="H375" s="70" t="s">
        <v>2129</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2139</v>
      </c>
      <c r="B376" s="70">
        <v>300</v>
      </c>
      <c r="C376" s="70">
        <v>11</v>
      </c>
      <c r="D376" s="70">
        <v>18</v>
      </c>
      <c r="E376" s="70">
        <v>2014</v>
      </c>
      <c r="F376" s="70" t="s">
        <v>181</v>
      </c>
      <c r="G376" s="70" t="s">
        <v>2128</v>
      </c>
      <c r="H376" s="70" t="s">
        <v>2129</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2140</v>
      </c>
      <c r="B377" s="70">
        <v>301</v>
      </c>
      <c r="C377" s="70">
        <v>12</v>
      </c>
      <c r="D377" s="70">
        <v>18</v>
      </c>
      <c r="E377" s="70">
        <v>2015</v>
      </c>
      <c r="F377" s="70" t="s">
        <v>182</v>
      </c>
      <c r="G377" s="70" t="s">
        <v>2128</v>
      </c>
      <c r="H377" s="70" t="s">
        <v>2129</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2141</v>
      </c>
      <c r="B378" s="70">
        <v>302</v>
      </c>
      <c r="C378" s="70">
        <v>13</v>
      </c>
      <c r="D378" s="70">
        <v>18</v>
      </c>
      <c r="E378" s="70">
        <v>2016</v>
      </c>
      <c r="F378" s="70" t="s">
        <v>155</v>
      </c>
      <c r="G378" s="70" t="s">
        <v>2128</v>
      </c>
      <c r="H378" s="70" t="s">
        <v>2129</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2142</v>
      </c>
      <c r="B379" s="70">
        <v>303</v>
      </c>
      <c r="C379" s="70">
        <v>14</v>
      </c>
      <c r="D379" s="70">
        <v>18</v>
      </c>
      <c r="E379" s="70">
        <v>2017</v>
      </c>
      <c r="F379" s="70" t="s">
        <v>156</v>
      </c>
      <c r="G379" s="70" t="s">
        <v>2128</v>
      </c>
      <c r="H379" s="70" t="s">
        <v>2129</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2143</v>
      </c>
      <c r="B380" s="70">
        <v>304</v>
      </c>
      <c r="C380" s="70">
        <v>15</v>
      </c>
      <c r="D380" s="70">
        <v>18</v>
      </c>
      <c r="E380" s="70">
        <v>2018</v>
      </c>
      <c r="F380" s="70" t="s">
        <v>183</v>
      </c>
      <c r="G380" s="70" t="s">
        <v>2128</v>
      </c>
      <c r="H380" s="70" t="s">
        <v>2129</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2144</v>
      </c>
      <c r="B381" s="70">
        <v>305</v>
      </c>
      <c r="C381" s="70">
        <v>16</v>
      </c>
      <c r="D381" s="70">
        <v>18</v>
      </c>
      <c r="E381" s="70">
        <v>2019</v>
      </c>
      <c r="F381" s="70" t="s">
        <v>158</v>
      </c>
      <c r="G381" s="70" t="s">
        <v>2128</v>
      </c>
      <c r="H381" s="70" t="s">
        <v>2129</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2145</v>
      </c>
      <c r="B382" s="70">
        <v>306</v>
      </c>
      <c r="C382" s="70">
        <v>17</v>
      </c>
      <c r="D382" s="70">
        <v>18</v>
      </c>
      <c r="E382" s="70">
        <v>2020</v>
      </c>
      <c r="F382" s="70" t="s">
        <v>159</v>
      </c>
      <c r="G382" s="70" t="s">
        <v>2128</v>
      </c>
      <c r="H382" s="70" t="s">
        <v>2129</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2146</v>
      </c>
      <c r="B383" s="70">
        <v>306</v>
      </c>
      <c r="C383" s="70">
        <v>18</v>
      </c>
      <c r="D383" s="70">
        <v>18</v>
      </c>
      <c r="E383" s="70">
        <v>2021</v>
      </c>
      <c r="F383" s="70" t="s">
        <v>160</v>
      </c>
      <c r="G383" s="70" t="s">
        <v>2128</v>
      </c>
      <c r="H383" s="70" t="s">
        <v>2129</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2147</v>
      </c>
      <c r="B384" s="70">
        <v>306</v>
      </c>
      <c r="C384" s="70">
        <v>19</v>
      </c>
      <c r="D384" s="70">
        <v>18</v>
      </c>
      <c r="E384" s="70">
        <v>2022</v>
      </c>
      <c r="F384" s="70" t="s">
        <v>161</v>
      </c>
      <c r="G384" s="70" t="s">
        <v>2128</v>
      </c>
      <c r="H384" s="70" t="s">
        <v>2129</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306</v>
      </c>
      <c r="C385" s="70">
        <v>20</v>
      </c>
      <c r="D385" s="70">
        <v>18</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306</v>
      </c>
      <c r="C386" s="70">
        <v>21</v>
      </c>
      <c r="D386" s="70">
        <v>18</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307</v>
      </c>
      <c r="C387" s="70">
        <v>1</v>
      </c>
      <c r="D387" s="70">
        <v>19</v>
      </c>
      <c r="E387" s="70">
        <v>1990</v>
      </c>
      <c r="F387" s="70" t="s">
        <v>787</v>
      </c>
      <c r="G387" s="1064" t="s">
        <v>2151</v>
      </c>
      <c r="H387" s="70" t="s">
        <v>2152</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308</v>
      </c>
      <c r="C388" s="70">
        <v>2</v>
      </c>
      <c r="D388" s="70">
        <v>19</v>
      </c>
      <c r="E388" s="70">
        <v>2005</v>
      </c>
      <c r="F388" s="70" t="s">
        <v>789</v>
      </c>
      <c r="G388" s="70" t="s">
        <v>2151</v>
      </c>
      <c r="H388" s="70" t="s">
        <v>2152</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309</v>
      </c>
      <c r="C389" s="70">
        <v>3</v>
      </c>
      <c r="D389" s="70">
        <v>19</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310</v>
      </c>
      <c r="C390" s="70">
        <v>4</v>
      </c>
      <c r="D390" s="70">
        <v>19</v>
      </c>
      <c r="E390" s="70">
        <v>2007</v>
      </c>
      <c r="F390" s="70" t="s">
        <v>791</v>
      </c>
      <c r="G390" s="70" t="s">
        <v>2151</v>
      </c>
      <c r="H390" s="70" t="s">
        <v>2152</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311</v>
      </c>
      <c r="C391" s="70">
        <v>5</v>
      </c>
      <c r="D391" s="70">
        <v>19</v>
      </c>
      <c r="E391" s="70">
        <v>2008</v>
      </c>
      <c r="F391" s="70" t="s">
        <v>792</v>
      </c>
      <c r="G391" s="70" t="s">
        <v>2151</v>
      </c>
      <c r="H391" s="70" t="s">
        <v>2152</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312</v>
      </c>
      <c r="C392" s="70">
        <v>6</v>
      </c>
      <c r="D392" s="70">
        <v>19</v>
      </c>
      <c r="E392" s="70">
        <v>2009</v>
      </c>
      <c r="F392" s="70" t="s">
        <v>176</v>
      </c>
      <c r="G392" s="70" t="s">
        <v>2151</v>
      </c>
      <c r="H392" s="70" t="s">
        <v>2152</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2158</v>
      </c>
      <c r="B393" s="70">
        <v>313</v>
      </c>
      <c r="C393" s="70">
        <v>7</v>
      </c>
      <c r="D393" s="70">
        <v>19</v>
      </c>
      <c r="E393" s="70">
        <v>2010</v>
      </c>
      <c r="F393" s="70" t="s">
        <v>177</v>
      </c>
      <c r="G393" s="70" t="s">
        <v>2151</v>
      </c>
      <c r="H393" s="70" t="s">
        <v>2152</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2159</v>
      </c>
      <c r="B394" s="70">
        <v>314</v>
      </c>
      <c r="C394" s="70">
        <v>8</v>
      </c>
      <c r="D394" s="70">
        <v>19</v>
      </c>
      <c r="E394" s="70">
        <v>2011</v>
      </c>
      <c r="F394" s="70" t="s">
        <v>178</v>
      </c>
      <c r="G394" s="70" t="s">
        <v>2151</v>
      </c>
      <c r="H394" s="70" t="s">
        <v>2152</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2160</v>
      </c>
      <c r="B395" s="70">
        <v>315</v>
      </c>
      <c r="C395" s="70">
        <v>9</v>
      </c>
      <c r="D395" s="70">
        <v>19</v>
      </c>
      <c r="E395" s="70">
        <v>2012</v>
      </c>
      <c r="F395" s="70" t="s">
        <v>179</v>
      </c>
      <c r="G395" s="70" t="s">
        <v>2151</v>
      </c>
      <c r="H395" s="70" t="s">
        <v>2152</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2161</v>
      </c>
      <c r="B396" s="70">
        <v>316</v>
      </c>
      <c r="C396" s="70">
        <v>10</v>
      </c>
      <c r="D396" s="70">
        <v>19</v>
      </c>
      <c r="E396" s="70">
        <v>2013</v>
      </c>
      <c r="F396" s="70" t="s">
        <v>180</v>
      </c>
      <c r="G396" s="70" t="s">
        <v>2151</v>
      </c>
      <c r="H396" s="70" t="s">
        <v>2152</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2162</v>
      </c>
      <c r="B397" s="70">
        <v>317</v>
      </c>
      <c r="C397" s="70">
        <v>11</v>
      </c>
      <c r="D397" s="70">
        <v>19</v>
      </c>
      <c r="E397" s="70">
        <v>2014</v>
      </c>
      <c r="F397" s="70" t="s">
        <v>181</v>
      </c>
      <c r="G397" s="70" t="s">
        <v>2151</v>
      </c>
      <c r="H397" s="70" t="s">
        <v>2152</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2163</v>
      </c>
      <c r="B398" s="70">
        <v>318</v>
      </c>
      <c r="C398" s="70">
        <v>12</v>
      </c>
      <c r="D398" s="70">
        <v>19</v>
      </c>
      <c r="E398" s="70">
        <v>2015</v>
      </c>
      <c r="F398" s="70" t="s">
        <v>182</v>
      </c>
      <c r="G398" s="70" t="s">
        <v>2151</v>
      </c>
      <c r="H398" s="70" t="s">
        <v>2152</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2164</v>
      </c>
      <c r="B399" s="70">
        <v>319</v>
      </c>
      <c r="C399" s="70">
        <v>13</v>
      </c>
      <c r="D399" s="70">
        <v>19</v>
      </c>
      <c r="E399" s="70">
        <v>2016</v>
      </c>
      <c r="F399" s="70" t="s">
        <v>155</v>
      </c>
      <c r="G399" s="70" t="s">
        <v>2151</v>
      </c>
      <c r="H399" s="70" t="s">
        <v>2152</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2165</v>
      </c>
      <c r="B400" s="70">
        <v>320</v>
      </c>
      <c r="C400" s="70">
        <v>14</v>
      </c>
      <c r="D400" s="70">
        <v>19</v>
      </c>
      <c r="E400" s="70">
        <v>2017</v>
      </c>
      <c r="F400" s="70" t="s">
        <v>156</v>
      </c>
      <c r="G400" s="70" t="s">
        <v>2151</v>
      </c>
      <c r="H400" s="70" t="s">
        <v>2152</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2166</v>
      </c>
      <c r="B401" s="70">
        <v>321</v>
      </c>
      <c r="C401" s="70">
        <v>15</v>
      </c>
      <c r="D401" s="70">
        <v>19</v>
      </c>
      <c r="E401" s="70">
        <v>2018</v>
      </c>
      <c r="F401" s="70" t="s">
        <v>183</v>
      </c>
      <c r="G401" s="70" t="s">
        <v>2151</v>
      </c>
      <c r="H401" s="70" t="s">
        <v>2152</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2167</v>
      </c>
      <c r="B402" s="70">
        <v>322</v>
      </c>
      <c r="C402" s="70">
        <v>16</v>
      </c>
      <c r="D402" s="70">
        <v>19</v>
      </c>
      <c r="E402" s="70">
        <v>2019</v>
      </c>
      <c r="F402" s="70" t="s">
        <v>158</v>
      </c>
      <c r="G402" s="70" t="s">
        <v>2151</v>
      </c>
      <c r="H402" s="70" t="s">
        <v>2152</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2168</v>
      </c>
      <c r="B403" s="70">
        <v>323</v>
      </c>
      <c r="C403" s="70">
        <v>17</v>
      </c>
      <c r="D403" s="70">
        <v>19</v>
      </c>
      <c r="E403" s="70">
        <v>2020</v>
      </c>
      <c r="F403" s="70" t="s">
        <v>159</v>
      </c>
      <c r="G403" s="70" t="s">
        <v>2151</v>
      </c>
      <c r="H403" s="70" t="s">
        <v>2152</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2169</v>
      </c>
      <c r="B404" s="70">
        <v>323</v>
      </c>
      <c r="C404" s="70">
        <v>18</v>
      </c>
      <c r="D404" s="70">
        <v>19</v>
      </c>
      <c r="E404" s="70">
        <v>2021</v>
      </c>
      <c r="F404" s="70" t="s">
        <v>160</v>
      </c>
      <c r="G404" s="70" t="s">
        <v>2151</v>
      </c>
      <c r="H404" s="70" t="s">
        <v>2152</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2170</v>
      </c>
      <c r="B405" s="70">
        <v>323</v>
      </c>
      <c r="C405" s="70">
        <v>19</v>
      </c>
      <c r="D405" s="70">
        <v>19</v>
      </c>
      <c r="E405" s="70">
        <v>2022</v>
      </c>
      <c r="F405" s="70" t="s">
        <v>161</v>
      </c>
      <c r="G405" s="70" t="s">
        <v>2151</v>
      </c>
      <c r="H405" s="70" t="s">
        <v>2152</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323</v>
      </c>
      <c r="C406" s="70">
        <v>20</v>
      </c>
      <c r="D406" s="70">
        <v>19</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323</v>
      </c>
      <c r="C407" s="70">
        <v>21</v>
      </c>
      <c r="D407" s="70">
        <v>19</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324</v>
      </c>
      <c r="C408" s="70">
        <v>1</v>
      </c>
      <c r="D408" s="70">
        <v>20</v>
      </c>
      <c r="E408" s="70">
        <v>1990</v>
      </c>
      <c r="F408" s="70" t="s">
        <v>787</v>
      </c>
      <c r="G408" s="70" t="s">
        <v>2174</v>
      </c>
      <c r="H408" s="70" t="s">
        <v>2175</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325</v>
      </c>
      <c r="C409" s="70">
        <v>2</v>
      </c>
      <c r="D409" s="70">
        <v>20</v>
      </c>
      <c r="E409" s="70">
        <v>2005</v>
      </c>
      <c r="F409" s="70" t="s">
        <v>789</v>
      </c>
      <c r="G409" s="70" t="s">
        <v>2174</v>
      </c>
      <c r="H409" s="70" t="s">
        <v>2175</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326</v>
      </c>
      <c r="C410" s="70">
        <v>3</v>
      </c>
      <c r="D410" s="70">
        <v>20</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327</v>
      </c>
      <c r="C411" s="70">
        <v>4</v>
      </c>
      <c r="D411" s="70">
        <v>20</v>
      </c>
      <c r="E411" s="70">
        <v>2007</v>
      </c>
      <c r="F411" s="70" t="s">
        <v>791</v>
      </c>
      <c r="G411" s="70" t="s">
        <v>2174</v>
      </c>
      <c r="H411" s="70" t="s">
        <v>2175</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328</v>
      </c>
      <c r="C412" s="70">
        <v>5</v>
      </c>
      <c r="D412" s="70">
        <v>20</v>
      </c>
      <c r="E412" s="70">
        <v>2008</v>
      </c>
      <c r="F412" s="70" t="s">
        <v>792</v>
      </c>
      <c r="G412" s="70" t="s">
        <v>2174</v>
      </c>
      <c r="H412" s="70" t="s">
        <v>2175</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329</v>
      </c>
      <c r="C413" s="70">
        <v>6</v>
      </c>
      <c r="D413" s="70">
        <v>20</v>
      </c>
      <c r="E413" s="70">
        <v>2009</v>
      </c>
      <c r="F413" s="70" t="s">
        <v>176</v>
      </c>
      <c r="G413" s="70" t="s">
        <v>2174</v>
      </c>
      <c r="H413" s="70" t="s">
        <v>2175</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2181</v>
      </c>
      <c r="B414" s="70">
        <v>330</v>
      </c>
      <c r="C414" s="70">
        <v>7</v>
      </c>
      <c r="D414" s="70">
        <v>20</v>
      </c>
      <c r="E414" s="70">
        <v>2010</v>
      </c>
      <c r="F414" s="70" t="s">
        <v>177</v>
      </c>
      <c r="G414" s="70" t="s">
        <v>2174</v>
      </c>
      <c r="H414" s="70" t="s">
        <v>2175</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2182</v>
      </c>
      <c r="B415" s="70">
        <v>331</v>
      </c>
      <c r="C415" s="70">
        <v>8</v>
      </c>
      <c r="D415" s="70">
        <v>20</v>
      </c>
      <c r="E415" s="70">
        <v>2011</v>
      </c>
      <c r="F415" s="70" t="s">
        <v>178</v>
      </c>
      <c r="G415" s="70" t="s">
        <v>2174</v>
      </c>
      <c r="H415" s="70" t="s">
        <v>2175</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2183</v>
      </c>
      <c r="B416" s="70">
        <v>332</v>
      </c>
      <c r="C416" s="70">
        <v>9</v>
      </c>
      <c r="D416" s="70">
        <v>20</v>
      </c>
      <c r="E416" s="70">
        <v>2012</v>
      </c>
      <c r="F416" s="70" t="s">
        <v>179</v>
      </c>
      <c r="G416" s="70" t="s">
        <v>2174</v>
      </c>
      <c r="H416" s="70" t="s">
        <v>2175</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2184</v>
      </c>
      <c r="B417" s="70">
        <v>333</v>
      </c>
      <c r="C417" s="70">
        <v>10</v>
      </c>
      <c r="D417" s="70">
        <v>20</v>
      </c>
      <c r="E417" s="70">
        <v>2013</v>
      </c>
      <c r="F417" s="70" t="s">
        <v>180</v>
      </c>
      <c r="G417" s="70" t="s">
        <v>2174</v>
      </c>
      <c r="H417" s="70" t="s">
        <v>2175</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2185</v>
      </c>
      <c r="B418" s="70">
        <v>334</v>
      </c>
      <c r="C418" s="70">
        <v>11</v>
      </c>
      <c r="D418" s="70">
        <v>20</v>
      </c>
      <c r="E418" s="70">
        <v>2014</v>
      </c>
      <c r="F418" s="70" t="s">
        <v>181</v>
      </c>
      <c r="G418" s="70" t="s">
        <v>2174</v>
      </c>
      <c r="H418" s="70" t="s">
        <v>2175</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2186</v>
      </c>
      <c r="B419" s="70">
        <v>335</v>
      </c>
      <c r="C419" s="70">
        <v>12</v>
      </c>
      <c r="D419" s="70">
        <v>20</v>
      </c>
      <c r="E419" s="70">
        <v>2015</v>
      </c>
      <c r="F419" s="70" t="s">
        <v>182</v>
      </c>
      <c r="G419" s="70" t="s">
        <v>2174</v>
      </c>
      <c r="H419" s="70" t="s">
        <v>2175</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2187</v>
      </c>
      <c r="B420" s="70">
        <v>336</v>
      </c>
      <c r="C420" s="70">
        <v>13</v>
      </c>
      <c r="D420" s="70">
        <v>20</v>
      </c>
      <c r="E420" s="70">
        <v>2016</v>
      </c>
      <c r="F420" s="70" t="s">
        <v>155</v>
      </c>
      <c r="G420" s="70" t="s">
        <v>2174</v>
      </c>
      <c r="H420" s="70" t="s">
        <v>2175</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2188</v>
      </c>
      <c r="B421" s="70">
        <v>337</v>
      </c>
      <c r="C421" s="70">
        <v>14</v>
      </c>
      <c r="D421" s="70">
        <v>20</v>
      </c>
      <c r="E421" s="70">
        <v>2017</v>
      </c>
      <c r="F421" s="70" t="s">
        <v>156</v>
      </c>
      <c r="G421" s="70" t="s">
        <v>2174</v>
      </c>
      <c r="H421" s="70" t="s">
        <v>2175</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2189</v>
      </c>
      <c r="B422" s="70">
        <v>338</v>
      </c>
      <c r="C422" s="70">
        <v>15</v>
      </c>
      <c r="D422" s="70">
        <v>20</v>
      </c>
      <c r="E422" s="70">
        <v>2018</v>
      </c>
      <c r="F422" s="70" t="s">
        <v>183</v>
      </c>
      <c r="G422" s="70" t="s">
        <v>2174</v>
      </c>
      <c r="H422" s="70" t="s">
        <v>2175</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2190</v>
      </c>
      <c r="B423" s="70">
        <v>339</v>
      </c>
      <c r="C423" s="70">
        <v>16</v>
      </c>
      <c r="D423" s="70">
        <v>20</v>
      </c>
      <c r="E423" s="70">
        <v>2019</v>
      </c>
      <c r="F423" s="70" t="s">
        <v>158</v>
      </c>
      <c r="G423" s="70" t="s">
        <v>2174</v>
      </c>
      <c r="H423" s="70" t="s">
        <v>2175</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2191</v>
      </c>
      <c r="B424" s="70">
        <v>340</v>
      </c>
      <c r="C424" s="70">
        <v>17</v>
      </c>
      <c r="D424" s="70">
        <v>20</v>
      </c>
      <c r="E424" s="70">
        <v>2020</v>
      </c>
      <c r="F424" s="70" t="s">
        <v>159</v>
      </c>
      <c r="G424" s="70" t="s">
        <v>2174</v>
      </c>
      <c r="H424" s="70" t="s">
        <v>2175</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2192</v>
      </c>
      <c r="B425" s="70">
        <v>340</v>
      </c>
      <c r="C425" s="70">
        <v>18</v>
      </c>
      <c r="D425" s="70">
        <v>20</v>
      </c>
      <c r="E425" s="70">
        <v>2021</v>
      </c>
      <c r="F425" s="70" t="s">
        <v>160</v>
      </c>
      <c r="G425" s="1064" t="s">
        <v>2174</v>
      </c>
      <c r="H425" s="70" t="s">
        <v>2175</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2193</v>
      </c>
      <c r="B426" s="70">
        <v>340</v>
      </c>
      <c r="C426" s="70">
        <v>19</v>
      </c>
      <c r="D426" s="70">
        <v>20</v>
      </c>
      <c r="E426" s="70">
        <v>2022</v>
      </c>
      <c r="F426" s="70" t="s">
        <v>161</v>
      </c>
      <c r="G426" s="1064" t="s">
        <v>2174</v>
      </c>
      <c r="H426" s="70" t="s">
        <v>2175</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340</v>
      </c>
      <c r="C427" s="70">
        <v>20</v>
      </c>
      <c r="D427" s="70">
        <v>20</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340</v>
      </c>
      <c r="C428" s="70">
        <v>21</v>
      </c>
      <c r="D428" s="70">
        <v>20</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341</v>
      </c>
      <c r="C429" s="70">
        <v>1</v>
      </c>
      <c r="D429" s="70">
        <v>21</v>
      </c>
      <c r="E429" s="70">
        <v>1990</v>
      </c>
      <c r="F429" s="70" t="s">
        <v>787</v>
      </c>
      <c r="G429" s="70" t="s">
        <v>2197</v>
      </c>
      <c r="H429" s="70" t="s">
        <v>2198</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342</v>
      </c>
      <c r="C430" s="70">
        <v>2</v>
      </c>
      <c r="D430" s="70">
        <v>21</v>
      </c>
      <c r="E430" s="70">
        <v>2005</v>
      </c>
      <c r="F430" s="70" t="s">
        <v>789</v>
      </c>
      <c r="G430" s="70" t="s">
        <v>2197</v>
      </c>
      <c r="H430" s="70" t="s">
        <v>2198</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343</v>
      </c>
      <c r="C431" s="70">
        <v>3</v>
      </c>
      <c r="D431" s="70">
        <v>21</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344</v>
      </c>
      <c r="C432" s="70">
        <v>4</v>
      </c>
      <c r="D432" s="70">
        <v>21</v>
      </c>
      <c r="E432" s="70">
        <v>2007</v>
      </c>
      <c r="F432" s="70" t="s">
        <v>791</v>
      </c>
      <c r="G432" s="70" t="s">
        <v>2197</v>
      </c>
      <c r="H432" s="70" t="s">
        <v>2198</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345</v>
      </c>
      <c r="C433" s="70">
        <v>5</v>
      </c>
      <c r="D433" s="70">
        <v>21</v>
      </c>
      <c r="E433" s="70">
        <v>2008</v>
      </c>
      <c r="F433" s="70" t="s">
        <v>792</v>
      </c>
      <c r="G433" s="70" t="s">
        <v>2197</v>
      </c>
      <c r="H433" s="70" t="s">
        <v>2198</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346</v>
      </c>
      <c r="C434" s="70">
        <v>6</v>
      </c>
      <c r="D434" s="70">
        <v>21</v>
      </c>
      <c r="E434" s="70">
        <v>2009</v>
      </c>
      <c r="F434" s="70" t="s">
        <v>176</v>
      </c>
      <c r="G434" s="70" t="s">
        <v>2197</v>
      </c>
      <c r="H434" s="70" t="s">
        <v>2198</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2204</v>
      </c>
      <c r="B435" s="70">
        <v>347</v>
      </c>
      <c r="C435" s="70">
        <v>7</v>
      </c>
      <c r="D435" s="70">
        <v>21</v>
      </c>
      <c r="E435" s="70">
        <v>2010</v>
      </c>
      <c r="F435" s="70" t="s">
        <v>177</v>
      </c>
      <c r="G435" s="70" t="s">
        <v>2197</v>
      </c>
      <c r="H435" s="70" t="s">
        <v>2198</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2205</v>
      </c>
      <c r="B436" s="70">
        <v>348</v>
      </c>
      <c r="C436" s="70">
        <v>8</v>
      </c>
      <c r="D436" s="70">
        <v>21</v>
      </c>
      <c r="E436" s="70">
        <v>2011</v>
      </c>
      <c r="F436" s="70" t="s">
        <v>178</v>
      </c>
      <c r="G436" s="70" t="s">
        <v>2197</v>
      </c>
      <c r="H436" s="70" t="s">
        <v>2198</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2206</v>
      </c>
      <c r="B437" s="70">
        <v>349</v>
      </c>
      <c r="C437" s="70">
        <v>9</v>
      </c>
      <c r="D437" s="70">
        <v>21</v>
      </c>
      <c r="E437" s="70">
        <v>2012</v>
      </c>
      <c r="F437" s="70" t="s">
        <v>179</v>
      </c>
      <c r="G437" s="70" t="s">
        <v>2197</v>
      </c>
      <c r="H437" s="70" t="s">
        <v>2198</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2207</v>
      </c>
      <c r="B438" s="70">
        <v>350</v>
      </c>
      <c r="C438" s="70">
        <v>10</v>
      </c>
      <c r="D438" s="70">
        <v>21</v>
      </c>
      <c r="E438" s="70">
        <v>2013</v>
      </c>
      <c r="F438" s="70" t="s">
        <v>180</v>
      </c>
      <c r="G438" s="70" t="s">
        <v>2197</v>
      </c>
      <c r="H438" s="70" t="s">
        <v>2198</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2208</v>
      </c>
      <c r="B439" s="70">
        <v>351</v>
      </c>
      <c r="C439" s="70">
        <v>11</v>
      </c>
      <c r="D439" s="70">
        <v>21</v>
      </c>
      <c r="E439" s="70">
        <v>2014</v>
      </c>
      <c r="F439" s="70" t="s">
        <v>181</v>
      </c>
      <c r="G439" s="70" t="s">
        <v>2197</v>
      </c>
      <c r="H439" s="70" t="s">
        <v>2198</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2209</v>
      </c>
      <c r="B440" s="70">
        <v>352</v>
      </c>
      <c r="C440" s="70">
        <v>12</v>
      </c>
      <c r="D440" s="70">
        <v>21</v>
      </c>
      <c r="E440" s="70">
        <v>2015</v>
      </c>
      <c r="F440" s="70" t="s">
        <v>182</v>
      </c>
      <c r="G440" s="70" t="s">
        <v>2197</v>
      </c>
      <c r="H440" s="70" t="s">
        <v>2198</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2210</v>
      </c>
      <c r="B441" s="70">
        <v>353</v>
      </c>
      <c r="C441" s="70">
        <v>13</v>
      </c>
      <c r="D441" s="70">
        <v>21</v>
      </c>
      <c r="E441" s="70">
        <v>2016</v>
      </c>
      <c r="F441" s="70" t="s">
        <v>155</v>
      </c>
      <c r="G441" s="70" t="s">
        <v>2197</v>
      </c>
      <c r="H441" s="70" t="s">
        <v>2198</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2211</v>
      </c>
      <c r="B442" s="70">
        <v>354</v>
      </c>
      <c r="C442" s="70">
        <v>14</v>
      </c>
      <c r="D442" s="70">
        <v>21</v>
      </c>
      <c r="E442" s="70">
        <v>2017</v>
      </c>
      <c r="F442" s="70" t="s">
        <v>156</v>
      </c>
      <c r="G442" s="70" t="s">
        <v>2197</v>
      </c>
      <c r="H442" s="70" t="s">
        <v>2198</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2212</v>
      </c>
      <c r="B443" s="70">
        <v>355</v>
      </c>
      <c r="C443" s="70">
        <v>15</v>
      </c>
      <c r="D443" s="70">
        <v>21</v>
      </c>
      <c r="E443" s="70">
        <v>2018</v>
      </c>
      <c r="F443" s="70" t="s">
        <v>183</v>
      </c>
      <c r="G443" s="70" t="s">
        <v>2197</v>
      </c>
      <c r="H443" s="70" t="s">
        <v>2198</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2213</v>
      </c>
      <c r="B444" s="70">
        <v>356</v>
      </c>
      <c r="C444" s="70">
        <v>16</v>
      </c>
      <c r="D444" s="70">
        <v>21</v>
      </c>
      <c r="E444" s="70">
        <v>2019</v>
      </c>
      <c r="F444" s="70" t="s">
        <v>158</v>
      </c>
      <c r="G444" s="1064" t="s">
        <v>2197</v>
      </c>
      <c r="H444" s="70" t="s">
        <v>2198</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2214</v>
      </c>
      <c r="B445" s="70">
        <v>357</v>
      </c>
      <c r="C445" s="70">
        <v>17</v>
      </c>
      <c r="D445" s="70">
        <v>21</v>
      </c>
      <c r="E445" s="70">
        <v>2020</v>
      </c>
      <c r="F445" s="70" t="s">
        <v>159</v>
      </c>
      <c r="G445" s="1064" t="s">
        <v>2197</v>
      </c>
      <c r="H445" s="70" t="s">
        <v>2198</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2215</v>
      </c>
      <c r="B446" s="70">
        <v>357</v>
      </c>
      <c r="C446" s="70">
        <v>18</v>
      </c>
      <c r="D446" s="70">
        <v>21</v>
      </c>
      <c r="E446" s="70">
        <v>2021</v>
      </c>
      <c r="F446" s="70" t="s">
        <v>160</v>
      </c>
      <c r="G446" s="70" t="s">
        <v>2197</v>
      </c>
      <c r="H446" s="70" t="s">
        <v>2198</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2216</v>
      </c>
      <c r="B447" s="70">
        <v>357</v>
      </c>
      <c r="C447" s="70">
        <v>19</v>
      </c>
      <c r="D447" s="70">
        <v>21</v>
      </c>
      <c r="E447" s="70">
        <v>2022</v>
      </c>
      <c r="F447" s="70" t="s">
        <v>161</v>
      </c>
      <c r="G447" s="70" t="s">
        <v>2197</v>
      </c>
      <c r="H447" s="70" t="s">
        <v>2198</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357</v>
      </c>
      <c r="C448" s="70">
        <v>20</v>
      </c>
      <c r="D448" s="70">
        <v>21</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357</v>
      </c>
      <c r="C449" s="70">
        <v>21</v>
      </c>
      <c r="D449" s="70">
        <v>21</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358</v>
      </c>
      <c r="C450" s="70">
        <v>1</v>
      </c>
      <c r="D450" s="70">
        <v>22</v>
      </c>
      <c r="E450" s="70">
        <v>1990</v>
      </c>
      <c r="F450" s="70" t="s">
        <v>787</v>
      </c>
      <c r="G450" s="70" t="s">
        <v>2220</v>
      </c>
      <c r="H450" s="70" t="s">
        <v>2221</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359</v>
      </c>
      <c r="C451" s="70">
        <v>2</v>
      </c>
      <c r="D451" s="70">
        <v>22</v>
      </c>
      <c r="E451" s="70">
        <v>2005</v>
      </c>
      <c r="F451" s="70" t="s">
        <v>789</v>
      </c>
      <c r="G451" s="70" t="s">
        <v>2220</v>
      </c>
      <c r="H451" s="70" t="s">
        <v>2221</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360</v>
      </c>
      <c r="C452" s="70">
        <v>3</v>
      </c>
      <c r="D452" s="70">
        <v>22</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361</v>
      </c>
      <c r="C453" s="70">
        <v>4</v>
      </c>
      <c r="D453" s="70">
        <v>22</v>
      </c>
      <c r="E453" s="70">
        <v>2007</v>
      </c>
      <c r="F453" s="70" t="s">
        <v>791</v>
      </c>
      <c r="G453" s="70" t="s">
        <v>2220</v>
      </c>
      <c r="H453" s="70" t="s">
        <v>2221</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362</v>
      </c>
      <c r="C454" s="70">
        <v>5</v>
      </c>
      <c r="D454" s="70">
        <v>22</v>
      </c>
      <c r="E454" s="70">
        <v>2008</v>
      </c>
      <c r="F454" s="70" t="s">
        <v>792</v>
      </c>
      <c r="G454" s="70" t="s">
        <v>2220</v>
      </c>
      <c r="H454" s="70" t="s">
        <v>2221</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363</v>
      </c>
      <c r="C455" s="70">
        <v>6</v>
      </c>
      <c r="D455" s="70">
        <v>22</v>
      </c>
      <c r="E455" s="70">
        <v>2009</v>
      </c>
      <c r="F455" s="70" t="s">
        <v>176</v>
      </c>
      <c r="G455" s="70" t="s">
        <v>2220</v>
      </c>
      <c r="H455" s="70" t="s">
        <v>2221</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2227</v>
      </c>
      <c r="B456" s="70">
        <v>364</v>
      </c>
      <c r="C456" s="70">
        <v>7</v>
      </c>
      <c r="D456" s="70">
        <v>22</v>
      </c>
      <c r="E456" s="70">
        <v>2010</v>
      </c>
      <c r="F456" s="70" t="s">
        <v>177</v>
      </c>
      <c r="G456" s="70" t="s">
        <v>2220</v>
      </c>
      <c r="H456" s="70" t="s">
        <v>2221</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2228</v>
      </c>
      <c r="B457" s="70">
        <v>365</v>
      </c>
      <c r="C457" s="70">
        <v>8</v>
      </c>
      <c r="D457" s="70">
        <v>22</v>
      </c>
      <c r="E457" s="70">
        <v>2011</v>
      </c>
      <c r="F457" s="70" t="s">
        <v>178</v>
      </c>
      <c r="G457" s="70" t="s">
        <v>2220</v>
      </c>
      <c r="H457" s="70" t="s">
        <v>2221</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2229</v>
      </c>
      <c r="B458" s="70">
        <v>366</v>
      </c>
      <c r="C458" s="70">
        <v>9</v>
      </c>
      <c r="D458" s="70">
        <v>22</v>
      </c>
      <c r="E458" s="70">
        <v>2012</v>
      </c>
      <c r="F458" s="70" t="s">
        <v>179</v>
      </c>
      <c r="G458" s="70" t="s">
        <v>2220</v>
      </c>
      <c r="H458" s="70" t="s">
        <v>2221</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2230</v>
      </c>
      <c r="B459" s="70">
        <v>367</v>
      </c>
      <c r="C459" s="70">
        <v>10</v>
      </c>
      <c r="D459" s="70">
        <v>22</v>
      </c>
      <c r="E459" s="70">
        <v>2013</v>
      </c>
      <c r="F459" s="70" t="s">
        <v>180</v>
      </c>
      <c r="G459" s="70" t="s">
        <v>2220</v>
      </c>
      <c r="H459" s="70" t="s">
        <v>2221</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2231</v>
      </c>
      <c r="B460" s="70">
        <v>368</v>
      </c>
      <c r="C460" s="70">
        <v>11</v>
      </c>
      <c r="D460" s="70">
        <v>22</v>
      </c>
      <c r="E460" s="70">
        <v>2014</v>
      </c>
      <c r="F460" s="70" t="s">
        <v>181</v>
      </c>
      <c r="G460" s="70" t="s">
        <v>2220</v>
      </c>
      <c r="H460" s="70" t="s">
        <v>2221</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2232</v>
      </c>
      <c r="B461" s="70">
        <v>369</v>
      </c>
      <c r="C461" s="70">
        <v>12</v>
      </c>
      <c r="D461" s="70">
        <v>22</v>
      </c>
      <c r="E461" s="70">
        <v>2015</v>
      </c>
      <c r="F461" s="70" t="s">
        <v>182</v>
      </c>
      <c r="G461" s="70" t="s">
        <v>2220</v>
      </c>
      <c r="H461" s="70" t="s">
        <v>2221</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2233</v>
      </c>
      <c r="B462" s="70">
        <v>370</v>
      </c>
      <c r="C462" s="70">
        <v>13</v>
      </c>
      <c r="D462" s="70">
        <v>22</v>
      </c>
      <c r="E462" s="70">
        <v>2016</v>
      </c>
      <c r="F462" s="70" t="s">
        <v>155</v>
      </c>
      <c r="G462" s="1064" t="s">
        <v>2220</v>
      </c>
      <c r="H462" s="70" t="s">
        <v>2221</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2234</v>
      </c>
      <c r="B463" s="70">
        <v>371</v>
      </c>
      <c r="C463" s="70">
        <v>14</v>
      </c>
      <c r="D463" s="70">
        <v>22</v>
      </c>
      <c r="E463" s="70">
        <v>2017</v>
      </c>
      <c r="F463" s="70" t="s">
        <v>156</v>
      </c>
      <c r="G463" s="1064" t="s">
        <v>2220</v>
      </c>
      <c r="H463" s="70" t="s">
        <v>2221</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2235</v>
      </c>
      <c r="B464" s="70">
        <v>372</v>
      </c>
      <c r="C464" s="70">
        <v>15</v>
      </c>
      <c r="D464" s="70">
        <v>22</v>
      </c>
      <c r="E464" s="70">
        <v>2018</v>
      </c>
      <c r="F464" s="70" t="s">
        <v>183</v>
      </c>
      <c r="G464" s="70" t="s">
        <v>2220</v>
      </c>
      <c r="H464" s="70" t="s">
        <v>2221</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2236</v>
      </c>
      <c r="B465" s="70">
        <v>373</v>
      </c>
      <c r="C465" s="70">
        <v>16</v>
      </c>
      <c r="D465" s="70">
        <v>22</v>
      </c>
      <c r="E465" s="70">
        <v>2019</v>
      </c>
      <c r="F465" s="70" t="s">
        <v>158</v>
      </c>
      <c r="G465" s="70" t="s">
        <v>2220</v>
      </c>
      <c r="H465" s="70" t="s">
        <v>2221</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2237</v>
      </c>
      <c r="B466" s="70">
        <v>374</v>
      </c>
      <c r="C466" s="70">
        <v>17</v>
      </c>
      <c r="D466" s="70">
        <v>22</v>
      </c>
      <c r="E466" s="70">
        <v>2020</v>
      </c>
      <c r="F466" s="70" t="s">
        <v>159</v>
      </c>
      <c r="G466" s="70" t="s">
        <v>2220</v>
      </c>
      <c r="H466" s="70" t="s">
        <v>2221</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2238</v>
      </c>
      <c r="B467" s="70">
        <v>374</v>
      </c>
      <c r="C467" s="70">
        <v>18</v>
      </c>
      <c r="D467" s="70">
        <v>22</v>
      </c>
      <c r="E467" s="70">
        <v>2021</v>
      </c>
      <c r="F467" s="70" t="s">
        <v>160</v>
      </c>
      <c r="G467" s="70" t="s">
        <v>2220</v>
      </c>
      <c r="H467" s="70" t="s">
        <v>2221</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2239</v>
      </c>
      <c r="B468" s="70">
        <v>374</v>
      </c>
      <c r="C468" s="70">
        <v>19</v>
      </c>
      <c r="D468" s="70">
        <v>22</v>
      </c>
      <c r="E468" s="70">
        <v>2022</v>
      </c>
      <c r="F468" s="70" t="s">
        <v>161</v>
      </c>
      <c r="G468" s="70" t="s">
        <v>2220</v>
      </c>
      <c r="H468" s="70" t="s">
        <v>2221</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374</v>
      </c>
      <c r="C469" s="70">
        <v>20</v>
      </c>
      <c r="D469" s="70">
        <v>22</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374</v>
      </c>
      <c r="C470" s="70">
        <v>21</v>
      </c>
      <c r="D470" s="70">
        <v>22</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426</v>
      </c>
      <c r="C471" s="70">
        <v>1</v>
      </c>
      <c r="D471" s="70">
        <v>26</v>
      </c>
      <c r="E471" s="70">
        <v>1990</v>
      </c>
      <c r="F471" s="70" t="s">
        <v>787</v>
      </c>
      <c r="G471" s="70" t="s">
        <v>2243</v>
      </c>
      <c r="H471" s="70" t="s">
        <v>2244</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427</v>
      </c>
      <c r="C472" s="70">
        <v>2</v>
      </c>
      <c r="D472" s="70">
        <v>26</v>
      </c>
      <c r="E472" s="70">
        <v>2005</v>
      </c>
      <c r="F472" s="70" t="s">
        <v>789</v>
      </c>
      <c r="G472" s="70" t="s">
        <v>2243</v>
      </c>
      <c r="H472" s="70" t="s">
        <v>2244</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428</v>
      </c>
      <c r="C473" s="70">
        <v>3</v>
      </c>
      <c r="D473" s="70">
        <v>26</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429</v>
      </c>
      <c r="C474" s="70">
        <v>4</v>
      </c>
      <c r="D474" s="70">
        <v>26</v>
      </c>
      <c r="E474" s="70">
        <v>2007</v>
      </c>
      <c r="F474" s="70" t="s">
        <v>791</v>
      </c>
      <c r="G474" s="70" t="s">
        <v>2243</v>
      </c>
      <c r="H474" s="70" t="s">
        <v>2244</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430</v>
      </c>
      <c r="C475" s="70">
        <v>5</v>
      </c>
      <c r="D475" s="70">
        <v>26</v>
      </c>
      <c r="E475" s="70">
        <v>2008</v>
      </c>
      <c r="F475" s="70" t="s">
        <v>792</v>
      </c>
      <c r="G475" s="70" t="s">
        <v>2243</v>
      </c>
      <c r="H475" s="70" t="s">
        <v>2244</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431</v>
      </c>
      <c r="C476" s="70">
        <v>6</v>
      </c>
      <c r="D476" s="70">
        <v>26</v>
      </c>
      <c r="E476" s="70">
        <v>2009</v>
      </c>
      <c r="F476" s="70" t="s">
        <v>176</v>
      </c>
      <c r="G476" s="70" t="s">
        <v>2243</v>
      </c>
      <c r="H476" s="70" t="s">
        <v>2244</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2250</v>
      </c>
      <c r="B477" s="70">
        <v>432</v>
      </c>
      <c r="C477" s="70">
        <v>7</v>
      </c>
      <c r="D477" s="70">
        <v>26</v>
      </c>
      <c r="E477" s="70">
        <v>2010</v>
      </c>
      <c r="F477" s="70" t="s">
        <v>177</v>
      </c>
      <c r="G477" s="70" t="s">
        <v>2243</v>
      </c>
      <c r="H477" s="70" t="s">
        <v>2244</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2251</v>
      </c>
      <c r="B478" s="70">
        <v>433</v>
      </c>
      <c r="C478" s="70">
        <v>8</v>
      </c>
      <c r="D478" s="70">
        <v>26</v>
      </c>
      <c r="E478" s="70">
        <v>2011</v>
      </c>
      <c r="F478" s="70" t="s">
        <v>178</v>
      </c>
      <c r="G478" s="70" t="s">
        <v>2243</v>
      </c>
      <c r="H478" s="70" t="s">
        <v>2244</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2252</v>
      </c>
      <c r="B479" s="70">
        <v>434</v>
      </c>
      <c r="C479" s="70">
        <v>9</v>
      </c>
      <c r="D479" s="70">
        <v>26</v>
      </c>
      <c r="E479" s="70">
        <v>2012</v>
      </c>
      <c r="F479" s="70" t="s">
        <v>179</v>
      </c>
      <c r="G479" s="70" t="s">
        <v>2243</v>
      </c>
      <c r="H479" s="70" t="s">
        <v>2244</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2253</v>
      </c>
      <c r="B480" s="70">
        <v>435</v>
      </c>
      <c r="C480" s="70">
        <v>10</v>
      </c>
      <c r="D480" s="70">
        <v>26</v>
      </c>
      <c r="E480" s="70">
        <v>2013</v>
      </c>
      <c r="F480" s="70" t="s">
        <v>180</v>
      </c>
      <c r="G480" s="70" t="s">
        <v>2243</v>
      </c>
      <c r="H480" s="70" t="s">
        <v>2244</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2254</v>
      </c>
      <c r="B481" s="70">
        <v>436</v>
      </c>
      <c r="C481" s="70">
        <v>11</v>
      </c>
      <c r="D481" s="70">
        <v>26</v>
      </c>
      <c r="E481" s="70">
        <v>2014</v>
      </c>
      <c r="F481" s="70" t="s">
        <v>181</v>
      </c>
      <c r="G481" s="70" t="s">
        <v>2243</v>
      </c>
      <c r="H481" s="70" t="s">
        <v>2244</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2255</v>
      </c>
      <c r="B482" s="70">
        <v>437</v>
      </c>
      <c r="C482" s="70">
        <v>12</v>
      </c>
      <c r="D482" s="70">
        <v>26</v>
      </c>
      <c r="E482" s="70">
        <v>2015</v>
      </c>
      <c r="F482" s="70" t="s">
        <v>182</v>
      </c>
      <c r="G482" s="1064" t="s">
        <v>2243</v>
      </c>
      <c r="H482" s="70" t="s">
        <v>2244</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2256</v>
      </c>
      <c r="B483" s="70">
        <v>438</v>
      </c>
      <c r="C483" s="70">
        <v>13</v>
      </c>
      <c r="D483" s="70">
        <v>26</v>
      </c>
      <c r="E483" s="70">
        <v>2016</v>
      </c>
      <c r="F483" s="70" t="s">
        <v>155</v>
      </c>
      <c r="G483" s="1064" t="s">
        <v>2243</v>
      </c>
      <c r="H483" s="70" t="s">
        <v>2244</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2257</v>
      </c>
      <c r="B484" s="70">
        <v>439</v>
      </c>
      <c r="C484" s="70">
        <v>14</v>
      </c>
      <c r="D484" s="70">
        <v>26</v>
      </c>
      <c r="E484" s="70">
        <v>2017</v>
      </c>
      <c r="F484" s="70" t="s">
        <v>156</v>
      </c>
      <c r="G484" s="70" t="s">
        <v>2243</v>
      </c>
      <c r="H484" s="70" t="s">
        <v>2244</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2258</v>
      </c>
      <c r="B485" s="70">
        <v>440</v>
      </c>
      <c r="C485" s="70">
        <v>15</v>
      </c>
      <c r="D485" s="70">
        <v>26</v>
      </c>
      <c r="E485" s="70">
        <v>2018</v>
      </c>
      <c r="F485" s="70" t="s">
        <v>183</v>
      </c>
      <c r="G485" s="70" t="s">
        <v>2243</v>
      </c>
      <c r="H485" s="70" t="s">
        <v>2244</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2259</v>
      </c>
      <c r="B486" s="70">
        <v>441</v>
      </c>
      <c r="C486" s="70">
        <v>16</v>
      </c>
      <c r="D486" s="70">
        <v>26</v>
      </c>
      <c r="E486" s="70">
        <v>2019</v>
      </c>
      <c r="F486" s="70" t="s">
        <v>158</v>
      </c>
      <c r="G486" s="70" t="s">
        <v>2243</v>
      </c>
      <c r="H486" s="70" t="s">
        <v>2244</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2260</v>
      </c>
      <c r="B487" s="70">
        <v>442</v>
      </c>
      <c r="C487" s="70">
        <v>17</v>
      </c>
      <c r="D487" s="70">
        <v>26</v>
      </c>
      <c r="E487" s="70">
        <v>2020</v>
      </c>
      <c r="F487" s="70" t="s">
        <v>159</v>
      </c>
      <c r="G487" s="70" t="s">
        <v>2243</v>
      </c>
      <c r="H487" s="70" t="s">
        <v>2244</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2261</v>
      </c>
      <c r="B488" s="70">
        <v>442</v>
      </c>
      <c r="C488" s="70">
        <v>18</v>
      </c>
      <c r="D488" s="70">
        <v>26</v>
      </c>
      <c r="E488" s="70">
        <v>2021</v>
      </c>
      <c r="F488" s="70" t="s">
        <v>160</v>
      </c>
      <c r="G488" s="70" t="s">
        <v>2243</v>
      </c>
      <c r="H488" s="70" t="s">
        <v>2244</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2262</v>
      </c>
      <c r="B489" s="70">
        <v>442</v>
      </c>
      <c r="C489" s="70">
        <v>19</v>
      </c>
      <c r="D489" s="70">
        <v>26</v>
      </c>
      <c r="E489" s="70">
        <v>2022</v>
      </c>
      <c r="F489" s="70" t="s">
        <v>161</v>
      </c>
      <c r="G489" s="70" t="s">
        <v>2243</v>
      </c>
      <c r="H489" s="70" t="s">
        <v>2244</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442</v>
      </c>
      <c r="C490" s="70">
        <v>20</v>
      </c>
      <c r="D490" s="70">
        <v>26</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442</v>
      </c>
      <c r="C491" s="70">
        <v>21</v>
      </c>
      <c r="D491" s="70">
        <v>26</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375</v>
      </c>
      <c r="C492" s="70">
        <v>1</v>
      </c>
      <c r="D492" s="70">
        <v>23</v>
      </c>
      <c r="E492" s="70">
        <v>1990</v>
      </c>
      <c r="F492" s="70" t="s">
        <v>787</v>
      </c>
      <c r="G492" s="70" t="s">
        <v>2266</v>
      </c>
      <c r="H492" s="70" t="s">
        <v>2267</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376</v>
      </c>
      <c r="C493" s="70">
        <v>2</v>
      </c>
      <c r="D493" s="70">
        <v>23</v>
      </c>
      <c r="E493" s="70">
        <v>2005</v>
      </c>
      <c r="F493" s="70" t="s">
        <v>789</v>
      </c>
      <c r="G493" s="70" t="s">
        <v>2266</v>
      </c>
      <c r="H493" s="70" t="s">
        <v>2267</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377</v>
      </c>
      <c r="C494" s="70">
        <v>3</v>
      </c>
      <c r="D494" s="70">
        <v>23</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378</v>
      </c>
      <c r="C495" s="70">
        <v>4</v>
      </c>
      <c r="D495" s="70">
        <v>23</v>
      </c>
      <c r="E495" s="70">
        <v>2007</v>
      </c>
      <c r="F495" s="70" t="s">
        <v>791</v>
      </c>
      <c r="G495" s="70" t="s">
        <v>2266</v>
      </c>
      <c r="H495" s="70" t="s">
        <v>2267</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379</v>
      </c>
      <c r="C496" s="70">
        <v>5</v>
      </c>
      <c r="D496" s="70">
        <v>23</v>
      </c>
      <c r="E496" s="70">
        <v>2008</v>
      </c>
      <c r="F496" s="70" t="s">
        <v>792</v>
      </c>
      <c r="G496" s="70" t="s">
        <v>2266</v>
      </c>
      <c r="H496" s="70" t="s">
        <v>2267</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380</v>
      </c>
      <c r="C497" s="70">
        <v>6</v>
      </c>
      <c r="D497" s="70">
        <v>23</v>
      </c>
      <c r="E497" s="70">
        <v>2009</v>
      </c>
      <c r="F497" s="70" t="s">
        <v>176</v>
      </c>
      <c r="G497" s="70" t="s">
        <v>2266</v>
      </c>
      <c r="H497" s="70" t="s">
        <v>2267</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2273</v>
      </c>
      <c r="B498" s="70">
        <v>381</v>
      </c>
      <c r="C498" s="70">
        <v>7</v>
      </c>
      <c r="D498" s="70">
        <v>23</v>
      </c>
      <c r="E498" s="70">
        <v>2010</v>
      </c>
      <c r="F498" s="70" t="s">
        <v>177</v>
      </c>
      <c r="G498" s="70" t="s">
        <v>2266</v>
      </c>
      <c r="H498" s="70" t="s">
        <v>2267</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2274</v>
      </c>
      <c r="B499" s="70">
        <v>382</v>
      </c>
      <c r="C499" s="70">
        <v>8</v>
      </c>
      <c r="D499" s="70">
        <v>23</v>
      </c>
      <c r="E499" s="70">
        <v>2011</v>
      </c>
      <c r="F499" s="70" t="s">
        <v>178</v>
      </c>
      <c r="G499" s="70" t="s">
        <v>2266</v>
      </c>
      <c r="H499" s="70" t="s">
        <v>2267</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2275</v>
      </c>
      <c r="B500" s="70">
        <v>383</v>
      </c>
      <c r="C500" s="70">
        <v>9</v>
      </c>
      <c r="D500" s="70">
        <v>23</v>
      </c>
      <c r="E500" s="70">
        <v>2012</v>
      </c>
      <c r="F500" s="70" t="s">
        <v>179</v>
      </c>
      <c r="G500" s="70" t="s">
        <v>2266</v>
      </c>
      <c r="H500" s="70" t="s">
        <v>2267</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2276</v>
      </c>
      <c r="B501" s="70">
        <v>384</v>
      </c>
      <c r="C501" s="70">
        <v>10</v>
      </c>
      <c r="D501" s="70">
        <v>23</v>
      </c>
      <c r="E501" s="70">
        <v>2013</v>
      </c>
      <c r="F501" s="70" t="s">
        <v>180</v>
      </c>
      <c r="G501" s="1064" t="s">
        <v>2266</v>
      </c>
      <c r="H501" s="70" t="s">
        <v>2267</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2277</v>
      </c>
      <c r="B502" s="70">
        <v>385</v>
      </c>
      <c r="C502" s="70">
        <v>11</v>
      </c>
      <c r="D502" s="70">
        <v>23</v>
      </c>
      <c r="E502" s="70">
        <v>2014</v>
      </c>
      <c r="F502" s="70" t="s">
        <v>181</v>
      </c>
      <c r="G502" s="1064" t="s">
        <v>2266</v>
      </c>
      <c r="H502" s="70" t="s">
        <v>2267</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2278</v>
      </c>
      <c r="B503" s="70">
        <v>386</v>
      </c>
      <c r="C503" s="70">
        <v>12</v>
      </c>
      <c r="D503" s="70">
        <v>23</v>
      </c>
      <c r="E503" s="70">
        <v>2015</v>
      </c>
      <c r="F503" s="70" t="s">
        <v>182</v>
      </c>
      <c r="G503" s="70" t="s">
        <v>2266</v>
      </c>
      <c r="H503" s="70" t="s">
        <v>2267</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2279</v>
      </c>
      <c r="B504" s="70">
        <v>387</v>
      </c>
      <c r="C504" s="70">
        <v>13</v>
      </c>
      <c r="D504" s="70">
        <v>23</v>
      </c>
      <c r="E504" s="70">
        <v>2016</v>
      </c>
      <c r="F504" s="70" t="s">
        <v>155</v>
      </c>
      <c r="G504" s="70" t="s">
        <v>2266</v>
      </c>
      <c r="H504" s="70" t="s">
        <v>2267</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2280</v>
      </c>
      <c r="B505" s="70">
        <v>388</v>
      </c>
      <c r="C505" s="70">
        <v>14</v>
      </c>
      <c r="D505" s="70">
        <v>23</v>
      </c>
      <c r="E505" s="70">
        <v>2017</v>
      </c>
      <c r="F505" s="70" t="s">
        <v>156</v>
      </c>
      <c r="G505" s="70" t="s">
        <v>2266</v>
      </c>
      <c r="H505" s="70" t="s">
        <v>2267</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2281</v>
      </c>
      <c r="B506" s="70">
        <v>389</v>
      </c>
      <c r="C506" s="70">
        <v>15</v>
      </c>
      <c r="D506" s="70">
        <v>23</v>
      </c>
      <c r="E506" s="70">
        <v>2018</v>
      </c>
      <c r="F506" s="70" t="s">
        <v>183</v>
      </c>
      <c r="G506" s="70" t="s">
        <v>2266</v>
      </c>
      <c r="H506" s="70" t="s">
        <v>2267</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2282</v>
      </c>
      <c r="B507" s="70">
        <v>390</v>
      </c>
      <c r="C507" s="70">
        <v>16</v>
      </c>
      <c r="D507" s="70">
        <v>23</v>
      </c>
      <c r="E507" s="70">
        <v>2019</v>
      </c>
      <c r="F507" s="70" t="s">
        <v>158</v>
      </c>
      <c r="G507" s="70" t="s">
        <v>2266</v>
      </c>
      <c r="H507" s="70" t="s">
        <v>2267</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2283</v>
      </c>
      <c r="B508" s="70">
        <v>391</v>
      </c>
      <c r="C508" s="70">
        <v>17</v>
      </c>
      <c r="D508" s="70">
        <v>23</v>
      </c>
      <c r="E508" s="70">
        <v>2020</v>
      </c>
      <c r="F508" s="70" t="s">
        <v>159</v>
      </c>
      <c r="G508" s="70" t="s">
        <v>2266</v>
      </c>
      <c r="H508" s="70" t="s">
        <v>2267</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2284</v>
      </c>
      <c r="B509" s="70">
        <v>391</v>
      </c>
      <c r="C509" s="70">
        <v>18</v>
      </c>
      <c r="D509" s="70">
        <v>23</v>
      </c>
      <c r="E509" s="70">
        <v>2021</v>
      </c>
      <c r="F509" s="70" t="s">
        <v>160</v>
      </c>
      <c r="G509" s="70" t="s">
        <v>2266</v>
      </c>
      <c r="H509" s="70" t="s">
        <v>2267</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2285</v>
      </c>
      <c r="B510" s="70">
        <v>391</v>
      </c>
      <c r="C510" s="70">
        <v>19</v>
      </c>
      <c r="D510" s="70">
        <v>23</v>
      </c>
      <c r="E510" s="70">
        <v>2022</v>
      </c>
      <c r="F510" s="70" t="s">
        <v>161</v>
      </c>
      <c r="G510" s="70" t="s">
        <v>2266</v>
      </c>
      <c r="H510" s="70" t="s">
        <v>2267</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391</v>
      </c>
      <c r="C511" s="70">
        <v>20</v>
      </c>
      <c r="D511" s="70">
        <v>23</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391</v>
      </c>
      <c r="C512" s="70">
        <v>21</v>
      </c>
      <c r="D512" s="70">
        <v>23</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392</v>
      </c>
      <c r="C513" s="70">
        <v>1</v>
      </c>
      <c r="D513" s="70">
        <v>24</v>
      </c>
      <c r="E513" s="70">
        <v>1990</v>
      </c>
      <c r="F513" s="70" t="s">
        <v>787</v>
      </c>
      <c r="G513" s="70" t="s">
        <v>2289</v>
      </c>
      <c r="H513" s="70" t="s">
        <v>2290</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393</v>
      </c>
      <c r="C514" s="70">
        <v>2</v>
      </c>
      <c r="D514" s="70">
        <v>24</v>
      </c>
      <c r="E514" s="70">
        <v>2005</v>
      </c>
      <c r="F514" s="70" t="s">
        <v>789</v>
      </c>
      <c r="G514" s="70" t="s">
        <v>2289</v>
      </c>
      <c r="H514" s="70" t="s">
        <v>2290</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394</v>
      </c>
      <c r="C515" s="70">
        <v>3</v>
      </c>
      <c r="D515" s="70">
        <v>24</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395</v>
      </c>
      <c r="C516" s="70">
        <v>4</v>
      </c>
      <c r="D516" s="70">
        <v>24</v>
      </c>
      <c r="E516" s="70">
        <v>2007</v>
      </c>
      <c r="F516" s="70" t="s">
        <v>791</v>
      </c>
      <c r="G516" s="70" t="s">
        <v>2289</v>
      </c>
      <c r="H516" s="70" t="s">
        <v>2290</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396</v>
      </c>
      <c r="C517" s="70">
        <v>5</v>
      </c>
      <c r="D517" s="70">
        <v>24</v>
      </c>
      <c r="E517" s="70">
        <v>2008</v>
      </c>
      <c r="F517" s="70" t="s">
        <v>792</v>
      </c>
      <c r="G517" s="70" t="s">
        <v>2289</v>
      </c>
      <c r="H517" s="70" t="s">
        <v>2290</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397</v>
      </c>
      <c r="C518" s="70">
        <v>6</v>
      </c>
      <c r="D518" s="70">
        <v>24</v>
      </c>
      <c r="E518" s="70">
        <v>2009</v>
      </c>
      <c r="F518" s="70" t="s">
        <v>176</v>
      </c>
      <c r="G518" s="70" t="s">
        <v>2289</v>
      </c>
      <c r="H518" s="70" t="s">
        <v>2290</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2296</v>
      </c>
      <c r="B519" s="70">
        <v>398</v>
      </c>
      <c r="C519" s="70">
        <v>7</v>
      </c>
      <c r="D519" s="70">
        <v>24</v>
      </c>
      <c r="E519" s="70">
        <v>2010</v>
      </c>
      <c r="F519" s="70" t="s">
        <v>177</v>
      </c>
      <c r="G519" s="70" t="s">
        <v>2289</v>
      </c>
      <c r="H519" s="70" t="s">
        <v>2290</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2297</v>
      </c>
      <c r="B520" s="70">
        <v>399</v>
      </c>
      <c r="C520" s="70">
        <v>8</v>
      </c>
      <c r="D520" s="70">
        <v>24</v>
      </c>
      <c r="E520" s="70">
        <v>2011</v>
      </c>
      <c r="F520" s="70" t="s">
        <v>178</v>
      </c>
      <c r="G520" s="1064" t="s">
        <v>2289</v>
      </c>
      <c r="H520" s="70" t="s">
        <v>2290</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2298</v>
      </c>
      <c r="B521" s="70">
        <v>400</v>
      </c>
      <c r="C521" s="70">
        <v>9</v>
      </c>
      <c r="D521" s="70">
        <v>24</v>
      </c>
      <c r="E521" s="70">
        <v>2012</v>
      </c>
      <c r="F521" s="70" t="s">
        <v>179</v>
      </c>
      <c r="G521" s="1064" t="s">
        <v>2289</v>
      </c>
      <c r="H521" s="70" t="s">
        <v>2290</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2299</v>
      </c>
      <c r="B522" s="70">
        <v>401</v>
      </c>
      <c r="C522" s="70">
        <v>10</v>
      </c>
      <c r="D522" s="70">
        <v>24</v>
      </c>
      <c r="E522" s="70">
        <v>2013</v>
      </c>
      <c r="F522" s="70" t="s">
        <v>180</v>
      </c>
      <c r="G522" s="70" t="s">
        <v>2289</v>
      </c>
      <c r="H522" s="70" t="s">
        <v>2290</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2300</v>
      </c>
      <c r="B523" s="70">
        <v>402</v>
      </c>
      <c r="C523" s="70">
        <v>11</v>
      </c>
      <c r="D523" s="70">
        <v>24</v>
      </c>
      <c r="E523" s="70">
        <v>2014</v>
      </c>
      <c r="F523" s="70" t="s">
        <v>181</v>
      </c>
      <c r="G523" s="70" t="s">
        <v>2289</v>
      </c>
      <c r="H523" s="70" t="s">
        <v>2290</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2301</v>
      </c>
      <c r="B524" s="70">
        <v>403</v>
      </c>
      <c r="C524" s="70">
        <v>12</v>
      </c>
      <c r="D524" s="70">
        <v>24</v>
      </c>
      <c r="E524" s="70">
        <v>2015</v>
      </c>
      <c r="F524" s="70" t="s">
        <v>182</v>
      </c>
      <c r="G524" s="70" t="s">
        <v>2289</v>
      </c>
      <c r="H524" s="70" t="s">
        <v>2290</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2302</v>
      </c>
      <c r="B525" s="70">
        <v>404</v>
      </c>
      <c r="C525" s="70">
        <v>13</v>
      </c>
      <c r="D525" s="70">
        <v>24</v>
      </c>
      <c r="E525" s="70">
        <v>2016</v>
      </c>
      <c r="F525" s="70" t="s">
        <v>155</v>
      </c>
      <c r="G525" s="70" t="s">
        <v>2289</v>
      </c>
      <c r="H525" s="70" t="s">
        <v>2290</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2303</v>
      </c>
      <c r="B526" s="70">
        <v>405</v>
      </c>
      <c r="C526" s="70">
        <v>14</v>
      </c>
      <c r="D526" s="70">
        <v>24</v>
      </c>
      <c r="E526" s="70">
        <v>2017</v>
      </c>
      <c r="F526" s="70" t="s">
        <v>156</v>
      </c>
      <c r="G526" s="70" t="s">
        <v>2289</v>
      </c>
      <c r="H526" s="70" t="s">
        <v>2290</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406</v>
      </c>
      <c r="C527" s="70">
        <v>15</v>
      </c>
      <c r="D527" s="70">
        <v>24</v>
      </c>
      <c r="E527" s="70">
        <v>2018</v>
      </c>
      <c r="F527" s="70" t="s">
        <v>183</v>
      </c>
      <c r="G527" s="70" t="s">
        <v>2289</v>
      </c>
      <c r="H527" s="70" t="s">
        <v>2290</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2305</v>
      </c>
      <c r="B528" s="70">
        <v>407</v>
      </c>
      <c r="C528" s="70">
        <v>16</v>
      </c>
      <c r="D528" s="70">
        <v>24</v>
      </c>
      <c r="E528" s="70">
        <v>2019</v>
      </c>
      <c r="F528" s="70" t="s">
        <v>158</v>
      </c>
      <c r="G528" s="70" t="s">
        <v>2289</v>
      </c>
      <c r="H528" s="70" t="s">
        <v>2290</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2306</v>
      </c>
      <c r="B529" s="70">
        <v>408</v>
      </c>
      <c r="C529" s="70">
        <v>17</v>
      </c>
      <c r="D529" s="70">
        <v>24</v>
      </c>
      <c r="E529" s="70">
        <v>2020</v>
      </c>
      <c r="F529" s="70" t="s">
        <v>159</v>
      </c>
      <c r="G529" s="70" t="s">
        <v>2289</v>
      </c>
      <c r="H529" s="70" t="s">
        <v>2290</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2307</v>
      </c>
      <c r="B530" s="70">
        <v>408</v>
      </c>
      <c r="C530" s="70">
        <v>18</v>
      </c>
      <c r="D530" s="70">
        <v>24</v>
      </c>
      <c r="E530" s="70">
        <v>2021</v>
      </c>
      <c r="F530" s="70" t="s">
        <v>160</v>
      </c>
      <c r="G530" s="70" t="s">
        <v>2289</v>
      </c>
      <c r="H530" s="70" t="s">
        <v>2290</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2308</v>
      </c>
      <c r="B531" s="70">
        <v>408</v>
      </c>
      <c r="C531" s="70">
        <v>19</v>
      </c>
      <c r="D531" s="70">
        <v>24</v>
      </c>
      <c r="E531" s="70">
        <v>2022</v>
      </c>
      <c r="F531" s="70" t="s">
        <v>161</v>
      </c>
      <c r="G531" s="70" t="s">
        <v>2289</v>
      </c>
      <c r="H531" s="70" t="s">
        <v>2290</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408</v>
      </c>
      <c r="C532" s="70">
        <v>20</v>
      </c>
      <c r="D532" s="70">
        <v>24</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408</v>
      </c>
      <c r="C533" s="70">
        <v>21</v>
      </c>
      <c r="D533" s="70">
        <v>24</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443</v>
      </c>
      <c r="C534" s="70">
        <v>1</v>
      </c>
      <c r="D534" s="70">
        <v>27</v>
      </c>
      <c r="E534" s="70">
        <v>1990</v>
      </c>
      <c r="F534" s="70" t="s">
        <v>787</v>
      </c>
      <c r="G534" s="70" t="s">
        <v>2312</v>
      </c>
      <c r="H534" s="70" t="s">
        <v>2313</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444</v>
      </c>
      <c r="C535" s="70">
        <v>2</v>
      </c>
      <c r="D535" s="70">
        <v>27</v>
      </c>
      <c r="E535" s="70">
        <v>2005</v>
      </c>
      <c r="F535" s="70" t="s">
        <v>789</v>
      </c>
      <c r="G535" s="70" t="s">
        <v>2312</v>
      </c>
      <c r="H535" s="70" t="s">
        <v>2313</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445</v>
      </c>
      <c r="C536" s="70">
        <v>3</v>
      </c>
      <c r="D536" s="70">
        <v>27</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446</v>
      </c>
      <c r="C537" s="70">
        <v>4</v>
      </c>
      <c r="D537" s="70">
        <v>27</v>
      </c>
      <c r="E537" s="70">
        <v>2007</v>
      </c>
      <c r="F537" s="70" t="s">
        <v>791</v>
      </c>
      <c r="G537" s="70" t="s">
        <v>2312</v>
      </c>
      <c r="H537" s="70" t="s">
        <v>2313</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447</v>
      </c>
      <c r="C538" s="70">
        <v>5</v>
      </c>
      <c r="D538" s="70">
        <v>27</v>
      </c>
      <c r="E538" s="70">
        <v>2008</v>
      </c>
      <c r="F538" s="70" t="s">
        <v>792</v>
      </c>
      <c r="G538" s="70" t="s">
        <v>2312</v>
      </c>
      <c r="H538" s="70" t="s">
        <v>2313</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448</v>
      </c>
      <c r="C539" s="70">
        <v>6</v>
      </c>
      <c r="D539" s="70">
        <v>27</v>
      </c>
      <c r="E539" s="70">
        <v>2009</v>
      </c>
      <c r="F539" s="70" t="s">
        <v>176</v>
      </c>
      <c r="G539" s="1064" t="s">
        <v>2312</v>
      </c>
      <c r="H539" s="70" t="s">
        <v>2313</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2319</v>
      </c>
      <c r="B540" s="70">
        <v>449</v>
      </c>
      <c r="C540" s="70">
        <v>7</v>
      </c>
      <c r="D540" s="70">
        <v>27</v>
      </c>
      <c r="E540" s="70">
        <v>2010</v>
      </c>
      <c r="F540" s="70" t="s">
        <v>177</v>
      </c>
      <c r="G540" s="1064" t="s">
        <v>2312</v>
      </c>
      <c r="H540" s="70" t="s">
        <v>2313</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2320</v>
      </c>
      <c r="B541" s="70">
        <v>450</v>
      </c>
      <c r="C541" s="70">
        <v>8</v>
      </c>
      <c r="D541" s="70">
        <v>27</v>
      </c>
      <c r="E541" s="70">
        <v>2011</v>
      </c>
      <c r="F541" s="70" t="s">
        <v>178</v>
      </c>
      <c r="G541" s="70" t="s">
        <v>2312</v>
      </c>
      <c r="H541" s="70" t="s">
        <v>2313</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2321</v>
      </c>
      <c r="B542" s="70">
        <v>451</v>
      </c>
      <c r="C542" s="70">
        <v>9</v>
      </c>
      <c r="D542" s="70">
        <v>27</v>
      </c>
      <c r="E542" s="70">
        <v>2012</v>
      </c>
      <c r="F542" s="70" t="s">
        <v>179</v>
      </c>
      <c r="G542" s="70" t="s">
        <v>2312</v>
      </c>
      <c r="H542" s="70" t="s">
        <v>2313</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2322</v>
      </c>
      <c r="B543" s="70">
        <v>452</v>
      </c>
      <c r="C543" s="70">
        <v>10</v>
      </c>
      <c r="D543" s="70">
        <v>27</v>
      </c>
      <c r="E543" s="70">
        <v>2013</v>
      </c>
      <c r="F543" s="70" t="s">
        <v>180</v>
      </c>
      <c r="G543" s="70" t="s">
        <v>2312</v>
      </c>
      <c r="H543" s="70" t="s">
        <v>2313</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2323</v>
      </c>
      <c r="B544" s="70">
        <v>453</v>
      </c>
      <c r="C544" s="70">
        <v>11</v>
      </c>
      <c r="D544" s="70">
        <v>27</v>
      </c>
      <c r="E544" s="70">
        <v>2014</v>
      </c>
      <c r="F544" s="70" t="s">
        <v>181</v>
      </c>
      <c r="G544" s="70" t="s">
        <v>2312</v>
      </c>
      <c r="H544" s="70" t="s">
        <v>2313</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2324</v>
      </c>
      <c r="B545" s="70">
        <v>454</v>
      </c>
      <c r="C545" s="70">
        <v>12</v>
      </c>
      <c r="D545" s="70">
        <v>27</v>
      </c>
      <c r="E545" s="70">
        <v>2015</v>
      </c>
      <c r="F545" s="70" t="s">
        <v>182</v>
      </c>
      <c r="G545" s="70" t="s">
        <v>2312</v>
      </c>
      <c r="H545" s="70" t="s">
        <v>2313</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2325</v>
      </c>
      <c r="B546" s="70">
        <v>455</v>
      </c>
      <c r="C546" s="70">
        <v>13</v>
      </c>
      <c r="D546" s="70">
        <v>27</v>
      </c>
      <c r="E546" s="70">
        <v>2016</v>
      </c>
      <c r="F546" s="70" t="s">
        <v>155</v>
      </c>
      <c r="G546" s="70" t="s">
        <v>2312</v>
      </c>
      <c r="H546" s="70" t="s">
        <v>2313</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2326</v>
      </c>
      <c r="B547" s="70">
        <v>456</v>
      </c>
      <c r="C547" s="70">
        <v>14</v>
      </c>
      <c r="D547" s="70">
        <v>27</v>
      </c>
      <c r="E547" s="70">
        <v>2017</v>
      </c>
      <c r="F547" s="70" t="s">
        <v>156</v>
      </c>
      <c r="G547" s="70" t="s">
        <v>2312</v>
      </c>
      <c r="H547" s="70" t="s">
        <v>2313</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2327</v>
      </c>
      <c r="B548" s="70">
        <v>457</v>
      </c>
      <c r="C548" s="70">
        <v>15</v>
      </c>
      <c r="D548" s="70">
        <v>27</v>
      </c>
      <c r="E548" s="70">
        <v>2018</v>
      </c>
      <c r="F548" s="70" t="s">
        <v>183</v>
      </c>
      <c r="G548" s="70" t="s">
        <v>2312</v>
      </c>
      <c r="H548" s="70" t="s">
        <v>2313</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2328</v>
      </c>
      <c r="B549" s="70">
        <v>458</v>
      </c>
      <c r="C549" s="70">
        <v>16</v>
      </c>
      <c r="D549" s="70">
        <v>27</v>
      </c>
      <c r="E549" s="70">
        <v>2019</v>
      </c>
      <c r="F549" s="70" t="s">
        <v>158</v>
      </c>
      <c r="G549" s="70" t="s">
        <v>2312</v>
      </c>
      <c r="H549" s="70" t="s">
        <v>2313</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2329</v>
      </c>
      <c r="B550" s="70">
        <v>459</v>
      </c>
      <c r="C550" s="70">
        <v>17</v>
      </c>
      <c r="D550" s="70">
        <v>27</v>
      </c>
      <c r="E550" s="70">
        <v>2020</v>
      </c>
      <c r="F550" s="70" t="s">
        <v>159</v>
      </c>
      <c r="G550" s="70" t="s">
        <v>2312</v>
      </c>
      <c r="H550" s="70" t="s">
        <v>2313</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2330</v>
      </c>
      <c r="B551" s="70">
        <v>459</v>
      </c>
      <c r="C551" s="70">
        <v>18</v>
      </c>
      <c r="D551" s="70">
        <v>27</v>
      </c>
      <c r="E551" s="70">
        <v>2021</v>
      </c>
      <c r="F551" s="70" t="s">
        <v>160</v>
      </c>
      <c r="G551" s="70" t="s">
        <v>2312</v>
      </c>
      <c r="H551" s="70" t="s">
        <v>2313</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2331</v>
      </c>
      <c r="B552" s="70">
        <v>459</v>
      </c>
      <c r="C552" s="70">
        <v>19</v>
      </c>
      <c r="D552" s="70">
        <v>27</v>
      </c>
      <c r="E552" s="70">
        <v>2022</v>
      </c>
      <c r="F552" s="70" t="s">
        <v>161</v>
      </c>
      <c r="G552" s="70" t="s">
        <v>2312</v>
      </c>
      <c r="H552" s="70" t="s">
        <v>2313</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459</v>
      </c>
      <c r="C553" s="70">
        <v>20</v>
      </c>
      <c r="D553" s="70">
        <v>27</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459</v>
      </c>
      <c r="C554" s="70">
        <v>21</v>
      </c>
      <c r="D554" s="70">
        <v>27</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460</v>
      </c>
      <c r="C555" s="70">
        <v>1</v>
      </c>
      <c r="D555" s="70">
        <v>28</v>
      </c>
      <c r="E555" s="70">
        <v>1990</v>
      </c>
      <c r="F555" s="70" t="s">
        <v>787</v>
      </c>
      <c r="G555" s="70" t="s">
        <v>2335</v>
      </c>
      <c r="H555" s="70" t="s">
        <v>2336</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461</v>
      </c>
      <c r="C556" s="70">
        <v>2</v>
      </c>
      <c r="D556" s="70">
        <v>28</v>
      </c>
      <c r="E556" s="70">
        <v>2005</v>
      </c>
      <c r="F556" s="70" t="s">
        <v>789</v>
      </c>
      <c r="G556" s="70" t="s">
        <v>2335</v>
      </c>
      <c r="H556" s="70" t="s">
        <v>2336</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462</v>
      </c>
      <c r="C557" s="70">
        <v>3</v>
      </c>
      <c r="D557" s="70">
        <v>28</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463</v>
      </c>
      <c r="C558" s="70">
        <v>4</v>
      </c>
      <c r="D558" s="70">
        <v>28</v>
      </c>
      <c r="E558" s="70">
        <v>2007</v>
      </c>
      <c r="F558" s="70" t="s">
        <v>791</v>
      </c>
      <c r="G558" s="1064" t="s">
        <v>2335</v>
      </c>
      <c r="H558" s="70" t="s">
        <v>2336</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464</v>
      </c>
      <c r="C559" s="70">
        <v>5</v>
      </c>
      <c r="D559" s="70">
        <v>28</v>
      </c>
      <c r="E559" s="70">
        <v>2008</v>
      </c>
      <c r="F559" s="70" t="s">
        <v>792</v>
      </c>
      <c r="G559" s="1064" t="s">
        <v>2335</v>
      </c>
      <c r="H559" s="70" t="s">
        <v>2336</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465</v>
      </c>
      <c r="C560" s="70">
        <v>6</v>
      </c>
      <c r="D560" s="70">
        <v>28</v>
      </c>
      <c r="E560" s="70">
        <v>2009</v>
      </c>
      <c r="F560" s="70" t="s">
        <v>176</v>
      </c>
      <c r="G560" s="70" t="s">
        <v>2335</v>
      </c>
      <c r="H560" s="70" t="s">
        <v>2336</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2342</v>
      </c>
      <c r="B561" s="70">
        <v>466</v>
      </c>
      <c r="C561" s="70">
        <v>7</v>
      </c>
      <c r="D561" s="70">
        <v>28</v>
      </c>
      <c r="E561" s="70">
        <v>2010</v>
      </c>
      <c r="F561" s="70" t="s">
        <v>177</v>
      </c>
      <c r="G561" s="70" t="s">
        <v>2335</v>
      </c>
      <c r="H561" s="70" t="s">
        <v>2336</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2343</v>
      </c>
      <c r="B562" s="70">
        <v>467</v>
      </c>
      <c r="C562" s="70">
        <v>8</v>
      </c>
      <c r="D562" s="70">
        <v>28</v>
      </c>
      <c r="E562" s="70">
        <v>2011</v>
      </c>
      <c r="F562" s="70" t="s">
        <v>178</v>
      </c>
      <c r="G562" s="70" t="s">
        <v>2335</v>
      </c>
      <c r="H562" s="70" t="s">
        <v>2336</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2344</v>
      </c>
      <c r="B563" s="70">
        <v>468</v>
      </c>
      <c r="C563" s="70">
        <v>9</v>
      </c>
      <c r="D563" s="70">
        <v>28</v>
      </c>
      <c r="E563" s="70">
        <v>2012</v>
      </c>
      <c r="F563" s="70" t="s">
        <v>179</v>
      </c>
      <c r="G563" s="70" t="s">
        <v>2335</v>
      </c>
      <c r="H563" s="70" t="s">
        <v>2336</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2345</v>
      </c>
      <c r="B564" s="70">
        <v>469</v>
      </c>
      <c r="C564" s="70">
        <v>10</v>
      </c>
      <c r="D564" s="70">
        <v>28</v>
      </c>
      <c r="E564" s="70">
        <v>2013</v>
      </c>
      <c r="F564" s="70" t="s">
        <v>180</v>
      </c>
      <c r="G564" s="70" t="s">
        <v>2335</v>
      </c>
      <c r="H564" s="70" t="s">
        <v>2336</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2346</v>
      </c>
      <c r="B565" s="70">
        <v>470</v>
      </c>
      <c r="C565" s="70">
        <v>11</v>
      </c>
      <c r="D565" s="70">
        <v>28</v>
      </c>
      <c r="E565" s="70">
        <v>2014</v>
      </c>
      <c r="F565" s="70" t="s">
        <v>181</v>
      </c>
      <c r="G565" s="70" t="s">
        <v>2335</v>
      </c>
      <c r="H565" s="70" t="s">
        <v>2336</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2347</v>
      </c>
      <c r="B566" s="70">
        <v>471</v>
      </c>
      <c r="C566" s="70">
        <v>12</v>
      </c>
      <c r="D566" s="70">
        <v>28</v>
      </c>
      <c r="E566" s="70">
        <v>2015</v>
      </c>
      <c r="F566" s="70" t="s">
        <v>182</v>
      </c>
      <c r="G566" s="70" t="s">
        <v>2335</v>
      </c>
      <c r="H566" s="70" t="s">
        <v>2336</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2348</v>
      </c>
      <c r="B567" s="70">
        <v>472</v>
      </c>
      <c r="C567" s="70">
        <v>13</v>
      </c>
      <c r="D567" s="70">
        <v>28</v>
      </c>
      <c r="E567" s="70">
        <v>2016</v>
      </c>
      <c r="F567" s="70" t="s">
        <v>155</v>
      </c>
      <c r="G567" s="70" t="s">
        <v>2335</v>
      </c>
      <c r="H567" s="70" t="s">
        <v>2336</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2349</v>
      </c>
      <c r="B568" s="70">
        <v>473</v>
      </c>
      <c r="C568" s="70">
        <v>14</v>
      </c>
      <c r="D568" s="70">
        <v>28</v>
      </c>
      <c r="E568" s="70">
        <v>2017</v>
      </c>
      <c r="F568" s="70" t="s">
        <v>156</v>
      </c>
      <c r="G568" s="70" t="s">
        <v>2335</v>
      </c>
      <c r="H568" s="70" t="s">
        <v>2336</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2350</v>
      </c>
      <c r="B569" s="70">
        <v>474</v>
      </c>
      <c r="C569" s="70">
        <v>15</v>
      </c>
      <c r="D569" s="70">
        <v>28</v>
      </c>
      <c r="E569" s="70">
        <v>2018</v>
      </c>
      <c r="F569" s="70" t="s">
        <v>183</v>
      </c>
      <c r="G569" s="70" t="s">
        <v>2335</v>
      </c>
      <c r="H569" s="70" t="s">
        <v>2336</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2351</v>
      </c>
      <c r="B570" s="70">
        <v>475</v>
      </c>
      <c r="C570" s="70">
        <v>16</v>
      </c>
      <c r="D570" s="70">
        <v>28</v>
      </c>
      <c r="E570" s="70">
        <v>2019</v>
      </c>
      <c r="F570" s="70" t="s">
        <v>158</v>
      </c>
      <c r="G570" s="70" t="s">
        <v>2335</v>
      </c>
      <c r="H570" s="70" t="s">
        <v>2336</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2352</v>
      </c>
      <c r="B571" s="70">
        <v>476</v>
      </c>
      <c r="C571" s="70">
        <v>17</v>
      </c>
      <c r="D571" s="70">
        <v>28</v>
      </c>
      <c r="E571" s="70">
        <v>2020</v>
      </c>
      <c r="F571" s="70" t="s">
        <v>159</v>
      </c>
      <c r="G571" s="70" t="s">
        <v>2335</v>
      </c>
      <c r="H571" s="70" t="s">
        <v>2336</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2353</v>
      </c>
      <c r="B572" s="70">
        <v>476</v>
      </c>
      <c r="C572" s="70">
        <v>18</v>
      </c>
      <c r="D572" s="70">
        <v>28</v>
      </c>
      <c r="E572" s="70">
        <v>2021</v>
      </c>
      <c r="F572" s="70" t="s">
        <v>160</v>
      </c>
      <c r="G572" s="70" t="s">
        <v>2335</v>
      </c>
      <c r="H572" s="70" t="s">
        <v>2336</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2354</v>
      </c>
      <c r="B573" s="70">
        <v>476</v>
      </c>
      <c r="C573" s="70">
        <v>19</v>
      </c>
      <c r="D573" s="70">
        <v>28</v>
      </c>
      <c r="E573" s="70">
        <v>2022</v>
      </c>
      <c r="F573" s="70" t="s">
        <v>161</v>
      </c>
      <c r="G573" s="70" t="s">
        <v>2335</v>
      </c>
      <c r="H573" s="70" t="s">
        <v>2336</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476</v>
      </c>
      <c r="C574" s="70">
        <v>20</v>
      </c>
      <c r="D574" s="70">
        <v>28</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476</v>
      </c>
      <c r="C575" s="70">
        <v>21</v>
      </c>
      <c r="D575" s="70">
        <v>28</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409</v>
      </c>
      <c r="C576" s="70">
        <v>1</v>
      </c>
      <c r="D576" s="70">
        <v>25</v>
      </c>
      <c r="E576" s="70">
        <v>1990</v>
      </c>
      <c r="F576" s="70" t="s">
        <v>787</v>
      </c>
      <c r="G576" s="70" t="s">
        <v>2358</v>
      </c>
      <c r="H576" s="70" t="s">
        <v>2359</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410</v>
      </c>
      <c r="C577" s="70">
        <v>2</v>
      </c>
      <c r="D577" s="70">
        <v>25</v>
      </c>
      <c r="E577" s="70">
        <v>2005</v>
      </c>
      <c r="F577" s="70" t="s">
        <v>789</v>
      </c>
      <c r="G577" s="1064" t="s">
        <v>2358</v>
      </c>
      <c r="H577" s="70" t="s">
        <v>2359</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411</v>
      </c>
      <c r="C578" s="70">
        <v>3</v>
      </c>
      <c r="D578" s="70">
        <v>25</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412</v>
      </c>
      <c r="C579" s="70">
        <v>4</v>
      </c>
      <c r="D579" s="70">
        <v>25</v>
      </c>
      <c r="E579" s="70">
        <v>2007</v>
      </c>
      <c r="F579" s="70" t="s">
        <v>791</v>
      </c>
      <c r="G579" s="70" t="s">
        <v>2358</v>
      </c>
      <c r="H579" s="70" t="s">
        <v>2359</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413</v>
      </c>
      <c r="C580" s="70">
        <v>5</v>
      </c>
      <c r="D580" s="70">
        <v>25</v>
      </c>
      <c r="E580" s="70">
        <v>2008</v>
      </c>
      <c r="F580" s="70" t="s">
        <v>792</v>
      </c>
      <c r="G580" s="70" t="s">
        <v>2358</v>
      </c>
      <c r="H580" s="70" t="s">
        <v>2359</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414</v>
      </c>
      <c r="C581" s="70">
        <v>6</v>
      </c>
      <c r="D581" s="70">
        <v>25</v>
      </c>
      <c r="E581" s="70">
        <v>2009</v>
      </c>
      <c r="F581" s="70" t="s">
        <v>176</v>
      </c>
      <c r="G581" s="70" t="s">
        <v>2358</v>
      </c>
      <c r="H581" s="70" t="s">
        <v>2359</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2365</v>
      </c>
      <c r="B582" s="70">
        <v>415</v>
      </c>
      <c r="C582" s="70">
        <v>7</v>
      </c>
      <c r="D582" s="70">
        <v>25</v>
      </c>
      <c r="E582" s="70">
        <v>2010</v>
      </c>
      <c r="F582" s="70" t="s">
        <v>177</v>
      </c>
      <c r="G582" s="70" t="s">
        <v>2358</v>
      </c>
      <c r="H582" s="70" t="s">
        <v>2359</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2366</v>
      </c>
      <c r="B583" s="70">
        <v>416</v>
      </c>
      <c r="C583" s="70">
        <v>8</v>
      </c>
      <c r="D583" s="70">
        <v>25</v>
      </c>
      <c r="E583" s="70">
        <v>2011</v>
      </c>
      <c r="F583" s="70" t="s">
        <v>178</v>
      </c>
      <c r="G583" s="70" t="s">
        <v>2358</v>
      </c>
      <c r="H583" s="70" t="s">
        <v>2359</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2367</v>
      </c>
      <c r="B584" s="70">
        <v>417</v>
      </c>
      <c r="C584" s="70">
        <v>9</v>
      </c>
      <c r="D584" s="70">
        <v>25</v>
      </c>
      <c r="E584" s="70">
        <v>2012</v>
      </c>
      <c r="F584" s="70" t="s">
        <v>179</v>
      </c>
      <c r="G584" s="70" t="s">
        <v>2358</v>
      </c>
      <c r="H584" s="70" t="s">
        <v>2359</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2368</v>
      </c>
      <c r="B585" s="70">
        <v>418</v>
      </c>
      <c r="C585" s="70">
        <v>10</v>
      </c>
      <c r="D585" s="70">
        <v>25</v>
      </c>
      <c r="E585" s="70">
        <v>2013</v>
      </c>
      <c r="F585" s="70" t="s">
        <v>180</v>
      </c>
      <c r="G585" s="70" t="s">
        <v>2358</v>
      </c>
      <c r="H585" s="70" t="s">
        <v>2359</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2369</v>
      </c>
      <c r="B586" s="70">
        <v>419</v>
      </c>
      <c r="C586" s="70">
        <v>11</v>
      </c>
      <c r="D586" s="70">
        <v>25</v>
      </c>
      <c r="E586" s="70">
        <v>2014</v>
      </c>
      <c r="F586" s="70" t="s">
        <v>181</v>
      </c>
      <c r="G586" s="70" t="s">
        <v>2358</v>
      </c>
      <c r="H586" s="70" t="s">
        <v>2359</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2370</v>
      </c>
      <c r="B587" s="70">
        <v>420</v>
      </c>
      <c r="C587" s="70">
        <v>12</v>
      </c>
      <c r="D587" s="70">
        <v>25</v>
      </c>
      <c r="E587" s="70">
        <v>2015</v>
      </c>
      <c r="F587" s="70" t="s">
        <v>182</v>
      </c>
      <c r="G587" s="70" t="s">
        <v>2358</v>
      </c>
      <c r="H587" s="70" t="s">
        <v>2359</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2371</v>
      </c>
      <c r="B588" s="70">
        <v>421</v>
      </c>
      <c r="C588" s="70">
        <v>13</v>
      </c>
      <c r="D588" s="70">
        <v>25</v>
      </c>
      <c r="E588" s="70">
        <v>2016</v>
      </c>
      <c r="F588" s="70" t="s">
        <v>155</v>
      </c>
      <c r="G588" s="70" t="s">
        <v>2358</v>
      </c>
      <c r="H588" s="70" t="s">
        <v>2359</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2372</v>
      </c>
      <c r="B589" s="70">
        <v>422</v>
      </c>
      <c r="C589" s="70">
        <v>14</v>
      </c>
      <c r="D589" s="70">
        <v>25</v>
      </c>
      <c r="E589" s="70">
        <v>2017</v>
      </c>
      <c r="F589" s="70" t="s">
        <v>156</v>
      </c>
      <c r="G589" s="70" t="s">
        <v>2358</v>
      </c>
      <c r="H589" s="70" t="s">
        <v>2359</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2373</v>
      </c>
      <c r="B590" s="70">
        <v>423</v>
      </c>
      <c r="C590" s="70">
        <v>15</v>
      </c>
      <c r="D590" s="70">
        <v>25</v>
      </c>
      <c r="E590" s="70">
        <v>2018</v>
      </c>
      <c r="F590" s="70" t="s">
        <v>183</v>
      </c>
      <c r="G590" s="70" t="s">
        <v>2358</v>
      </c>
      <c r="H590" s="70" t="s">
        <v>2359</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2374</v>
      </c>
      <c r="B591" s="70">
        <v>424</v>
      </c>
      <c r="C591" s="70">
        <v>16</v>
      </c>
      <c r="D591" s="70">
        <v>25</v>
      </c>
      <c r="E591" s="70">
        <v>2019</v>
      </c>
      <c r="F591" s="70" t="s">
        <v>158</v>
      </c>
      <c r="G591" s="70" t="s">
        <v>2358</v>
      </c>
      <c r="H591" s="70" t="s">
        <v>2359</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2375</v>
      </c>
      <c r="B592" s="70">
        <v>425</v>
      </c>
      <c r="C592" s="70">
        <v>17</v>
      </c>
      <c r="D592" s="70">
        <v>25</v>
      </c>
      <c r="E592" s="70">
        <v>2020</v>
      </c>
      <c r="F592" s="70" t="s">
        <v>159</v>
      </c>
      <c r="G592" s="70" t="s">
        <v>2358</v>
      </c>
      <c r="H592" s="70" t="s">
        <v>2359</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2376</v>
      </c>
      <c r="B593" s="70">
        <v>425</v>
      </c>
      <c r="C593" s="70">
        <v>18</v>
      </c>
      <c r="D593" s="70">
        <v>25</v>
      </c>
      <c r="E593" s="70">
        <v>2021</v>
      </c>
      <c r="F593" s="70" t="s">
        <v>160</v>
      </c>
      <c r="G593" s="70" t="s">
        <v>2358</v>
      </c>
      <c r="H593" s="70" t="s">
        <v>2359</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2377</v>
      </c>
      <c r="B594" s="70">
        <v>425</v>
      </c>
      <c r="C594" s="70">
        <v>19</v>
      </c>
      <c r="D594" s="70">
        <v>25</v>
      </c>
      <c r="E594" s="70">
        <v>2022</v>
      </c>
      <c r="F594" s="70" t="s">
        <v>161</v>
      </c>
      <c r="G594" s="70" t="s">
        <v>2358</v>
      </c>
      <c r="H594" s="70" t="s">
        <v>2359</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425</v>
      </c>
      <c r="C595" s="70">
        <v>20</v>
      </c>
      <c r="D595" s="70">
        <v>25</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425</v>
      </c>
      <c r="C596" s="70">
        <v>21</v>
      </c>
      <c r="D596" s="70">
        <v>25</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477</v>
      </c>
      <c r="C597" s="70">
        <v>1</v>
      </c>
      <c r="D597" s="70">
        <v>29</v>
      </c>
      <c r="E597" s="70">
        <v>1990</v>
      </c>
      <c r="F597" s="70" t="s">
        <v>787</v>
      </c>
      <c r="G597" s="1064" t="s">
        <v>2381</v>
      </c>
      <c r="H597" s="70" t="s">
        <v>2382</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478</v>
      </c>
      <c r="C598" s="70">
        <v>2</v>
      </c>
      <c r="D598" s="70">
        <v>29</v>
      </c>
      <c r="E598" s="70">
        <v>2005</v>
      </c>
      <c r="F598" s="70" t="s">
        <v>789</v>
      </c>
      <c r="G598" s="70" t="s">
        <v>2381</v>
      </c>
      <c r="H598" s="70" t="s">
        <v>2382</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479</v>
      </c>
      <c r="C599" s="70">
        <v>3</v>
      </c>
      <c r="D599" s="70">
        <v>29</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480</v>
      </c>
      <c r="C600" s="70">
        <v>4</v>
      </c>
      <c r="D600" s="70">
        <v>29</v>
      </c>
      <c r="E600" s="70">
        <v>2007</v>
      </c>
      <c r="F600" s="70" t="s">
        <v>791</v>
      </c>
      <c r="G600" s="70" t="s">
        <v>2381</v>
      </c>
      <c r="H600" s="70" t="s">
        <v>2382</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481</v>
      </c>
      <c r="C601" s="70">
        <v>5</v>
      </c>
      <c r="D601" s="70">
        <v>29</v>
      </c>
      <c r="E601" s="70">
        <v>2008</v>
      </c>
      <c r="F601" s="70" t="s">
        <v>792</v>
      </c>
      <c r="G601" s="70" t="s">
        <v>2381</v>
      </c>
      <c r="H601" s="70" t="s">
        <v>2382</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482</v>
      </c>
      <c r="C602" s="70">
        <v>6</v>
      </c>
      <c r="D602" s="70">
        <v>29</v>
      </c>
      <c r="E602" s="70">
        <v>2009</v>
      </c>
      <c r="F602" s="70" t="s">
        <v>176</v>
      </c>
      <c r="G602" s="70" t="s">
        <v>2381</v>
      </c>
      <c r="H602" s="70" t="s">
        <v>2382</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2388</v>
      </c>
      <c r="B603" s="70">
        <v>483</v>
      </c>
      <c r="C603" s="70">
        <v>7</v>
      </c>
      <c r="D603" s="70">
        <v>29</v>
      </c>
      <c r="E603" s="70">
        <v>2010</v>
      </c>
      <c r="F603" s="70" t="s">
        <v>177</v>
      </c>
      <c r="G603" s="70" t="s">
        <v>2381</v>
      </c>
      <c r="H603" s="70" t="s">
        <v>2382</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2389</v>
      </c>
      <c r="B604" s="70">
        <v>484</v>
      </c>
      <c r="C604" s="70">
        <v>8</v>
      </c>
      <c r="D604" s="70">
        <v>29</v>
      </c>
      <c r="E604" s="70">
        <v>2011</v>
      </c>
      <c r="F604" s="70" t="s">
        <v>178</v>
      </c>
      <c r="G604" s="70" t="s">
        <v>2381</v>
      </c>
      <c r="H604" s="70" t="s">
        <v>2382</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2390</v>
      </c>
      <c r="B605" s="70">
        <v>485</v>
      </c>
      <c r="C605" s="70">
        <v>9</v>
      </c>
      <c r="D605" s="70">
        <v>29</v>
      </c>
      <c r="E605" s="70">
        <v>2012</v>
      </c>
      <c r="F605" s="70" t="s">
        <v>179</v>
      </c>
      <c r="G605" s="70" t="s">
        <v>2381</v>
      </c>
      <c r="H605" s="70" t="s">
        <v>2382</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2391</v>
      </c>
      <c r="B606" s="70">
        <v>486</v>
      </c>
      <c r="C606" s="70">
        <v>10</v>
      </c>
      <c r="D606" s="70">
        <v>29</v>
      </c>
      <c r="E606" s="70">
        <v>2013</v>
      </c>
      <c r="F606" s="70" t="s">
        <v>180</v>
      </c>
      <c r="G606" s="70" t="s">
        <v>2381</v>
      </c>
      <c r="H606" s="70" t="s">
        <v>2382</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2392</v>
      </c>
      <c r="B607" s="70">
        <v>487</v>
      </c>
      <c r="C607" s="70">
        <v>11</v>
      </c>
      <c r="D607" s="70">
        <v>29</v>
      </c>
      <c r="E607" s="70">
        <v>2014</v>
      </c>
      <c r="F607" s="70" t="s">
        <v>181</v>
      </c>
      <c r="G607" s="70" t="s">
        <v>2381</v>
      </c>
      <c r="H607" s="70" t="s">
        <v>2382</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2393</v>
      </c>
      <c r="B608" s="70">
        <v>488</v>
      </c>
      <c r="C608" s="70">
        <v>12</v>
      </c>
      <c r="D608" s="70">
        <v>29</v>
      </c>
      <c r="E608" s="70">
        <v>2015</v>
      </c>
      <c r="F608" s="70" t="s">
        <v>182</v>
      </c>
      <c r="G608" s="70" t="s">
        <v>2381</v>
      </c>
      <c r="H608" s="70" t="s">
        <v>2382</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2394</v>
      </c>
      <c r="B609" s="70">
        <v>489</v>
      </c>
      <c r="C609" s="70">
        <v>13</v>
      </c>
      <c r="D609" s="70">
        <v>29</v>
      </c>
      <c r="E609" s="70">
        <v>2016</v>
      </c>
      <c r="F609" s="70" t="s">
        <v>155</v>
      </c>
      <c r="G609" s="70" t="s">
        <v>2381</v>
      </c>
      <c r="H609" s="70" t="s">
        <v>2382</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2395</v>
      </c>
      <c r="B610" s="70">
        <v>490</v>
      </c>
      <c r="C610" s="70">
        <v>14</v>
      </c>
      <c r="D610" s="70">
        <v>29</v>
      </c>
      <c r="E610" s="70">
        <v>2017</v>
      </c>
      <c r="F610" s="70" t="s">
        <v>156</v>
      </c>
      <c r="G610" s="70" t="s">
        <v>2381</v>
      </c>
      <c r="H610" s="70" t="s">
        <v>2382</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2396</v>
      </c>
      <c r="B611" s="70">
        <v>491</v>
      </c>
      <c r="C611" s="70">
        <v>15</v>
      </c>
      <c r="D611" s="70">
        <v>29</v>
      </c>
      <c r="E611" s="70">
        <v>2018</v>
      </c>
      <c r="F611" s="70" t="s">
        <v>183</v>
      </c>
      <c r="G611" s="70" t="s">
        <v>2381</v>
      </c>
      <c r="H611" s="70" t="s">
        <v>2382</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2397</v>
      </c>
      <c r="B612" s="70">
        <v>492</v>
      </c>
      <c r="C612" s="70">
        <v>16</v>
      </c>
      <c r="D612" s="70">
        <v>29</v>
      </c>
      <c r="E612" s="70">
        <v>2019</v>
      </c>
      <c r="F612" s="70" t="s">
        <v>158</v>
      </c>
      <c r="G612" s="70" t="s">
        <v>2381</v>
      </c>
      <c r="H612" s="70" t="s">
        <v>2382</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2398</v>
      </c>
      <c r="B613" s="70">
        <v>493</v>
      </c>
      <c r="C613" s="70">
        <v>17</v>
      </c>
      <c r="D613" s="70">
        <v>29</v>
      </c>
      <c r="E613" s="70">
        <v>2020</v>
      </c>
      <c r="F613" s="70" t="s">
        <v>159</v>
      </c>
      <c r="G613" s="70" t="s">
        <v>2381</v>
      </c>
      <c r="H613" s="70" t="s">
        <v>2382</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2399</v>
      </c>
      <c r="B614" s="70">
        <v>493</v>
      </c>
      <c r="C614" s="70">
        <v>18</v>
      </c>
      <c r="D614" s="70">
        <v>29</v>
      </c>
      <c r="E614" s="70">
        <v>2021</v>
      </c>
      <c r="F614" s="70" t="s">
        <v>160</v>
      </c>
      <c r="G614" s="70" t="s">
        <v>2381</v>
      </c>
      <c r="H614" s="70" t="s">
        <v>2382</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2400</v>
      </c>
      <c r="B615" s="70">
        <v>493</v>
      </c>
      <c r="C615" s="70">
        <v>19</v>
      </c>
      <c r="D615" s="70">
        <v>29</v>
      </c>
      <c r="E615" s="70">
        <v>2022</v>
      </c>
      <c r="F615" s="70" t="s">
        <v>161</v>
      </c>
      <c r="G615" s="1064" t="s">
        <v>2381</v>
      </c>
      <c r="H615" s="70" t="s">
        <v>2382</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493</v>
      </c>
      <c r="C616" s="70">
        <v>20</v>
      </c>
      <c r="D616" s="70">
        <v>29</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493</v>
      </c>
      <c r="C617" s="70">
        <v>21</v>
      </c>
      <c r="D617" s="70">
        <v>29</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494</v>
      </c>
      <c r="C618" s="70">
        <v>1</v>
      </c>
      <c r="D618" s="70">
        <v>30</v>
      </c>
      <c r="E618" s="70">
        <v>1990</v>
      </c>
      <c r="F618" s="70" t="s">
        <v>787</v>
      </c>
      <c r="G618" s="70" t="s">
        <v>2404</v>
      </c>
      <c r="H618" s="70" t="s">
        <v>2405</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495</v>
      </c>
      <c r="C619" s="70">
        <v>2</v>
      </c>
      <c r="D619" s="70">
        <v>30</v>
      </c>
      <c r="E619" s="70">
        <v>2005</v>
      </c>
      <c r="F619" s="70" t="s">
        <v>789</v>
      </c>
      <c r="G619" s="70" t="s">
        <v>2404</v>
      </c>
      <c r="H619" s="70" t="s">
        <v>2405</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496</v>
      </c>
      <c r="C620" s="70">
        <v>3</v>
      </c>
      <c r="D620" s="70">
        <v>30</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497</v>
      </c>
      <c r="C621" s="70">
        <v>4</v>
      </c>
      <c r="D621" s="70">
        <v>30</v>
      </c>
      <c r="E621" s="70">
        <v>2007</v>
      </c>
      <c r="F621" s="70" t="s">
        <v>791</v>
      </c>
      <c r="G621" s="70" t="s">
        <v>2404</v>
      </c>
      <c r="H621" s="70" t="s">
        <v>2405</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498</v>
      </c>
      <c r="C622" s="70">
        <v>5</v>
      </c>
      <c r="D622" s="70">
        <v>30</v>
      </c>
      <c r="E622" s="70">
        <v>2008</v>
      </c>
      <c r="F622" s="70" t="s">
        <v>792</v>
      </c>
      <c r="G622" s="70" t="s">
        <v>2404</v>
      </c>
      <c r="H622" s="70" t="s">
        <v>2405</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499</v>
      </c>
      <c r="C623" s="70">
        <v>6</v>
      </c>
      <c r="D623" s="70">
        <v>30</v>
      </c>
      <c r="E623" s="70">
        <v>2009</v>
      </c>
      <c r="F623" s="70" t="s">
        <v>176</v>
      </c>
      <c r="G623" s="70" t="s">
        <v>2404</v>
      </c>
      <c r="H623" s="70" t="s">
        <v>2405</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2411</v>
      </c>
      <c r="B624" s="70">
        <v>500</v>
      </c>
      <c r="C624" s="70">
        <v>7</v>
      </c>
      <c r="D624" s="70">
        <v>30</v>
      </c>
      <c r="E624" s="70">
        <v>2010</v>
      </c>
      <c r="F624" s="70" t="s">
        <v>177</v>
      </c>
      <c r="G624" s="70" t="s">
        <v>2404</v>
      </c>
      <c r="H624" s="70" t="s">
        <v>2405</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2412</v>
      </c>
      <c r="B625" s="70">
        <v>501</v>
      </c>
      <c r="C625" s="70">
        <v>8</v>
      </c>
      <c r="D625" s="70">
        <v>30</v>
      </c>
      <c r="E625" s="70">
        <v>2011</v>
      </c>
      <c r="F625" s="70" t="s">
        <v>178</v>
      </c>
      <c r="G625" s="70" t="s">
        <v>2404</v>
      </c>
      <c r="H625" s="70" t="s">
        <v>2405</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2413</v>
      </c>
      <c r="B626" s="70">
        <v>502</v>
      </c>
      <c r="C626" s="70">
        <v>9</v>
      </c>
      <c r="D626" s="70">
        <v>30</v>
      </c>
      <c r="E626" s="70">
        <v>2012</v>
      </c>
      <c r="F626" s="70" t="s">
        <v>179</v>
      </c>
      <c r="G626" s="70" t="s">
        <v>2404</v>
      </c>
      <c r="H626" s="70" t="s">
        <v>2405</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2414</v>
      </c>
      <c r="B627" s="70">
        <v>503</v>
      </c>
      <c r="C627" s="70">
        <v>10</v>
      </c>
      <c r="D627" s="70">
        <v>30</v>
      </c>
      <c r="E627" s="70">
        <v>2013</v>
      </c>
      <c r="F627" s="70" t="s">
        <v>180</v>
      </c>
      <c r="G627" s="70" t="s">
        <v>2404</v>
      </c>
      <c r="H627" s="70" t="s">
        <v>2405</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2415</v>
      </c>
      <c r="B628" s="70">
        <v>504</v>
      </c>
      <c r="C628" s="70">
        <v>11</v>
      </c>
      <c r="D628" s="70">
        <v>30</v>
      </c>
      <c r="E628" s="70">
        <v>2014</v>
      </c>
      <c r="F628" s="70" t="s">
        <v>181</v>
      </c>
      <c r="G628" s="70" t="s">
        <v>2404</v>
      </c>
      <c r="H628" s="70" t="s">
        <v>2405</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2416</v>
      </c>
      <c r="B629" s="70">
        <v>505</v>
      </c>
      <c r="C629" s="70">
        <v>12</v>
      </c>
      <c r="D629" s="70">
        <v>30</v>
      </c>
      <c r="E629" s="70">
        <v>2015</v>
      </c>
      <c r="F629" s="70" t="s">
        <v>182</v>
      </c>
      <c r="G629" s="70" t="s">
        <v>2404</v>
      </c>
      <c r="H629" s="70" t="s">
        <v>2405</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2417</v>
      </c>
      <c r="B630" s="70">
        <v>506</v>
      </c>
      <c r="C630" s="70">
        <v>13</v>
      </c>
      <c r="D630" s="70">
        <v>30</v>
      </c>
      <c r="E630" s="70">
        <v>2016</v>
      </c>
      <c r="F630" s="70" t="s">
        <v>155</v>
      </c>
      <c r="G630" s="70" t="s">
        <v>2404</v>
      </c>
      <c r="H630" s="70" t="s">
        <v>2405</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2418</v>
      </c>
      <c r="B631" s="70">
        <v>507</v>
      </c>
      <c r="C631" s="70">
        <v>14</v>
      </c>
      <c r="D631" s="70">
        <v>30</v>
      </c>
      <c r="E631" s="70">
        <v>2017</v>
      </c>
      <c r="F631" s="70" t="s">
        <v>156</v>
      </c>
      <c r="G631" s="70" t="s">
        <v>2404</v>
      </c>
      <c r="H631" s="70" t="s">
        <v>2405</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2419</v>
      </c>
      <c r="B632" s="70">
        <v>508</v>
      </c>
      <c r="C632" s="70">
        <v>15</v>
      </c>
      <c r="D632" s="70">
        <v>30</v>
      </c>
      <c r="E632" s="70">
        <v>2018</v>
      </c>
      <c r="F632" s="70" t="s">
        <v>183</v>
      </c>
      <c r="G632" s="70" t="s">
        <v>2404</v>
      </c>
      <c r="H632" s="70" t="s">
        <v>2405</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2420</v>
      </c>
      <c r="B633" s="70">
        <v>509</v>
      </c>
      <c r="C633" s="70">
        <v>16</v>
      </c>
      <c r="D633" s="70">
        <v>30</v>
      </c>
      <c r="E633" s="70">
        <v>2019</v>
      </c>
      <c r="F633" s="70" t="s">
        <v>158</v>
      </c>
      <c r="G633" s="70" t="s">
        <v>2404</v>
      </c>
      <c r="H633" s="70" t="s">
        <v>2405</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2421</v>
      </c>
      <c r="B634" s="70">
        <v>510</v>
      </c>
      <c r="C634" s="70">
        <v>17</v>
      </c>
      <c r="D634" s="70">
        <v>30</v>
      </c>
      <c r="E634" s="70">
        <v>2020</v>
      </c>
      <c r="F634" s="70" t="s">
        <v>159</v>
      </c>
      <c r="G634" s="1064" t="s">
        <v>2404</v>
      </c>
      <c r="H634" s="70" t="s">
        <v>2405</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2422</v>
      </c>
      <c r="B635" s="70">
        <v>510</v>
      </c>
      <c r="C635" s="70">
        <v>18</v>
      </c>
      <c r="D635" s="70">
        <v>30</v>
      </c>
      <c r="E635" s="70">
        <v>2021</v>
      </c>
      <c r="F635" s="70" t="s">
        <v>160</v>
      </c>
      <c r="G635" s="1064" t="s">
        <v>2404</v>
      </c>
      <c r="H635" s="70" t="s">
        <v>2405</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2423</v>
      </c>
      <c r="B636" s="70">
        <v>510</v>
      </c>
      <c r="C636" s="70">
        <v>19</v>
      </c>
      <c r="D636" s="70">
        <v>30</v>
      </c>
      <c r="E636" s="70">
        <v>2022</v>
      </c>
      <c r="F636" s="70" t="s">
        <v>161</v>
      </c>
      <c r="G636" s="70" t="s">
        <v>2404</v>
      </c>
      <c r="H636" s="70" t="s">
        <v>2405</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510</v>
      </c>
      <c r="C637" s="70">
        <v>20</v>
      </c>
      <c r="D637" s="70">
        <v>30</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510</v>
      </c>
      <c r="C638" s="70">
        <v>21</v>
      </c>
      <c r="D638" s="70">
        <v>30</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2458</v>
      </c>
      <c r="B639" s="70">
        <v>511</v>
      </c>
      <c r="C639" s="70">
        <v>1</v>
      </c>
      <c r="D639" s="70">
        <v>31</v>
      </c>
      <c r="E639" s="70">
        <v>1990</v>
      </c>
      <c r="F639" s="70" t="s">
        <v>787</v>
      </c>
      <c r="G639" s="70" t="s">
        <v>2459</v>
      </c>
      <c r="H639" s="70" t="s">
        <v>2460</v>
      </c>
      <c r="I639" s="148"/>
      <c r="J639" s="71">
        <v>886.61337501493438</v>
      </c>
      <c r="K639" s="71">
        <v>71.748113678474382</v>
      </c>
      <c r="L639" s="71">
        <v>58.52156564273244</v>
      </c>
      <c r="M639" s="71">
        <v>767.74050108845961</v>
      </c>
      <c r="N639" s="71">
        <v>1131.2807374592751</v>
      </c>
      <c r="O639" s="71">
        <v>899.32283868421018</v>
      </c>
      <c r="P639" s="71">
        <v>849.93645511245927</v>
      </c>
      <c r="Q639" s="71">
        <v>84.714799936042695</v>
      </c>
      <c r="R639" s="71">
        <v>0</v>
      </c>
      <c r="S639" s="71">
        <v>106.21347</v>
      </c>
      <c r="T639" s="72"/>
      <c r="U639" s="71">
        <v>249009688</v>
      </c>
      <c r="V639" s="71">
        <v>30292</v>
      </c>
      <c r="W639" s="71">
        <v>676</v>
      </c>
      <c r="X639" s="71">
        <v>293251</v>
      </c>
      <c r="Y639" s="71">
        <v>413323</v>
      </c>
      <c r="Z639" s="71">
        <v>369902</v>
      </c>
      <c r="AA639" s="71">
        <v>206374</v>
      </c>
      <c r="AB639" s="71">
        <v>1375481</v>
      </c>
      <c r="AC639" s="71">
        <v>0</v>
      </c>
      <c r="AD639" s="71">
        <v>106.21347</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2461</v>
      </c>
      <c r="B640" s="70">
        <v>512</v>
      </c>
      <c r="C640" s="70">
        <v>2</v>
      </c>
      <c r="D640" s="70">
        <v>31</v>
      </c>
      <c r="E640" s="70">
        <v>2005</v>
      </c>
      <c r="F640" s="70" t="s">
        <v>789</v>
      </c>
      <c r="G640" s="70" t="s">
        <v>2459</v>
      </c>
      <c r="H640" s="70" t="s">
        <v>2460</v>
      </c>
      <c r="I640" s="148"/>
      <c r="J640" s="71">
        <v>1193.4751089293511</v>
      </c>
      <c r="K640" s="71">
        <v>55.631445387109324</v>
      </c>
      <c r="L640" s="71">
        <v>43.348949494136178</v>
      </c>
      <c r="M640" s="71">
        <v>1355.7662382175561</v>
      </c>
      <c r="N640" s="71">
        <v>1596.259826607486</v>
      </c>
      <c r="O640" s="71">
        <v>1341.238506205128</v>
      </c>
      <c r="P640" s="71">
        <v>904.38501726592256</v>
      </c>
      <c r="Q640" s="71">
        <v>84.269035864882099</v>
      </c>
      <c r="R640" s="71">
        <v>0</v>
      </c>
      <c r="S640" s="71">
        <v>157.11420618778999</v>
      </c>
      <c r="T640" s="72"/>
      <c r="U640" s="71">
        <v>215648886</v>
      </c>
      <c r="V640" s="71">
        <v>27633</v>
      </c>
      <c r="W640" s="71">
        <v>559</v>
      </c>
      <c r="X640" s="71">
        <v>281342</v>
      </c>
      <c r="Y640" s="71">
        <v>535928</v>
      </c>
      <c r="Z640" s="71">
        <v>638384</v>
      </c>
      <c r="AA640" s="71">
        <v>179846</v>
      </c>
      <c r="AB640" s="71">
        <v>1430366</v>
      </c>
      <c r="AC640" s="71">
        <v>0</v>
      </c>
      <c r="AD640" s="71">
        <v>157.11420618778999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2462</v>
      </c>
      <c r="B641" s="70">
        <v>513</v>
      </c>
      <c r="C641" s="70">
        <v>3</v>
      </c>
      <c r="D641" s="70">
        <v>31</v>
      </c>
      <c r="E641" s="70">
        <v>2006</v>
      </c>
      <c r="F641" s="70" t="s">
        <v>790</v>
      </c>
      <c r="G641" s="70" t="s">
        <v>2459</v>
      </c>
      <c r="H641" s="70" t="s">
        <v>2460</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2463</v>
      </c>
      <c r="B642" s="70">
        <v>514</v>
      </c>
      <c r="C642" s="70">
        <v>4</v>
      </c>
      <c r="D642" s="70">
        <v>31</v>
      </c>
      <c r="E642" s="70">
        <v>2007</v>
      </c>
      <c r="F642" s="70" t="s">
        <v>791</v>
      </c>
      <c r="G642" s="70" t="s">
        <v>2459</v>
      </c>
      <c r="H642" s="70" t="s">
        <v>2460</v>
      </c>
      <c r="I642" s="148"/>
      <c r="J642" s="71">
        <v>959.8873516406203</v>
      </c>
      <c r="K642" s="71">
        <v>52.399903951076837</v>
      </c>
      <c r="L642" s="71">
        <v>53.111005817046347</v>
      </c>
      <c r="M642" s="71">
        <v>1425.005491711702</v>
      </c>
      <c r="N642" s="71">
        <v>1565.3630395094081</v>
      </c>
      <c r="O642" s="71">
        <v>1294.359916969627</v>
      </c>
      <c r="P642" s="71">
        <v>889.67510172340155</v>
      </c>
      <c r="Q642" s="71">
        <v>88.305884247938394</v>
      </c>
      <c r="R642" s="71">
        <v>0</v>
      </c>
      <c r="S642" s="71">
        <v>159.71485713573031</v>
      </c>
      <c r="T642" s="72"/>
      <c r="U642" s="71">
        <v>249319399</v>
      </c>
      <c r="V642" s="71">
        <v>26543</v>
      </c>
      <c r="W642" s="71">
        <v>673</v>
      </c>
      <c r="X642" s="71">
        <v>354176</v>
      </c>
      <c r="Y642" s="71">
        <v>545391</v>
      </c>
      <c r="Z642" s="71">
        <v>640438</v>
      </c>
      <c r="AA642" s="71">
        <v>174224</v>
      </c>
      <c r="AB642" s="71">
        <v>1419626</v>
      </c>
      <c r="AC642" s="71">
        <v>0</v>
      </c>
      <c r="AD642" s="71">
        <v>159.7148571357302</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2464</v>
      </c>
      <c r="B643" s="70">
        <v>515</v>
      </c>
      <c r="C643" s="70">
        <v>5</v>
      </c>
      <c r="D643" s="70">
        <v>31</v>
      </c>
      <c r="E643" s="70">
        <v>2008</v>
      </c>
      <c r="F643" s="70" t="s">
        <v>792</v>
      </c>
      <c r="G643" s="70" t="s">
        <v>2459</v>
      </c>
      <c r="H643" s="70" t="s">
        <v>2460</v>
      </c>
      <c r="I643" s="148"/>
      <c r="J643" s="71">
        <v>869.51493645428127</v>
      </c>
      <c r="K643" s="71">
        <v>38.681245570913752</v>
      </c>
      <c r="L643" s="71">
        <v>47.014440427165262</v>
      </c>
      <c r="M643" s="71">
        <v>1559.2223335636711</v>
      </c>
      <c r="N643" s="71">
        <v>1649.209539253558</v>
      </c>
      <c r="O643" s="71">
        <v>1252.475832853451</v>
      </c>
      <c r="P643" s="71">
        <v>837.58805842949175</v>
      </c>
      <c r="Q643" s="71">
        <v>86.592010259881604</v>
      </c>
      <c r="R643" s="71">
        <v>0</v>
      </c>
      <c r="S643" s="71">
        <v>159.06362831936099</v>
      </c>
      <c r="T643" s="72"/>
      <c r="U643" s="71">
        <v>243154090</v>
      </c>
      <c r="V643" s="71">
        <v>26543</v>
      </c>
      <c r="W643" s="71">
        <v>673</v>
      </c>
      <c r="X643" s="71">
        <v>354176</v>
      </c>
      <c r="Y643" s="71">
        <v>550523</v>
      </c>
      <c r="Z643" s="71">
        <v>641465</v>
      </c>
      <c r="AA643" s="71">
        <v>164211</v>
      </c>
      <c r="AB643" s="71">
        <v>1414970</v>
      </c>
      <c r="AC643" s="71">
        <v>0</v>
      </c>
      <c r="AD643" s="71">
        <v>159.06362831936099</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2465</v>
      </c>
      <c r="B644" s="70">
        <v>516</v>
      </c>
      <c r="C644" s="70">
        <v>6</v>
      </c>
      <c r="D644" s="70">
        <v>31</v>
      </c>
      <c r="E644" s="70">
        <v>2009</v>
      </c>
      <c r="F644" s="70" t="s">
        <v>176</v>
      </c>
      <c r="G644" s="70" t="s">
        <v>2459</v>
      </c>
      <c r="H644" s="70" t="s">
        <v>2460</v>
      </c>
      <c r="I644" s="148"/>
      <c r="J644" s="71">
        <v>721.88490501435649</v>
      </c>
      <c r="K644" s="71">
        <v>37.007438099695428</v>
      </c>
      <c r="L644" s="71">
        <v>54.544139047480947</v>
      </c>
      <c r="M644" s="71">
        <v>1433.7592936202229</v>
      </c>
      <c r="N644" s="71">
        <v>1516.530070118833</v>
      </c>
      <c r="O644" s="71">
        <v>1272.892009443425</v>
      </c>
      <c r="P644" s="71">
        <v>786.73527286379692</v>
      </c>
      <c r="Q644" s="71">
        <v>82.299255252379695</v>
      </c>
      <c r="R644" s="71">
        <v>0</v>
      </c>
      <c r="S644" s="71">
        <v>167.76561538793931</v>
      </c>
      <c r="T644" s="72"/>
      <c r="U644" s="71">
        <v>198480855</v>
      </c>
      <c r="V644" s="71">
        <v>26486</v>
      </c>
      <c r="W644" s="71">
        <v>1256</v>
      </c>
      <c r="X644" s="71">
        <v>392679</v>
      </c>
      <c r="Y644" s="71">
        <v>555909</v>
      </c>
      <c r="Z644" s="71">
        <v>643478</v>
      </c>
      <c r="AA644" s="71">
        <v>158346</v>
      </c>
      <c r="AB644" s="71">
        <v>1411715</v>
      </c>
      <c r="AC644" s="71">
        <v>0</v>
      </c>
      <c r="AD644" s="71">
        <v>167.76561538793931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0</v>
      </c>
      <c r="BJ644" s="71">
        <v>535.23775000000001</v>
      </c>
      <c r="BK644" s="71">
        <v>0.33200000000000002</v>
      </c>
      <c r="BL644" s="71">
        <v>217.48500000000001</v>
      </c>
      <c r="BM644" s="71">
        <v>0</v>
      </c>
      <c r="BN644" s="72"/>
      <c r="BO644" s="71">
        <v>0</v>
      </c>
      <c r="BP644" s="71">
        <v>0</v>
      </c>
      <c r="BQ644" s="71">
        <v>49</v>
      </c>
      <c r="BR644" s="71">
        <v>1</v>
      </c>
      <c r="BS644" s="71">
        <v>38</v>
      </c>
      <c r="BT644" s="71">
        <v>0</v>
      </c>
      <c r="BU644"/>
      <c r="BV644" s="70">
        <v>733.63175000000001</v>
      </c>
      <c r="BW644" s="70">
        <v>0</v>
      </c>
      <c r="BX644" s="70">
        <v>8.5229999999999997</v>
      </c>
      <c r="BY644" s="70">
        <v>0</v>
      </c>
      <c r="BZ644" s="70">
        <v>10.9</v>
      </c>
      <c r="CA644" s="70">
        <v>0</v>
      </c>
      <c r="CB644" s="70">
        <v>0</v>
      </c>
      <c r="CC644" s="70">
        <v>0</v>
      </c>
      <c r="CD644" s="70">
        <v>0</v>
      </c>
    </row>
    <row r="645" spans="1:82">
      <c r="A645" s="70" t="s">
        <v>2466</v>
      </c>
      <c r="B645" s="70">
        <v>517</v>
      </c>
      <c r="C645" s="70">
        <v>7</v>
      </c>
      <c r="D645" s="70">
        <v>31</v>
      </c>
      <c r="E645" s="70">
        <v>2010</v>
      </c>
      <c r="F645" s="70" t="s">
        <v>177</v>
      </c>
      <c r="G645" s="70" t="s">
        <v>2459</v>
      </c>
      <c r="H645" s="70" t="s">
        <v>2460</v>
      </c>
      <c r="I645" s="148"/>
      <c r="J645" s="71">
        <v>742.64212199342103</v>
      </c>
      <c r="K645" s="71">
        <v>41.317211681457643</v>
      </c>
      <c r="L645" s="71">
        <v>52.669389321032448</v>
      </c>
      <c r="M645" s="71">
        <v>1554.3284344518449</v>
      </c>
      <c r="N645" s="71">
        <v>1503.965397075126</v>
      </c>
      <c r="O645" s="71">
        <v>1270.5073343572151</v>
      </c>
      <c r="P645" s="71">
        <v>789.30597908000379</v>
      </c>
      <c r="Q645" s="71">
        <v>85.582234593967499</v>
      </c>
      <c r="R645" s="71">
        <v>0</v>
      </c>
      <c r="S645" s="71">
        <v>169.940237525632</v>
      </c>
      <c r="T645" s="72"/>
      <c r="U645" s="71">
        <v>191807346</v>
      </c>
      <c r="V645" s="71">
        <v>26486</v>
      </c>
      <c r="W645" s="71">
        <v>1256</v>
      </c>
      <c r="X645" s="71">
        <v>392679</v>
      </c>
      <c r="Y645" s="71">
        <v>560521</v>
      </c>
      <c r="Z645" s="71">
        <v>645257</v>
      </c>
      <c r="AA645" s="71">
        <v>154896</v>
      </c>
      <c r="AB645" s="71">
        <v>1406701</v>
      </c>
      <c r="AC645" s="71">
        <v>0</v>
      </c>
      <c r="AD645" s="71">
        <v>169.94023752563189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0</v>
      </c>
      <c r="BJ645" s="71">
        <v>500.4855</v>
      </c>
      <c r="BK645" s="71">
        <v>0.35799999999999998</v>
      </c>
      <c r="BL645" s="71">
        <v>198.24400000000003</v>
      </c>
      <c r="BM645" s="71">
        <v>0</v>
      </c>
      <c r="BN645" s="72"/>
      <c r="BO645" s="71">
        <v>0</v>
      </c>
      <c r="BP645" s="71">
        <v>0</v>
      </c>
      <c r="BQ645" s="71">
        <v>50</v>
      </c>
      <c r="BR645" s="71">
        <v>1</v>
      </c>
      <c r="BS645" s="71">
        <v>38</v>
      </c>
      <c r="BT645" s="71">
        <v>0</v>
      </c>
      <c r="BU645"/>
      <c r="BV645" s="70">
        <v>680.02549999999997</v>
      </c>
      <c r="BW645" s="70">
        <v>0</v>
      </c>
      <c r="BX645" s="70">
        <v>8.5619999999999994</v>
      </c>
      <c r="BY645" s="70">
        <v>0</v>
      </c>
      <c r="BZ645" s="70">
        <v>10.5</v>
      </c>
      <c r="CA645" s="70">
        <v>0</v>
      </c>
      <c r="CB645" s="70">
        <v>0</v>
      </c>
      <c r="CC645" s="70">
        <v>0</v>
      </c>
      <c r="CD645" s="70">
        <v>0</v>
      </c>
    </row>
    <row r="646" spans="1:82">
      <c r="A646" s="70" t="s">
        <v>2467</v>
      </c>
      <c r="B646" s="70">
        <v>518</v>
      </c>
      <c r="C646" s="70">
        <v>8</v>
      </c>
      <c r="D646" s="70">
        <v>31</v>
      </c>
      <c r="E646" s="70">
        <v>2011</v>
      </c>
      <c r="F646" s="70" t="s">
        <v>178</v>
      </c>
      <c r="G646" s="70" t="s">
        <v>2459</v>
      </c>
      <c r="H646" s="70" t="s">
        <v>2460</v>
      </c>
      <c r="I646" s="148"/>
      <c r="J646" s="71">
        <v>841.67005980778913</v>
      </c>
      <c r="K646" s="71">
        <v>59.054648976219163</v>
      </c>
      <c r="L646" s="71">
        <v>42.369786899732752</v>
      </c>
      <c r="M646" s="71">
        <v>1902.010228895633</v>
      </c>
      <c r="N646" s="71">
        <v>1917.9834832136919</v>
      </c>
      <c r="O646" s="71">
        <v>1252.4034997456372</v>
      </c>
      <c r="P646" s="71">
        <v>763.5915651228529</v>
      </c>
      <c r="Q646" s="71">
        <v>98.335088588065403</v>
      </c>
      <c r="R646" s="71">
        <v>0</v>
      </c>
      <c r="S646" s="71">
        <v>173.068577512312</v>
      </c>
      <c r="T646" s="72"/>
      <c r="U646" s="71">
        <v>175569256</v>
      </c>
      <c r="V646" s="71">
        <v>26486</v>
      </c>
      <c r="W646" s="71">
        <v>1256</v>
      </c>
      <c r="X646" s="71">
        <v>392679</v>
      </c>
      <c r="Y646" s="71">
        <v>564867</v>
      </c>
      <c r="Z646" s="71">
        <v>649881</v>
      </c>
      <c r="AA646" s="71">
        <v>154309</v>
      </c>
      <c r="AB646" s="71">
        <v>1401243</v>
      </c>
      <c r="AC646" s="71">
        <v>0</v>
      </c>
      <c r="AD646" s="71">
        <v>173.068577512312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0</v>
      </c>
      <c r="BJ646" s="71">
        <v>478.94499999999999</v>
      </c>
      <c r="BK646" s="71">
        <v>0.29499999999999998</v>
      </c>
      <c r="BL646" s="71">
        <v>203.96</v>
      </c>
      <c r="BM646" s="71">
        <v>0</v>
      </c>
      <c r="BN646" s="72"/>
      <c r="BO646" s="71">
        <v>0</v>
      </c>
      <c r="BP646" s="71">
        <v>0</v>
      </c>
      <c r="BQ646" s="71">
        <v>50</v>
      </c>
      <c r="BR646" s="71">
        <v>1</v>
      </c>
      <c r="BS646" s="71">
        <v>41</v>
      </c>
      <c r="BT646" s="71">
        <v>0</v>
      </c>
      <c r="BU646"/>
      <c r="BV646" s="70">
        <v>663.60199999999998</v>
      </c>
      <c r="BW646" s="70">
        <v>0</v>
      </c>
      <c r="BX646" s="70">
        <v>8.798</v>
      </c>
      <c r="BY646" s="70">
        <v>0</v>
      </c>
      <c r="BZ646" s="70">
        <v>10.8</v>
      </c>
      <c r="CA646" s="70">
        <v>0</v>
      </c>
      <c r="CB646" s="70">
        <v>0</v>
      </c>
      <c r="CC646" s="70">
        <v>0</v>
      </c>
      <c r="CD646" s="70">
        <v>0</v>
      </c>
    </row>
    <row r="647" spans="1:82">
      <c r="A647" s="70" t="s">
        <v>2468</v>
      </c>
      <c r="B647" s="70">
        <v>519</v>
      </c>
      <c r="C647" s="70">
        <v>9</v>
      </c>
      <c r="D647" s="70">
        <v>31</v>
      </c>
      <c r="E647" s="70">
        <v>2012</v>
      </c>
      <c r="F647" s="70" t="s">
        <v>179</v>
      </c>
      <c r="G647" s="70" t="s">
        <v>2459</v>
      </c>
      <c r="H647" s="70" t="s">
        <v>2460</v>
      </c>
      <c r="I647" s="148"/>
      <c r="J647" s="71">
        <v>841.10470558734937</v>
      </c>
      <c r="K647" s="71">
        <v>57.451167120419527</v>
      </c>
      <c r="L647" s="71">
        <v>41.808497080447829</v>
      </c>
      <c r="M647" s="71">
        <v>1951.0451895662111</v>
      </c>
      <c r="N647" s="71">
        <v>2209.4060702076522</v>
      </c>
      <c r="O647" s="71">
        <v>1250.5439721993168</v>
      </c>
      <c r="P647" s="71">
        <v>756.94766329411391</v>
      </c>
      <c r="Q647" s="71">
        <v>107.160087715137</v>
      </c>
      <c r="R647" s="71">
        <v>0</v>
      </c>
      <c r="S647" s="71">
        <v>162.41036318245281</v>
      </c>
      <c r="T647" s="72"/>
      <c r="U647" s="71">
        <v>175714650</v>
      </c>
      <c r="V647" s="71">
        <v>26486</v>
      </c>
      <c r="W647" s="71">
        <v>1256</v>
      </c>
      <c r="X647" s="71">
        <v>392679</v>
      </c>
      <c r="Y647" s="71">
        <v>573923</v>
      </c>
      <c r="Z647" s="71">
        <v>654063</v>
      </c>
      <c r="AA647" s="71">
        <v>152101</v>
      </c>
      <c r="AB647" s="71">
        <v>1405453</v>
      </c>
      <c r="AC647" s="71">
        <v>0</v>
      </c>
      <c r="AD647" s="71">
        <v>162.4103631824529</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0</v>
      </c>
      <c r="BJ647" s="71">
        <v>514.74900000000002</v>
      </c>
      <c r="BK647" s="71">
        <v>0.32600000000000001</v>
      </c>
      <c r="BL647" s="71">
        <v>247.60400000000001</v>
      </c>
      <c r="BM647" s="71">
        <v>0</v>
      </c>
      <c r="BN647" s="72"/>
      <c r="BO647" s="71">
        <v>0</v>
      </c>
      <c r="BP647" s="71">
        <v>0</v>
      </c>
      <c r="BQ647" s="71">
        <v>51</v>
      </c>
      <c r="BR647" s="71">
        <v>1</v>
      </c>
      <c r="BS647" s="71">
        <v>42</v>
      </c>
      <c r="BT647" s="71">
        <v>0</v>
      </c>
      <c r="BU647"/>
      <c r="BV647" s="70">
        <v>734.99699999999996</v>
      </c>
      <c r="BW647" s="70">
        <v>0</v>
      </c>
      <c r="BX647" s="70">
        <v>15.882</v>
      </c>
      <c r="BY647" s="70">
        <v>0</v>
      </c>
      <c r="BZ647" s="70">
        <v>11.8</v>
      </c>
      <c r="CA647" s="70">
        <v>0</v>
      </c>
      <c r="CB647" s="70">
        <v>0</v>
      </c>
      <c r="CC647" s="70">
        <v>0</v>
      </c>
      <c r="CD647" s="70">
        <v>0</v>
      </c>
    </row>
    <row r="648" spans="1:82">
      <c r="A648" s="70" t="s">
        <v>2469</v>
      </c>
      <c r="B648" s="70">
        <v>520</v>
      </c>
      <c r="C648" s="70">
        <v>10</v>
      </c>
      <c r="D648" s="70">
        <v>31</v>
      </c>
      <c r="E648" s="70">
        <v>2013</v>
      </c>
      <c r="F648" s="70" t="s">
        <v>180</v>
      </c>
      <c r="G648" s="70" t="s">
        <v>2459</v>
      </c>
      <c r="H648" s="70" t="s">
        <v>2460</v>
      </c>
      <c r="I648" s="148"/>
      <c r="J648" s="71">
        <v>888.89490824417715</v>
      </c>
      <c r="K648" s="71">
        <v>47.401468401994137</v>
      </c>
      <c r="L648" s="71">
        <v>38.492717502904078</v>
      </c>
      <c r="M648" s="71">
        <v>1999.797622056715</v>
      </c>
      <c r="N648" s="71">
        <v>2287.743568617771</v>
      </c>
      <c r="O648" s="71">
        <v>1208.6300558387493</v>
      </c>
      <c r="P648" s="71">
        <v>753.33584666644856</v>
      </c>
      <c r="Q648" s="71">
        <v>108.53154606498499</v>
      </c>
      <c r="R648" s="71">
        <v>0</v>
      </c>
      <c r="S648" s="71">
        <v>146.64195981019631</v>
      </c>
      <c r="T648" s="72"/>
      <c r="U648" s="71">
        <v>184761564</v>
      </c>
      <c r="V648" s="71">
        <v>26486</v>
      </c>
      <c r="W648" s="71">
        <v>1256</v>
      </c>
      <c r="X648" s="71">
        <v>392679</v>
      </c>
      <c r="Y648" s="71">
        <v>577501</v>
      </c>
      <c r="Z648" s="71">
        <v>660365</v>
      </c>
      <c r="AA648" s="71">
        <v>150807</v>
      </c>
      <c r="AB648" s="71">
        <v>1403034</v>
      </c>
      <c r="AC648" s="71">
        <v>0</v>
      </c>
      <c r="AD648" s="71">
        <v>146.64195981019631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0</v>
      </c>
      <c r="BJ648" s="71">
        <v>526.63099999999997</v>
      </c>
      <c r="BK648" s="71">
        <v>0.34300000000000003</v>
      </c>
      <c r="BL648" s="71">
        <v>244.53400000000002</v>
      </c>
      <c r="BM648" s="71">
        <v>0</v>
      </c>
      <c r="BN648" s="72"/>
      <c r="BO648" s="71">
        <v>0</v>
      </c>
      <c r="BP648" s="71">
        <v>0</v>
      </c>
      <c r="BQ648" s="71">
        <v>50</v>
      </c>
      <c r="BR648" s="71">
        <v>1</v>
      </c>
      <c r="BS648" s="71">
        <v>37</v>
      </c>
      <c r="BT648" s="71">
        <v>0</v>
      </c>
      <c r="BU648"/>
      <c r="BV648" s="70">
        <v>743.57799999999997</v>
      </c>
      <c r="BW648" s="70">
        <v>0</v>
      </c>
      <c r="BX648" s="70">
        <v>16.53</v>
      </c>
      <c r="BY648" s="70">
        <v>0</v>
      </c>
      <c r="BZ648" s="70">
        <v>11.4</v>
      </c>
      <c r="CA648" s="70">
        <v>0</v>
      </c>
      <c r="CB648" s="70">
        <v>0</v>
      </c>
      <c r="CC648" s="70">
        <v>0</v>
      </c>
      <c r="CD648" s="70">
        <v>0</v>
      </c>
    </row>
    <row r="649" spans="1:82">
      <c r="A649" s="70" t="s">
        <v>2470</v>
      </c>
      <c r="B649" s="70">
        <v>521</v>
      </c>
      <c r="C649" s="70">
        <v>11</v>
      </c>
      <c r="D649" s="70">
        <v>31</v>
      </c>
      <c r="E649" s="70">
        <v>2014</v>
      </c>
      <c r="F649" s="70" t="s">
        <v>181</v>
      </c>
      <c r="G649" s="70" t="s">
        <v>2459</v>
      </c>
      <c r="H649" s="70" t="s">
        <v>2460</v>
      </c>
      <c r="I649" s="148"/>
      <c r="J649" s="71">
        <v>819.68593856944688</v>
      </c>
      <c r="K649" s="71">
        <v>47.298296216801489</v>
      </c>
      <c r="L649" s="71">
        <v>48.182226425747587</v>
      </c>
      <c r="M649" s="71">
        <v>1989.6154684591861</v>
      </c>
      <c r="N649" s="71">
        <v>2255.0880043677112</v>
      </c>
      <c r="O649" s="71">
        <v>1153.2089560807262</v>
      </c>
      <c r="P649" s="71">
        <v>749.91038825747012</v>
      </c>
      <c r="Q649" s="71">
        <v>103.581384138773</v>
      </c>
      <c r="R649" s="71">
        <v>0</v>
      </c>
      <c r="S649" s="71">
        <v>153.8502768438986</v>
      </c>
      <c r="T649" s="72"/>
      <c r="U649" s="71">
        <v>189635992</v>
      </c>
      <c r="V649" s="71">
        <v>22242</v>
      </c>
      <c r="W649" s="71">
        <v>1264</v>
      </c>
      <c r="X649" s="71">
        <v>390431</v>
      </c>
      <c r="Y649" s="71">
        <v>580843</v>
      </c>
      <c r="Z649" s="71">
        <v>663619</v>
      </c>
      <c r="AA649" s="71">
        <v>149345</v>
      </c>
      <c r="AB649" s="71">
        <v>1395648</v>
      </c>
      <c r="AC649" s="71">
        <v>0</v>
      </c>
      <c r="AD649" s="71">
        <v>153.8502768438986</v>
      </c>
      <c r="AE649" s="72"/>
      <c r="AF649" s="71"/>
      <c r="AG649" s="71"/>
      <c r="AH649" s="71"/>
      <c r="AI649" s="71"/>
      <c r="AJ649" s="71"/>
      <c r="AK649" s="71"/>
      <c r="AL649" s="71"/>
      <c r="AM649" s="71"/>
      <c r="AN649" s="71"/>
      <c r="AO649" s="71"/>
      <c r="AP649" s="71"/>
      <c r="AQ649" s="72"/>
      <c r="AR649" s="71">
        <v>25605</v>
      </c>
      <c r="AS649" s="71">
        <v>3228</v>
      </c>
      <c r="AT649" s="71">
        <v>0</v>
      </c>
      <c r="AU649" s="71">
        <v>3</v>
      </c>
      <c r="AV649" s="71">
        <v>0</v>
      </c>
      <c r="AW649" s="71">
        <v>1</v>
      </c>
      <c r="AX649" s="71"/>
      <c r="AY649" s="72"/>
      <c r="AZ649" s="71">
        <v>101057.4</v>
      </c>
      <c r="BA649" s="71">
        <v>137131.29999999999</v>
      </c>
      <c r="BB649" s="71">
        <v>0</v>
      </c>
      <c r="BC649" s="71">
        <v>265</v>
      </c>
      <c r="BD649" s="71">
        <v>0</v>
      </c>
      <c r="BE649" s="71">
        <v>2500</v>
      </c>
      <c r="BF649" s="71"/>
      <c r="BG649" s="72"/>
      <c r="BH649" s="71">
        <v>0</v>
      </c>
      <c r="BI649" s="71">
        <v>0</v>
      </c>
      <c r="BJ649" s="71">
        <v>544.42499999999995</v>
      </c>
      <c r="BK649" s="71">
        <v>0.22</v>
      </c>
      <c r="BL649" s="71">
        <v>245.25300000000001</v>
      </c>
      <c r="BM649" s="71">
        <v>0</v>
      </c>
      <c r="BN649" s="72"/>
      <c r="BO649" s="71">
        <v>0</v>
      </c>
      <c r="BP649" s="71">
        <v>0</v>
      </c>
      <c r="BQ649" s="71">
        <v>53</v>
      </c>
      <c r="BR649" s="71">
        <v>1</v>
      </c>
      <c r="BS649" s="71">
        <v>39</v>
      </c>
      <c r="BT649" s="71">
        <v>0</v>
      </c>
      <c r="BU649"/>
      <c r="BV649" s="70">
        <v>764.71</v>
      </c>
      <c r="BW649" s="70">
        <v>0</v>
      </c>
      <c r="BX649" s="70">
        <v>14.488</v>
      </c>
      <c r="BY649" s="70">
        <v>0</v>
      </c>
      <c r="BZ649" s="70">
        <v>10.7</v>
      </c>
      <c r="CA649" s="70">
        <v>0</v>
      </c>
      <c r="CB649" s="70">
        <v>0</v>
      </c>
      <c r="CC649" s="70">
        <v>0</v>
      </c>
      <c r="CD649" s="70">
        <v>0</v>
      </c>
    </row>
    <row r="650" spans="1:82">
      <c r="A650" s="70" t="s">
        <v>2471</v>
      </c>
      <c r="B650" s="70">
        <v>522</v>
      </c>
      <c r="C650" s="70">
        <v>12</v>
      </c>
      <c r="D650" s="70">
        <v>31</v>
      </c>
      <c r="E650" s="70">
        <v>2015</v>
      </c>
      <c r="F650" s="70" t="s">
        <v>182</v>
      </c>
      <c r="G650" s="70" t="s">
        <v>2459</v>
      </c>
      <c r="H650" s="70" t="s">
        <v>2460</v>
      </c>
      <c r="I650" s="148"/>
      <c r="J650" s="71">
        <v>862.92080337220932</v>
      </c>
      <c r="K650" s="71">
        <v>49.386865483303957</v>
      </c>
      <c r="L650" s="71">
        <v>58.20862111975913</v>
      </c>
      <c r="M650" s="71">
        <v>2060.296796482402</v>
      </c>
      <c r="N650" s="71">
        <v>2082.489026982078</v>
      </c>
      <c r="O650" s="71">
        <v>1146.2697707085799</v>
      </c>
      <c r="P650" s="71">
        <v>744.5177335095218</v>
      </c>
      <c r="Q650" s="71">
        <v>100.83061805074399</v>
      </c>
      <c r="R650" s="71">
        <v>0</v>
      </c>
      <c r="S650" s="71">
        <v>133.6895506020453</v>
      </c>
      <c r="T650" s="72"/>
      <c r="U650" s="71">
        <v>184461742</v>
      </c>
      <c r="V650" s="71">
        <v>22242</v>
      </c>
      <c r="W650" s="71">
        <v>1264</v>
      </c>
      <c r="X650" s="71">
        <v>390431</v>
      </c>
      <c r="Y650" s="71">
        <v>583900</v>
      </c>
      <c r="Z650" s="71">
        <v>665974</v>
      </c>
      <c r="AA650" s="71">
        <v>148154</v>
      </c>
      <c r="AB650" s="71">
        <v>1387818</v>
      </c>
      <c r="AC650" s="71">
        <v>0</v>
      </c>
      <c r="AD650" s="71">
        <v>133.6895506020453</v>
      </c>
      <c r="AE650" s="72"/>
      <c r="AF650" s="71">
        <v>1144380558.290458</v>
      </c>
      <c r="AG650" s="71">
        <v>36531139.432962447</v>
      </c>
      <c r="AH650" s="71">
        <v>12367364.33449658</v>
      </c>
      <c r="AI650" s="71">
        <v>2520821392.189065</v>
      </c>
      <c r="AJ650" s="71">
        <v>3257245111.9761162</v>
      </c>
      <c r="AK650" s="71"/>
      <c r="AL650" s="71"/>
      <c r="AM650" s="71">
        <v>190194635.22244751</v>
      </c>
      <c r="AN650" s="71"/>
      <c r="AO650" s="71"/>
      <c r="AP650" s="71">
        <v>7161540201.4455452</v>
      </c>
      <c r="AQ650" s="72"/>
      <c r="AR650" s="71">
        <v>27765</v>
      </c>
      <c r="AS650" s="71">
        <v>4502</v>
      </c>
      <c r="AT650" s="71">
        <v>0</v>
      </c>
      <c r="AU650" s="71">
        <v>3</v>
      </c>
      <c r="AV650" s="71">
        <v>0</v>
      </c>
      <c r="AW650" s="71">
        <v>2</v>
      </c>
      <c r="AX650" s="71"/>
      <c r="AY650" s="72"/>
      <c r="AZ650" s="71">
        <v>111047.6</v>
      </c>
      <c r="BA650" s="71">
        <v>210025.1</v>
      </c>
      <c r="BB650" s="71">
        <v>0</v>
      </c>
      <c r="BC650" s="71">
        <v>265</v>
      </c>
      <c r="BD650" s="71">
        <v>0</v>
      </c>
      <c r="BE650" s="71">
        <v>9000</v>
      </c>
      <c r="BF650" s="71"/>
      <c r="BG650" s="72"/>
      <c r="BH650" s="71">
        <v>0</v>
      </c>
      <c r="BI650" s="71">
        <v>0</v>
      </c>
      <c r="BJ650" s="71">
        <v>562.202</v>
      </c>
      <c r="BK650" s="71">
        <v>0.28599999999999998</v>
      </c>
      <c r="BL650" s="71">
        <v>251.21099999999996</v>
      </c>
      <c r="BM650" s="71">
        <v>0</v>
      </c>
      <c r="BN650" s="72"/>
      <c r="BO650" s="71">
        <v>0</v>
      </c>
      <c r="BP650" s="71">
        <v>0</v>
      </c>
      <c r="BQ650" s="71">
        <v>55</v>
      </c>
      <c r="BR650" s="71">
        <v>1</v>
      </c>
      <c r="BS650" s="71">
        <v>38</v>
      </c>
      <c r="BT650" s="71">
        <v>0</v>
      </c>
      <c r="BU650"/>
      <c r="BV650" s="70">
        <v>786.49800000000005</v>
      </c>
      <c r="BW650" s="70">
        <v>0</v>
      </c>
      <c r="BX650" s="70">
        <v>16.401</v>
      </c>
      <c r="BY650" s="70">
        <v>0</v>
      </c>
      <c r="BZ650" s="70">
        <v>10.8</v>
      </c>
      <c r="CA650" s="70">
        <v>0</v>
      </c>
      <c r="CB650" s="70">
        <v>0</v>
      </c>
      <c r="CC650" s="70">
        <v>0</v>
      </c>
      <c r="CD650" s="70">
        <v>0</v>
      </c>
    </row>
    <row r="651" spans="1:82">
      <c r="A651" s="70" t="s">
        <v>2472</v>
      </c>
      <c r="B651" s="70">
        <v>523</v>
      </c>
      <c r="C651" s="70">
        <v>13</v>
      </c>
      <c r="D651" s="70">
        <v>31</v>
      </c>
      <c r="E651" s="70">
        <v>2016</v>
      </c>
      <c r="F651" s="70" t="s">
        <v>155</v>
      </c>
      <c r="G651" s="70" t="s">
        <v>2459</v>
      </c>
      <c r="H651" s="70" t="s">
        <v>2460</v>
      </c>
      <c r="I651" s="148"/>
      <c r="J651" s="71">
        <v>803.71461059394267</v>
      </c>
      <c r="K651" s="71">
        <v>48.929263865772498</v>
      </c>
      <c r="L651" s="71">
        <v>61.977167715350902</v>
      </c>
      <c r="M651" s="71">
        <v>1808.2911551085951</v>
      </c>
      <c r="N651" s="71">
        <v>2157.7817381746449</v>
      </c>
      <c r="O651" s="71">
        <v>1136.221629563863</v>
      </c>
      <c r="P651" s="71">
        <v>722.37048354647754</v>
      </c>
      <c r="Q651" s="71">
        <v>97.484982831843439</v>
      </c>
      <c r="R651" s="71">
        <v>0</v>
      </c>
      <c r="S651" s="71">
        <v>144.93005806850502</v>
      </c>
      <c r="T651" s="72"/>
      <c r="U651" s="71">
        <v>181880640</v>
      </c>
      <c r="V651" s="71">
        <v>22242</v>
      </c>
      <c r="W651" s="71">
        <v>1264</v>
      </c>
      <c r="X651" s="71">
        <v>390431</v>
      </c>
      <c r="Y651" s="71">
        <v>587413</v>
      </c>
      <c r="Z651" s="71">
        <v>668251</v>
      </c>
      <c r="AA651" s="71">
        <v>148675</v>
      </c>
      <c r="AB651" s="71">
        <v>1380181</v>
      </c>
      <c r="AC651" s="71">
        <v>0</v>
      </c>
      <c r="AD651" s="71">
        <v>144.93005806850499</v>
      </c>
      <c r="AE651" s="72"/>
      <c r="AF651" s="71">
        <v>1118137725.447989</v>
      </c>
      <c r="AG651" s="71">
        <v>34799911.791790299</v>
      </c>
      <c r="AH651" s="71">
        <v>10321943.63973625</v>
      </c>
      <c r="AI651" s="71">
        <v>2675752019.3946748</v>
      </c>
      <c r="AJ651" s="71">
        <v>3169736929.4594769</v>
      </c>
      <c r="AK651" s="71"/>
      <c r="AL651" s="71"/>
      <c r="AM651" s="71">
        <v>189294965.85817</v>
      </c>
      <c r="AN651" s="71"/>
      <c r="AO651" s="71"/>
      <c r="AP651" s="71">
        <v>7198043495.5918369</v>
      </c>
      <c r="AQ651" s="72"/>
      <c r="AR651" s="71">
        <v>29636</v>
      </c>
      <c r="AS651" s="71">
        <v>5439</v>
      </c>
      <c r="AT651" s="71">
        <v>0</v>
      </c>
      <c r="AU651" s="71">
        <v>4</v>
      </c>
      <c r="AV651" s="71">
        <v>0</v>
      </c>
      <c r="AW651" s="71">
        <v>3</v>
      </c>
      <c r="AX651" s="71"/>
      <c r="AY651" s="72"/>
      <c r="AZ651" s="71">
        <v>119766.1</v>
      </c>
      <c r="BA651" s="71">
        <v>273214.90000000008</v>
      </c>
      <c r="BB651" s="71">
        <v>0</v>
      </c>
      <c r="BC651" s="71">
        <v>1255</v>
      </c>
      <c r="BD651" s="71">
        <v>0</v>
      </c>
      <c r="BE651" s="71">
        <v>9050</v>
      </c>
      <c r="BF651" s="71"/>
      <c r="BG651" s="72"/>
      <c r="BH651" s="71">
        <v>0</v>
      </c>
      <c r="BI651" s="71">
        <v>0</v>
      </c>
      <c r="BJ651" s="71">
        <v>524.471</v>
      </c>
      <c r="BK651" s="71">
        <v>0.219</v>
      </c>
      <c r="BL651" s="71">
        <v>240.79899999999995</v>
      </c>
      <c r="BM651" s="71">
        <v>0</v>
      </c>
      <c r="BN651" s="72"/>
      <c r="BO651" s="71">
        <v>0</v>
      </c>
      <c r="BP651" s="71">
        <v>0</v>
      </c>
      <c r="BQ651" s="71">
        <v>54</v>
      </c>
      <c r="BR651" s="71">
        <v>1</v>
      </c>
      <c r="BS651" s="71">
        <v>39</v>
      </c>
      <c r="BT651" s="71">
        <v>0</v>
      </c>
      <c r="BU651"/>
      <c r="BV651" s="70">
        <v>741.26300000000003</v>
      </c>
      <c r="BW651" s="70">
        <v>0</v>
      </c>
      <c r="BX651" s="70">
        <v>14.946</v>
      </c>
      <c r="BY651" s="70">
        <v>0</v>
      </c>
      <c r="BZ651" s="70">
        <v>9.2799999999999994</v>
      </c>
      <c r="CA651" s="70">
        <v>0</v>
      </c>
      <c r="CB651" s="70">
        <v>0</v>
      </c>
      <c r="CC651" s="70">
        <v>0</v>
      </c>
      <c r="CD651" s="70">
        <v>0</v>
      </c>
    </row>
    <row r="652" spans="1:82">
      <c r="A652" s="70" t="s">
        <v>2473</v>
      </c>
      <c r="B652" s="70">
        <v>524</v>
      </c>
      <c r="C652" s="70">
        <v>14</v>
      </c>
      <c r="D652" s="70">
        <v>31</v>
      </c>
      <c r="E652" s="70">
        <v>2017</v>
      </c>
      <c r="F652" s="70" t="s">
        <v>156</v>
      </c>
      <c r="G652" s="70" t="s">
        <v>2459</v>
      </c>
      <c r="H652" s="70" t="s">
        <v>2460</v>
      </c>
      <c r="I652" s="148"/>
      <c r="J652" s="71">
        <v>724.37186857373069</v>
      </c>
      <c r="K652" s="71">
        <v>48.231096046734741</v>
      </c>
      <c r="L652" s="71">
        <v>53.075546031705635</v>
      </c>
      <c r="M652" s="71">
        <v>1627.428146364955</v>
      </c>
      <c r="N652" s="71">
        <v>1892.5112670338121</v>
      </c>
      <c r="O652" s="71">
        <v>1119.6397524219826</v>
      </c>
      <c r="P652" s="71">
        <v>713.62800909897919</v>
      </c>
      <c r="Q652" s="71">
        <v>93.690872751727994</v>
      </c>
      <c r="R652" s="71">
        <v>0</v>
      </c>
      <c r="S652" s="71">
        <v>151.42480047286406</v>
      </c>
      <c r="T652" s="72"/>
      <c r="U652" s="71">
        <v>209118331</v>
      </c>
      <c r="V652" s="71">
        <v>22242</v>
      </c>
      <c r="W652" s="71">
        <v>1264</v>
      </c>
      <c r="X652" s="71">
        <v>390431</v>
      </c>
      <c r="Y652" s="71">
        <v>590664</v>
      </c>
      <c r="Z652" s="71">
        <v>669422</v>
      </c>
      <c r="AA652" s="71">
        <v>147812</v>
      </c>
      <c r="AB652" s="71">
        <v>1371700</v>
      </c>
      <c r="AC652" s="71">
        <v>0</v>
      </c>
      <c r="AD652" s="71">
        <v>151.42480047286409</v>
      </c>
      <c r="AE652" s="72"/>
      <c r="AF652" s="71">
        <v>1124481213.0672071</v>
      </c>
      <c r="AG652" s="71">
        <v>35801440.603159651</v>
      </c>
      <c r="AH652" s="71">
        <v>11889438.72656733</v>
      </c>
      <c r="AI652" s="71">
        <v>2808638494.2965388</v>
      </c>
      <c r="AJ652" s="71">
        <v>3195916056.493515</v>
      </c>
      <c r="AK652" s="71"/>
      <c r="AL652" s="71"/>
      <c r="AM652" s="71">
        <v>188426152.280036</v>
      </c>
      <c r="AN652" s="71"/>
      <c r="AO652" s="71"/>
      <c r="AP652" s="71">
        <v>7365152795.4670238</v>
      </c>
      <c r="AQ652" s="72"/>
      <c r="AR652" s="71">
        <v>31039</v>
      </c>
      <c r="AS652" s="71">
        <v>6086</v>
      </c>
      <c r="AT652" s="71">
        <v>0</v>
      </c>
      <c r="AU652" s="71">
        <v>5</v>
      </c>
      <c r="AV652" s="71">
        <v>0</v>
      </c>
      <c r="AW652" s="71">
        <v>4</v>
      </c>
      <c r="AX652" s="71"/>
      <c r="AY652" s="72"/>
      <c r="AZ652" s="71">
        <v>126437.8</v>
      </c>
      <c r="BA652" s="71">
        <v>311070.09999999998</v>
      </c>
      <c r="BB652" s="71">
        <v>0</v>
      </c>
      <c r="BC652" s="71">
        <v>1337</v>
      </c>
      <c r="BD652" s="71">
        <v>0</v>
      </c>
      <c r="BE652" s="71">
        <v>10049.25</v>
      </c>
      <c r="BF652" s="71"/>
      <c r="BG652" s="72"/>
      <c r="BH652" s="71">
        <v>0</v>
      </c>
      <c r="BI652" s="71">
        <v>0</v>
      </c>
      <c r="BJ652" s="71">
        <v>538.19899999999996</v>
      </c>
      <c r="BK652" s="71">
        <v>0.31900000000000001</v>
      </c>
      <c r="BL652" s="71">
        <v>232.96600000000001</v>
      </c>
      <c r="BM652" s="71">
        <v>0</v>
      </c>
      <c r="BN652" s="72"/>
      <c r="BO652" s="71">
        <v>0</v>
      </c>
      <c r="BP652" s="71">
        <v>0</v>
      </c>
      <c r="BQ652" s="71">
        <v>56</v>
      </c>
      <c r="BR652" s="71">
        <v>1</v>
      </c>
      <c r="BS652" s="71">
        <v>38</v>
      </c>
      <c r="BT652" s="71">
        <v>0</v>
      </c>
      <c r="BU652"/>
      <c r="BV652" s="70">
        <v>746.36300000000006</v>
      </c>
      <c r="BW652" s="70">
        <v>0</v>
      </c>
      <c r="BX652" s="70">
        <v>15.351000000000001</v>
      </c>
      <c r="BY652" s="70">
        <v>0</v>
      </c>
      <c r="BZ652" s="70">
        <v>9.77</v>
      </c>
      <c r="CA652" s="70">
        <v>0</v>
      </c>
      <c r="CB652" s="70">
        <v>0</v>
      </c>
      <c r="CC652" s="70">
        <v>0</v>
      </c>
      <c r="CD652" s="70">
        <v>0</v>
      </c>
    </row>
    <row r="653" spans="1:82">
      <c r="A653" s="70" t="s">
        <v>2474</v>
      </c>
      <c r="B653" s="70">
        <v>525</v>
      </c>
      <c r="C653" s="70">
        <v>15</v>
      </c>
      <c r="D653" s="70">
        <v>31</v>
      </c>
      <c r="E653" s="70">
        <v>2018</v>
      </c>
      <c r="F653" s="70" t="s">
        <v>183</v>
      </c>
      <c r="G653" s="1064" t="s">
        <v>2459</v>
      </c>
      <c r="H653" s="70" t="s">
        <v>2460</v>
      </c>
      <c r="I653" s="148"/>
      <c r="J653" s="71">
        <v>648.02251828161468</v>
      </c>
      <c r="K653" s="71">
        <v>43.03574211097105</v>
      </c>
      <c r="L653" s="71">
        <v>47.004424330800937</v>
      </c>
      <c r="M653" s="71">
        <v>1441.2276428721673</v>
      </c>
      <c r="N653" s="71">
        <v>1467.9492693655682</v>
      </c>
      <c r="O653" s="71">
        <v>1099.7972617974312</v>
      </c>
      <c r="P653" s="71">
        <v>706.83985893299246</v>
      </c>
      <c r="Q653" s="71">
        <v>86.374195494701198</v>
      </c>
      <c r="R653" s="71">
        <v>0</v>
      </c>
      <c r="S653" s="71">
        <v>167.94283429617948</v>
      </c>
      <c r="T653" s="72"/>
      <c r="U653" s="71">
        <v>217252369</v>
      </c>
      <c r="V653" s="71">
        <v>22242</v>
      </c>
      <c r="W653" s="71">
        <v>1264</v>
      </c>
      <c r="X653" s="71">
        <v>390431</v>
      </c>
      <c r="Y653" s="71">
        <v>593688</v>
      </c>
      <c r="Z653" s="71">
        <v>670149</v>
      </c>
      <c r="AA653" s="71">
        <v>147878</v>
      </c>
      <c r="AB653" s="71">
        <v>1362781</v>
      </c>
      <c r="AC653" s="71">
        <v>0</v>
      </c>
      <c r="AD653" s="71">
        <v>167.94283429617951</v>
      </c>
      <c r="AE653" s="72"/>
      <c r="AF653" s="71">
        <v>1138392544.7015901</v>
      </c>
      <c r="AG653" s="71">
        <v>31438404.25032917</v>
      </c>
      <c r="AH653" s="71">
        <v>11112954.862925749</v>
      </c>
      <c r="AI653" s="71">
        <v>2760470790.0087371</v>
      </c>
      <c r="AJ653" s="71">
        <v>2772824109.6521521</v>
      </c>
      <c r="AK653" s="71"/>
      <c r="AL653" s="71"/>
      <c r="AM653" s="71">
        <v>187588318.30673161</v>
      </c>
      <c r="AN653" s="71"/>
      <c r="AO653" s="71"/>
      <c r="AP653" s="71">
        <v>6901827121.7824659</v>
      </c>
      <c r="AQ653" s="72"/>
      <c r="AR653" s="71">
        <v>32711</v>
      </c>
      <c r="AS653" s="71">
        <v>6723</v>
      </c>
      <c r="AT653" s="71">
        <v>0</v>
      </c>
      <c r="AU653" s="71">
        <v>5</v>
      </c>
      <c r="AV653" s="71">
        <v>0</v>
      </c>
      <c r="AW653" s="71">
        <v>4</v>
      </c>
      <c r="AX653" s="71"/>
      <c r="AY653" s="72"/>
      <c r="AZ653" s="71">
        <v>134537.60000000006</v>
      </c>
      <c r="BA653" s="71">
        <v>351736.7</v>
      </c>
      <c r="BB653" s="71">
        <v>0</v>
      </c>
      <c r="BC653" s="71">
        <v>1337</v>
      </c>
      <c r="BD653" s="71">
        <v>0</v>
      </c>
      <c r="BE653" s="71">
        <v>10049</v>
      </c>
      <c r="BF653" s="71"/>
      <c r="BG653" s="72"/>
      <c r="BH653" s="71">
        <v>0</v>
      </c>
      <c r="BI653" s="71">
        <v>0</v>
      </c>
      <c r="BJ653" s="71">
        <v>493</v>
      </c>
      <c r="BK653" s="71">
        <v>0.315</v>
      </c>
      <c r="BL653" s="71">
        <v>234.239</v>
      </c>
      <c r="BM653" s="71">
        <v>0</v>
      </c>
      <c r="BN653" s="72"/>
      <c r="BO653" s="71">
        <v>0</v>
      </c>
      <c r="BP653" s="71">
        <v>0</v>
      </c>
      <c r="BQ653" s="71">
        <v>54</v>
      </c>
      <c r="BR653" s="71">
        <v>1</v>
      </c>
      <c r="BS653" s="71">
        <v>38</v>
      </c>
      <c r="BT653" s="71">
        <v>0</v>
      </c>
      <c r="BU653"/>
      <c r="BV653" s="70">
        <v>701.29200000000003</v>
      </c>
      <c r="BW653" s="70">
        <v>0</v>
      </c>
      <c r="BX653" s="70">
        <v>16.721</v>
      </c>
      <c r="BY653" s="70">
        <v>0</v>
      </c>
      <c r="BZ653" s="70">
        <v>9.5410000000000004</v>
      </c>
      <c r="CA653" s="70">
        <v>0</v>
      </c>
      <c r="CB653" s="70">
        <v>0</v>
      </c>
      <c r="CC653" s="70">
        <v>0</v>
      </c>
      <c r="CD653" s="70">
        <v>0</v>
      </c>
    </row>
    <row r="654" spans="1:82">
      <c r="A654" s="70" t="s">
        <v>2475</v>
      </c>
      <c r="B654" s="70">
        <v>526</v>
      </c>
      <c r="C654" s="70">
        <v>16</v>
      </c>
      <c r="D654" s="70">
        <v>31</v>
      </c>
      <c r="E654" s="70">
        <v>2019</v>
      </c>
      <c r="F654" s="70" t="s">
        <v>158</v>
      </c>
      <c r="G654" s="1064" t="s">
        <v>2459</v>
      </c>
      <c r="H654" s="70" t="s">
        <v>2460</v>
      </c>
      <c r="I654" s="148"/>
      <c r="J654" s="71">
        <v>601.90294578332237</v>
      </c>
      <c r="K654" s="71">
        <v>39.937014596435809</v>
      </c>
      <c r="L654" s="71">
        <v>47.395401210304392</v>
      </c>
      <c r="M654" s="71">
        <v>1284.4125491682137</v>
      </c>
      <c r="N654" s="71">
        <v>1556.9487604593132</v>
      </c>
      <c r="O654" s="71">
        <v>1069.7305313511056</v>
      </c>
      <c r="P654" s="71">
        <v>704.61912250300395</v>
      </c>
      <c r="Q654" s="71">
        <v>83.545578496755596</v>
      </c>
      <c r="R654" s="71">
        <v>0</v>
      </c>
      <c r="S654" s="71">
        <v>226.1735144219947</v>
      </c>
      <c r="T654" s="72"/>
      <c r="U654" s="71">
        <v>212188926</v>
      </c>
      <c r="V654" s="71">
        <v>22242</v>
      </c>
      <c r="W654" s="71">
        <v>1264</v>
      </c>
      <c r="X654" s="71">
        <v>390431</v>
      </c>
      <c r="Y654" s="71">
        <v>597458</v>
      </c>
      <c r="Z654" s="71">
        <v>669723</v>
      </c>
      <c r="AA654" s="71">
        <v>146310</v>
      </c>
      <c r="AB654" s="71">
        <v>1353837</v>
      </c>
      <c r="AC654" s="71">
        <v>0</v>
      </c>
      <c r="AD654" s="71">
        <v>226.1735144219947</v>
      </c>
      <c r="AE654" s="72"/>
      <c r="AF654" s="71">
        <v>1111405244.396832</v>
      </c>
      <c r="AG654" s="71">
        <v>30673559.136024188</v>
      </c>
      <c r="AH654" s="71">
        <v>11927444.61130916</v>
      </c>
      <c r="AI654" s="71">
        <v>2567917316.4159627</v>
      </c>
      <c r="AJ654" s="71">
        <v>3075937375.1945591</v>
      </c>
      <c r="AK654" s="71">
        <v>0</v>
      </c>
      <c r="AL654" s="71">
        <v>0</v>
      </c>
      <c r="AM654" s="71">
        <v>184382407.72052068</v>
      </c>
      <c r="AN654" s="71">
        <v>0</v>
      </c>
      <c r="AO654" s="71">
        <v>0</v>
      </c>
      <c r="AP654" s="71">
        <v>6982243347.4752083</v>
      </c>
      <c r="AQ654" s="72"/>
      <c r="AR654" s="71">
        <v>34290</v>
      </c>
      <c r="AS654" s="71">
        <v>7280</v>
      </c>
      <c r="AT654" s="71">
        <v>0</v>
      </c>
      <c r="AU654" s="71">
        <v>5</v>
      </c>
      <c r="AV654" s="71">
        <v>0</v>
      </c>
      <c r="AW654" s="71">
        <v>4</v>
      </c>
      <c r="AX654" s="71"/>
      <c r="AY654" s="72"/>
      <c r="AZ654" s="71">
        <v>142564.5</v>
      </c>
      <c r="BA654" s="71">
        <v>378440.4000000002</v>
      </c>
      <c r="BB654" s="71">
        <v>0</v>
      </c>
      <c r="BC654" s="71">
        <v>1337</v>
      </c>
      <c r="BD654" s="71">
        <v>0</v>
      </c>
      <c r="BE654" s="71">
        <v>10049.25</v>
      </c>
      <c r="BF654" s="71"/>
      <c r="BG654" s="72"/>
      <c r="BH654" s="71">
        <v>0</v>
      </c>
      <c r="BI654" s="71">
        <v>0</v>
      </c>
      <c r="BJ654" s="71">
        <v>431.47300000000001</v>
      </c>
      <c r="BK654" s="71">
        <v>0</v>
      </c>
      <c r="BL654" s="71">
        <v>204.04600000000002</v>
      </c>
      <c r="BM654" s="71">
        <v>0</v>
      </c>
      <c r="BN654" s="72"/>
      <c r="BO654" s="71">
        <v>0</v>
      </c>
      <c r="BP654" s="71">
        <v>0</v>
      </c>
      <c r="BQ654" s="71">
        <v>54</v>
      </c>
      <c r="BR654" s="71">
        <v>0</v>
      </c>
      <c r="BS654" s="71">
        <v>37</v>
      </c>
      <c r="BT654" s="71">
        <v>0</v>
      </c>
      <c r="BU654"/>
      <c r="BV654" s="70">
        <v>607.63099999999997</v>
      </c>
      <c r="BW654" s="70">
        <v>0</v>
      </c>
      <c r="BX654" s="70">
        <v>17.68</v>
      </c>
      <c r="BY654" s="70">
        <v>1.9330000000000001</v>
      </c>
      <c r="BZ654" s="70">
        <v>8.2750000000000004</v>
      </c>
      <c r="CA654" s="70">
        <v>0</v>
      </c>
      <c r="CB654" s="70">
        <v>0</v>
      </c>
      <c r="CC654" s="70">
        <v>0</v>
      </c>
      <c r="CD654" s="70">
        <v>0</v>
      </c>
    </row>
    <row r="655" spans="1:82">
      <c r="A655" s="70" t="s">
        <v>2476</v>
      </c>
      <c r="B655" s="70">
        <v>527</v>
      </c>
      <c r="C655" s="70">
        <v>17</v>
      </c>
      <c r="D655" s="70">
        <v>31</v>
      </c>
      <c r="E655" s="70">
        <v>2020</v>
      </c>
      <c r="F655" s="70" t="s">
        <v>159</v>
      </c>
      <c r="G655" s="70" t="s">
        <v>2459</v>
      </c>
      <c r="H655" s="70" t="s">
        <v>2460</v>
      </c>
      <c r="I655" s="148"/>
      <c r="J655" s="71">
        <v>622.96741370632196</v>
      </c>
      <c r="K655" s="71">
        <v>44.311732073797863</v>
      </c>
      <c r="L655" s="71">
        <v>53.129448694646612</v>
      </c>
      <c r="M655" s="71">
        <v>1160.8423067459751</v>
      </c>
      <c r="N655" s="71">
        <v>1423.5325787440836</v>
      </c>
      <c r="O655" s="71">
        <v>938.74238087584274</v>
      </c>
      <c r="P655" s="71">
        <v>664.24773347860321</v>
      </c>
      <c r="Q655" s="71">
        <v>79.299342856824097</v>
      </c>
      <c r="R655" s="71">
        <v>0</v>
      </c>
      <c r="S655" s="71">
        <v>158.09241289110599</v>
      </c>
      <c r="T655" s="72"/>
      <c r="U655" s="71">
        <v>171573858</v>
      </c>
      <c r="V655" s="71">
        <v>21219</v>
      </c>
      <c r="W655" s="71">
        <v>2059</v>
      </c>
      <c r="X655" s="71">
        <v>397307</v>
      </c>
      <c r="Y655" s="71">
        <v>601195</v>
      </c>
      <c r="Z655" s="71">
        <v>670800</v>
      </c>
      <c r="AA655" s="71">
        <v>146602</v>
      </c>
      <c r="AB655" s="71">
        <v>1344952</v>
      </c>
      <c r="AC655" s="71">
        <v>0</v>
      </c>
      <c r="AD655" s="71">
        <v>158.09241289110599</v>
      </c>
      <c r="AE655" s="72"/>
      <c r="AF655" s="71">
        <v>1067642061.410163</v>
      </c>
      <c r="AG655" s="71">
        <v>31284708.632544577</v>
      </c>
      <c r="AH655" s="71">
        <v>14762243.50599605</v>
      </c>
      <c r="AI655" s="71">
        <v>2237867583.6107817</v>
      </c>
      <c r="AJ655" s="71">
        <v>2721342970.9586539</v>
      </c>
      <c r="AK655" s="71">
        <v>0</v>
      </c>
      <c r="AL655" s="71">
        <v>0</v>
      </c>
      <c r="AM655" s="71">
        <v>175531178.72838116</v>
      </c>
      <c r="AN655" s="71">
        <v>0</v>
      </c>
      <c r="AO655" s="71">
        <v>0</v>
      </c>
      <c r="AP655" s="71">
        <v>6248430746.8465204</v>
      </c>
      <c r="AQ655" s="72"/>
      <c r="AR655" s="71">
        <v>36092</v>
      </c>
      <c r="AS655" s="71">
        <v>7659</v>
      </c>
      <c r="AT655" s="71">
        <v>0</v>
      </c>
      <c r="AU655" s="71">
        <v>7</v>
      </c>
      <c r="AV655" s="71">
        <v>0</v>
      </c>
      <c r="AW655" s="71">
        <v>4</v>
      </c>
      <c r="AX655" s="71"/>
      <c r="AY655" s="72"/>
      <c r="AZ655" s="71">
        <v>152565.70000000001</v>
      </c>
      <c r="BA655" s="71">
        <v>428307.99999999988</v>
      </c>
      <c r="BB655" s="71">
        <v>0</v>
      </c>
      <c r="BC655" s="71">
        <v>17716.7</v>
      </c>
      <c r="BD655" s="71">
        <v>0</v>
      </c>
      <c r="BE655" s="71">
        <v>10049.25</v>
      </c>
      <c r="BF655" s="71"/>
      <c r="BG655" s="72"/>
      <c r="BH655" s="71">
        <v>0</v>
      </c>
      <c r="BI655" s="71">
        <v>0</v>
      </c>
      <c r="BJ655" s="71">
        <v>413.20299999999997</v>
      </c>
      <c r="BK655" s="71">
        <v>0</v>
      </c>
      <c r="BL655" s="71">
        <v>187.67500000000004</v>
      </c>
      <c r="BM655" s="71">
        <v>0</v>
      </c>
      <c r="BN655" s="72"/>
      <c r="BO655" s="71">
        <v>0</v>
      </c>
      <c r="BP655" s="71">
        <v>0</v>
      </c>
      <c r="BQ655" s="71">
        <v>55</v>
      </c>
      <c r="BR655" s="71">
        <v>0</v>
      </c>
      <c r="BS655" s="71">
        <v>36</v>
      </c>
      <c r="BT655" s="71">
        <v>0</v>
      </c>
      <c r="BU655"/>
      <c r="BV655" s="70">
        <v>572.90800000000002</v>
      </c>
      <c r="BW655" s="70">
        <v>0</v>
      </c>
      <c r="BX655" s="70">
        <v>16.670999999999999</v>
      </c>
      <c r="BY655" s="70">
        <v>1.9510000000000001</v>
      </c>
      <c r="BZ655" s="70">
        <v>9.3480000000000008</v>
      </c>
      <c r="CA655" s="70">
        <v>0</v>
      </c>
      <c r="CB655" s="70">
        <v>0</v>
      </c>
      <c r="CC655" s="70">
        <v>0</v>
      </c>
      <c r="CD655" s="70">
        <v>0</v>
      </c>
    </row>
    <row r="656" spans="1:82">
      <c r="A656" s="70" t="s">
        <v>2477</v>
      </c>
      <c r="B656" s="70">
        <v>527</v>
      </c>
      <c r="C656" s="70">
        <v>18</v>
      </c>
      <c r="D656" s="70">
        <v>31</v>
      </c>
      <c r="E656" s="70">
        <v>2021</v>
      </c>
      <c r="F656" s="70" t="s">
        <v>160</v>
      </c>
      <c r="G656" s="70" t="s">
        <v>2459</v>
      </c>
      <c r="H656" s="70" t="s">
        <v>2460</v>
      </c>
      <c r="I656" s="148"/>
      <c r="J656" s="71">
        <v>516.79526199606357</v>
      </c>
      <c r="K656" s="71">
        <v>46.488621597107027</v>
      </c>
      <c r="L656" s="71">
        <v>59.336279154504361</v>
      </c>
      <c r="M656" s="71">
        <v>1170.2675512443006</v>
      </c>
      <c r="N656" s="71">
        <v>1428.8378380843933</v>
      </c>
      <c r="O656" s="71">
        <v>911.09795367512822</v>
      </c>
      <c r="P656" s="71">
        <v>682.65669369766988</v>
      </c>
      <c r="Q656" s="71">
        <v>77.968858702173307</v>
      </c>
      <c r="R656" s="71">
        <v>0</v>
      </c>
      <c r="S656" s="71">
        <v>152.72032011268584</v>
      </c>
      <c r="T656" s="72"/>
      <c r="U656" s="71">
        <v>187088473</v>
      </c>
      <c r="V656" s="71">
        <v>21219</v>
      </c>
      <c r="W656" s="71">
        <v>2059</v>
      </c>
      <c r="X656" s="71">
        <v>397307</v>
      </c>
      <c r="Y656" s="71">
        <v>603937</v>
      </c>
      <c r="Z656" s="71">
        <v>670351</v>
      </c>
      <c r="AA656" s="71">
        <v>146915</v>
      </c>
      <c r="AB656" s="71">
        <v>1335378</v>
      </c>
      <c r="AC656" s="71">
        <v>0</v>
      </c>
      <c r="AD656" s="71">
        <v>152.72032011268584</v>
      </c>
      <c r="AE656" s="72"/>
      <c r="AF656" s="71">
        <v>1086100706.248611</v>
      </c>
      <c r="AG656" s="71">
        <v>34038832.437423326</v>
      </c>
      <c r="AH656" s="71">
        <v>15921694.295936448</v>
      </c>
      <c r="AI656" s="71">
        <v>2593613582.803267</v>
      </c>
      <c r="AJ656" s="71">
        <v>2907179151.6100302</v>
      </c>
      <c r="AK656" s="71">
        <v>0</v>
      </c>
      <c r="AL656" s="71">
        <v>0</v>
      </c>
      <c r="AM656" s="71">
        <v>175286907.97300828</v>
      </c>
      <c r="AN656" s="71">
        <v>0</v>
      </c>
      <c r="AO656" s="71">
        <v>0</v>
      </c>
      <c r="AP656" s="71">
        <v>6812140875.3682756</v>
      </c>
      <c r="AQ656" s="72"/>
      <c r="AR656" s="71">
        <v>38160</v>
      </c>
      <c r="AS656" s="71">
        <v>7852</v>
      </c>
      <c r="AT656" s="71">
        <v>0</v>
      </c>
      <c r="AU656" s="71">
        <v>8</v>
      </c>
      <c r="AV656" s="71">
        <v>0</v>
      </c>
      <c r="AW656" s="71">
        <v>4</v>
      </c>
      <c r="AX656" s="71"/>
      <c r="AY656" s="72"/>
      <c r="AZ656" s="71">
        <v>164762.99999999869</v>
      </c>
      <c r="BA656" s="71">
        <v>448360.00000000431</v>
      </c>
      <c r="BB656" s="71">
        <v>0</v>
      </c>
      <c r="BC656" s="71">
        <v>17766.599999999999</v>
      </c>
      <c r="BD656" s="71">
        <v>0</v>
      </c>
      <c r="BE656" s="71">
        <v>10049.25</v>
      </c>
      <c r="BF656" s="71"/>
      <c r="BG656" s="72"/>
      <c r="BH656" s="71">
        <v>0</v>
      </c>
      <c r="BI656" s="71">
        <v>0</v>
      </c>
      <c r="BJ656" s="71">
        <v>434.67200000000003</v>
      </c>
      <c r="BK656" s="71">
        <v>0</v>
      </c>
      <c r="BL656" s="71">
        <v>194.85500000000002</v>
      </c>
      <c r="BM656" s="71">
        <v>0</v>
      </c>
      <c r="BN656" s="72"/>
      <c r="BO656" s="71">
        <v>0</v>
      </c>
      <c r="BP656" s="71">
        <v>0</v>
      </c>
      <c r="BQ656" s="71">
        <v>55</v>
      </c>
      <c r="BR656" s="71">
        <v>0</v>
      </c>
      <c r="BS656" s="71">
        <v>36</v>
      </c>
      <c r="BT656" s="71">
        <v>0</v>
      </c>
      <c r="BU656"/>
      <c r="BV656" s="70">
        <v>603.22699999999998</v>
      </c>
      <c r="BW656" s="70">
        <v>0</v>
      </c>
      <c r="BX656" s="70">
        <v>15.334</v>
      </c>
      <c r="BY656" s="70">
        <v>1.9670000000000001</v>
      </c>
      <c r="BZ656" s="70">
        <v>8.9990000000000006</v>
      </c>
      <c r="CA656" s="70">
        <v>0</v>
      </c>
      <c r="CB656" s="70">
        <v>0</v>
      </c>
      <c r="CC656" s="70">
        <v>0</v>
      </c>
      <c r="CD656" s="70">
        <v>0</v>
      </c>
    </row>
    <row r="657" spans="1:82">
      <c r="A657" s="70" t="s">
        <v>2478</v>
      </c>
      <c r="B657" s="70">
        <v>527</v>
      </c>
      <c r="C657" s="70">
        <v>19</v>
      </c>
      <c r="D657" s="70">
        <v>31</v>
      </c>
      <c r="E657" s="70">
        <v>2022</v>
      </c>
      <c r="F657" s="70" t="s">
        <v>161</v>
      </c>
      <c r="G657" s="70" t="s">
        <v>2459</v>
      </c>
      <c r="H657" s="70" t="s">
        <v>2460</v>
      </c>
      <c r="I657" s="148"/>
      <c r="J657" s="71">
        <v>587.82130409317665</v>
      </c>
      <c r="K657" s="71">
        <v>41.842607566174145</v>
      </c>
      <c r="L657" s="71">
        <v>50.515430233812758</v>
      </c>
      <c r="M657" s="71">
        <v>1343.3467719999276</v>
      </c>
      <c r="N657" s="71">
        <v>1545.3014649983031</v>
      </c>
      <c r="O657" s="71">
        <v>959.40508486809017</v>
      </c>
      <c r="P657" s="71">
        <v>676.44302127225671</v>
      </c>
      <c r="Q657" s="71">
        <v>78.02520621125187</v>
      </c>
      <c r="R657" s="71">
        <v>0</v>
      </c>
      <c r="S657" s="71">
        <v>148.67537370891648</v>
      </c>
      <c r="T657" s="72"/>
      <c r="U657" s="71">
        <v>196227975</v>
      </c>
      <c r="V657" s="71">
        <v>21219</v>
      </c>
      <c r="W657" s="71">
        <v>2059</v>
      </c>
      <c r="X657" s="71">
        <v>397307</v>
      </c>
      <c r="Y657" s="71">
        <v>607397</v>
      </c>
      <c r="Z657" s="71">
        <v>670675</v>
      </c>
      <c r="AA657" s="71">
        <v>147797</v>
      </c>
      <c r="AB657" s="71">
        <v>1325385</v>
      </c>
      <c r="AC657" s="71">
        <v>0</v>
      </c>
      <c r="AD657" s="71">
        <v>148.67537370891648</v>
      </c>
      <c r="AE657" s="72"/>
      <c r="AF657" s="71">
        <v>1001192096.182261</v>
      </c>
      <c r="AG657" s="71">
        <v>32855853.439196672</v>
      </c>
      <c r="AH657" s="71">
        <v>15610800.305775231</v>
      </c>
      <c r="AI657" s="71">
        <v>2576836313.6333318</v>
      </c>
      <c r="AJ657" s="71">
        <v>2994261271.020659</v>
      </c>
      <c r="AK657" s="71">
        <v>0</v>
      </c>
      <c r="AL657" s="71">
        <v>0</v>
      </c>
      <c r="AM657" s="71">
        <v>171143379.09777495</v>
      </c>
      <c r="AN657" s="71">
        <v>0</v>
      </c>
      <c r="AO657" s="71">
        <v>0</v>
      </c>
      <c r="AP657" s="71">
        <v>6791899713.678998</v>
      </c>
      <c r="AQ657" s="72"/>
      <c r="AR657" s="71">
        <v>40507</v>
      </c>
      <c r="AS657" s="71">
        <v>8024</v>
      </c>
      <c r="AT657" s="71">
        <v>0</v>
      </c>
      <c r="AU657" s="71">
        <v>8</v>
      </c>
      <c r="AV657" s="71">
        <v>0</v>
      </c>
      <c r="AW657" s="71">
        <v>4</v>
      </c>
      <c r="AX657" s="71"/>
      <c r="AY657" s="72"/>
      <c r="AZ657" s="71">
        <v>178495.49999999627</v>
      </c>
      <c r="BA657" s="71">
        <v>459538.40000000439</v>
      </c>
      <c r="BB657" s="71">
        <v>0</v>
      </c>
      <c r="BC657" s="71">
        <v>17766.599999999999</v>
      </c>
      <c r="BD657" s="71">
        <v>0</v>
      </c>
      <c r="BE657" s="71">
        <v>10049.25</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2479</v>
      </c>
      <c r="B658" s="70">
        <v>527</v>
      </c>
      <c r="C658" s="70">
        <v>20</v>
      </c>
      <c r="D658" s="70">
        <v>31</v>
      </c>
      <c r="E658" s="70">
        <v>2023</v>
      </c>
      <c r="F658" s="70" t="s">
        <v>1539</v>
      </c>
      <c r="G658" s="70" t="s">
        <v>2459</v>
      </c>
      <c r="H658" s="70" t="s">
        <v>2460</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43017</v>
      </c>
      <c r="AS658" s="71">
        <v>8083</v>
      </c>
      <c r="AT658" s="71">
        <v>0</v>
      </c>
      <c r="AU658" s="71">
        <v>8</v>
      </c>
      <c r="AV658" s="71">
        <v>0</v>
      </c>
      <c r="AW658" s="71">
        <v>5</v>
      </c>
      <c r="AX658" s="71"/>
      <c r="AY658" s="72"/>
      <c r="AZ658" s="71">
        <v>191814.39999999281</v>
      </c>
      <c r="BA658" s="71">
        <v>467286.40000000451</v>
      </c>
      <c r="BB658" s="71">
        <v>0</v>
      </c>
      <c r="BC658" s="71">
        <v>17766.599999999999</v>
      </c>
      <c r="BD658" s="71">
        <v>0</v>
      </c>
      <c r="BE658" s="71">
        <v>20049.25</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2480</v>
      </c>
      <c r="B659" s="70">
        <v>527</v>
      </c>
      <c r="C659" s="70">
        <v>21</v>
      </c>
      <c r="D659" s="70">
        <v>31</v>
      </c>
      <c r="E659" s="70">
        <v>2024</v>
      </c>
      <c r="F659" s="70" t="s">
        <v>1554</v>
      </c>
      <c r="G659" s="70" t="s">
        <v>2459</v>
      </c>
      <c r="H659" s="70" t="s">
        <v>2460</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2288</v>
      </c>
      <c r="B9" s="70">
        <v>1</v>
      </c>
      <c r="C9" s="70">
        <v>1</v>
      </c>
      <c r="D9" s="70">
        <v>1</v>
      </c>
      <c r="E9" s="70">
        <v>1990</v>
      </c>
      <c r="F9" s="70" t="s">
        <v>787</v>
      </c>
      <c r="G9" s="1073" t="s">
        <v>2289</v>
      </c>
      <c r="H9" s="70" t="s">
        <v>2290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2291</v>
      </c>
      <c r="B10" s="70">
        <v>2</v>
      </c>
      <c r="C10" s="70">
        <v>2</v>
      </c>
      <c r="D10" s="70">
        <v>1</v>
      </c>
      <c r="E10" s="70">
        <v>2005</v>
      </c>
      <c r="F10" s="70" t="s">
        <v>789</v>
      </c>
      <c r="G10" s="1073" t="s">
        <v>2289</v>
      </c>
      <c r="H10" s="70" t="s">
        <v>2290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2292</v>
      </c>
      <c r="B11" s="70">
        <v>3</v>
      </c>
      <c r="C11" s="70">
        <v>3</v>
      </c>
      <c r="D11" s="70">
        <v>1</v>
      </c>
      <c r="E11" s="70">
        <v>2006</v>
      </c>
      <c r="F11" s="70" t="s">
        <v>790</v>
      </c>
      <c r="G11" s="1073" t="s">
        <v>2289</v>
      </c>
      <c r="H11" s="70" t="s">
        <v>2290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2293</v>
      </c>
      <c r="B12" s="70">
        <v>4</v>
      </c>
      <c r="C12" s="70">
        <v>4</v>
      </c>
      <c r="D12" s="70">
        <v>1</v>
      </c>
      <c r="E12" s="70">
        <v>2007</v>
      </c>
      <c r="F12" s="70" t="s">
        <v>791</v>
      </c>
      <c r="G12" s="1073" t="s">
        <v>2289</v>
      </c>
      <c r="H12" s="70" t="s">
        <v>2290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2294</v>
      </c>
      <c r="B13" s="70">
        <v>5</v>
      </c>
      <c r="C13" s="70">
        <v>5</v>
      </c>
      <c r="D13" s="70">
        <v>1</v>
      </c>
      <c r="E13" s="70">
        <v>2008</v>
      </c>
      <c r="F13" s="70" t="s">
        <v>792</v>
      </c>
      <c r="G13" s="1073" t="s">
        <v>2289</v>
      </c>
      <c r="H13" s="70" t="s">
        <v>2290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2295</v>
      </c>
      <c r="B14" s="70">
        <v>6</v>
      </c>
      <c r="C14" s="70">
        <v>6</v>
      </c>
      <c r="D14" s="70">
        <v>1</v>
      </c>
      <c r="E14" s="70">
        <v>2009</v>
      </c>
      <c r="F14" s="70" t="s">
        <v>176</v>
      </c>
      <c r="G14" s="1073" t="s">
        <v>2289</v>
      </c>
      <c r="H14" s="70" t="s">
        <v>2290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2296</v>
      </c>
      <c r="B15" s="70">
        <v>7</v>
      </c>
      <c r="C15" s="70">
        <v>7</v>
      </c>
      <c r="D15" s="70">
        <v>1</v>
      </c>
      <c r="E15" s="70">
        <v>2010</v>
      </c>
      <c r="F15" s="70" t="s">
        <v>177</v>
      </c>
      <c r="G15" s="1073" t="s">
        <v>2289</v>
      </c>
      <c r="H15" s="70" t="s">
        <v>2290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2297</v>
      </c>
      <c r="B16" s="70">
        <v>8</v>
      </c>
      <c r="C16" s="70">
        <v>8</v>
      </c>
      <c r="D16" s="70">
        <v>1</v>
      </c>
      <c r="E16" s="70">
        <v>2011</v>
      </c>
      <c r="F16" s="70" t="s">
        <v>178</v>
      </c>
      <c r="G16" s="1073" t="s">
        <v>2289</v>
      </c>
      <c r="H16" s="70" t="s">
        <v>2290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2298</v>
      </c>
      <c r="B17" s="70">
        <v>9</v>
      </c>
      <c r="C17" s="70">
        <v>9</v>
      </c>
      <c r="D17" s="70">
        <v>1</v>
      </c>
      <c r="E17" s="70">
        <v>2012</v>
      </c>
      <c r="F17" s="70" t="s">
        <v>179</v>
      </c>
      <c r="G17" s="1073" t="s">
        <v>2289</v>
      </c>
      <c r="H17" s="70" t="s">
        <v>2290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2299</v>
      </c>
      <c r="B18" s="70">
        <v>10</v>
      </c>
      <c r="C18" s="70">
        <v>10</v>
      </c>
      <c r="D18" s="70">
        <v>1</v>
      </c>
      <c r="E18" s="70">
        <v>2013</v>
      </c>
      <c r="F18" s="70" t="s">
        <v>180</v>
      </c>
      <c r="G18" s="1073" t="s">
        <v>2289</v>
      </c>
      <c r="H18" s="70" t="s">
        <v>2290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2300</v>
      </c>
      <c r="B19" s="70">
        <v>11</v>
      </c>
      <c r="C19" s="70">
        <v>11</v>
      </c>
      <c r="D19" s="70">
        <v>1</v>
      </c>
      <c r="E19" s="70">
        <v>2014</v>
      </c>
      <c r="F19" s="70" t="s">
        <v>181</v>
      </c>
      <c r="G19" s="1073" t="s">
        <v>2289</v>
      </c>
      <c r="H19" s="70" t="s">
        <v>2290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2301</v>
      </c>
      <c r="B20" s="70">
        <v>12</v>
      </c>
      <c r="C20" s="70">
        <v>12</v>
      </c>
      <c r="D20" s="70">
        <v>1</v>
      </c>
      <c r="E20" s="70">
        <v>2015</v>
      </c>
      <c r="F20" s="70" t="s">
        <v>182</v>
      </c>
      <c r="G20" s="1073" t="s">
        <v>2289</v>
      </c>
      <c r="H20" s="70" t="s">
        <v>2290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2302</v>
      </c>
      <c r="B21" s="70">
        <v>13</v>
      </c>
      <c r="C21" s="70">
        <v>13</v>
      </c>
      <c r="D21" s="70">
        <v>1</v>
      </c>
      <c r="E21" s="70">
        <v>2016</v>
      </c>
      <c r="F21" s="70" t="s">
        <v>155</v>
      </c>
      <c r="G21" s="1073" t="s">
        <v>2289</v>
      </c>
      <c r="H21" s="70" t="s">
        <v>2290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2303</v>
      </c>
      <c r="B22" s="70">
        <v>14</v>
      </c>
      <c r="C22" s="70">
        <v>14</v>
      </c>
      <c r="D22" s="70">
        <v>1</v>
      </c>
      <c r="E22" s="70">
        <v>2017</v>
      </c>
      <c r="F22" s="70" t="s">
        <v>156</v>
      </c>
      <c r="G22" s="1073" t="s">
        <v>2289</v>
      </c>
      <c r="H22" s="70" t="s">
        <v>2290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2304</v>
      </c>
      <c r="B23" s="70">
        <v>15</v>
      </c>
      <c r="C23" s="70">
        <v>15</v>
      </c>
      <c r="D23" s="70">
        <v>1</v>
      </c>
      <c r="E23" s="70">
        <v>2018</v>
      </c>
      <c r="F23" s="70" t="s">
        <v>183</v>
      </c>
      <c r="G23" s="1073" t="s">
        <v>2289</v>
      </c>
      <c r="H23" s="70" t="s">
        <v>2290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2305</v>
      </c>
      <c r="B24" s="70">
        <v>16</v>
      </c>
      <c r="C24" s="70">
        <v>16</v>
      </c>
      <c r="D24" s="70">
        <v>1</v>
      </c>
      <c r="E24" s="70">
        <v>2019</v>
      </c>
      <c r="F24" s="70" t="s">
        <v>158</v>
      </c>
      <c r="G24" s="1073" t="s">
        <v>2289</v>
      </c>
      <c r="H24" s="70" t="s">
        <v>2290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2306</v>
      </c>
      <c r="B25" s="70">
        <v>17</v>
      </c>
      <c r="C25" s="70">
        <v>17</v>
      </c>
      <c r="D25" s="70">
        <v>1</v>
      </c>
      <c r="E25" s="70">
        <v>2020</v>
      </c>
      <c r="F25" s="70" t="s">
        <v>159</v>
      </c>
      <c r="G25" s="1073" t="s">
        <v>2289</v>
      </c>
      <c r="H25" s="70" t="s">
        <v>2290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2307</v>
      </c>
      <c r="B26" s="70">
        <v>18</v>
      </c>
      <c r="C26" s="70">
        <v>18</v>
      </c>
      <c r="D26" s="70">
        <v>1</v>
      </c>
      <c r="E26" s="70">
        <v>2021</v>
      </c>
      <c r="F26" s="70" t="s">
        <v>160</v>
      </c>
      <c r="G26" s="1073" t="s">
        <v>2289</v>
      </c>
      <c r="H26" s="70" t="s">
        <v>2290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2308</v>
      </c>
      <c r="B27" s="70">
        <v>19</v>
      </c>
      <c r="C27" s="70">
        <v>19</v>
      </c>
      <c r="D27" s="70">
        <v>1</v>
      </c>
      <c r="E27" s="70">
        <v>2022</v>
      </c>
      <c r="F27" s="70" t="s">
        <v>161</v>
      </c>
      <c r="G27" s="1073" t="s">
        <v>2289</v>
      </c>
      <c r="H27" s="70" t="s">
        <v>2290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2309</v>
      </c>
      <c r="B28" s="70">
        <v>20</v>
      </c>
      <c r="C28" s="70">
        <v>20</v>
      </c>
      <c r="D28" s="70">
        <v>1</v>
      </c>
      <c r="E28" s="70">
        <v>2023</v>
      </c>
      <c r="F28" s="70" t="s">
        <v>1539</v>
      </c>
      <c r="G28" s="1073" t="s">
        <v>2289</v>
      </c>
      <c r="H28" s="70" t="s">
        <v>2290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2310</v>
      </c>
      <c r="B29" s="70">
        <v>21</v>
      </c>
      <c r="C29" s="70">
        <v>21</v>
      </c>
      <c r="D29" s="70">
        <v>1</v>
      </c>
      <c r="E29" s="70">
        <v>2024</v>
      </c>
      <c r="F29" s="70" t="s">
        <v>1554</v>
      </c>
      <c r="G29" s="1073" t="s">
        <v>2289</v>
      </c>
      <c r="H29" s="70" t="s">
        <v>2290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2481</v>
      </c>
      <c r="B30" s="70">
        <v>22</v>
      </c>
      <c r="C30" s="70">
        <v>22</v>
      </c>
      <c r="D30" s="70">
        <v>1</v>
      </c>
      <c r="E30" s="70">
        <v>2025</v>
      </c>
      <c r="F30" s="70" t="s">
        <v>1556</v>
      </c>
      <c r="G30" s="1073" t="s">
        <v>2289</v>
      </c>
      <c r="H30" s="70" t="s">
        <v>2290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2482</v>
      </c>
      <c r="B31" s="70">
        <v>23</v>
      </c>
      <c r="C31" s="70">
        <v>23</v>
      </c>
      <c r="D31" s="70">
        <v>1</v>
      </c>
      <c r="E31" s="70">
        <v>2026</v>
      </c>
      <c r="F31" s="70" t="s">
        <v>1557</v>
      </c>
      <c r="G31" s="1073" t="s">
        <v>2289</v>
      </c>
      <c r="H31" s="70" t="s">
        <v>2290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2483</v>
      </c>
      <c r="B32" s="70">
        <v>24</v>
      </c>
      <c r="C32" s="70">
        <v>24</v>
      </c>
      <c r="D32" s="70">
        <v>1</v>
      </c>
      <c r="E32" s="70">
        <v>2027</v>
      </c>
      <c r="F32" s="70" t="s">
        <v>1558</v>
      </c>
      <c r="G32" s="1073" t="s">
        <v>2289</v>
      </c>
      <c r="H32" s="70" t="s">
        <v>2290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2484</v>
      </c>
      <c r="B33" s="70">
        <v>25</v>
      </c>
      <c r="C33" s="70">
        <v>25</v>
      </c>
      <c r="D33" s="70">
        <v>1</v>
      </c>
      <c r="E33" s="70">
        <v>2028</v>
      </c>
      <c r="F33" s="70" t="s">
        <v>1559</v>
      </c>
      <c r="G33" s="1073" t="s">
        <v>2289</v>
      </c>
      <c r="H33" s="70" t="s">
        <v>2290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2485</v>
      </c>
      <c r="B34" s="70">
        <v>26</v>
      </c>
      <c r="C34" s="70">
        <v>26</v>
      </c>
      <c r="D34" s="70">
        <v>1</v>
      </c>
      <c r="E34" s="70">
        <v>2029</v>
      </c>
      <c r="F34" s="70" t="s">
        <v>1560</v>
      </c>
      <c r="G34" s="1073" t="s">
        <v>2289</v>
      </c>
      <c r="H34" s="70" t="s">
        <v>2290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2486</v>
      </c>
      <c r="B35" s="70">
        <v>27</v>
      </c>
      <c r="C35" s="70">
        <v>27</v>
      </c>
      <c r="D35" s="70">
        <v>1</v>
      </c>
      <c r="E35" s="70">
        <v>2030</v>
      </c>
      <c r="F35" s="70" t="s">
        <v>1561</v>
      </c>
      <c r="G35" s="1073" t="s">
        <v>2289</v>
      </c>
      <c r="H35" s="70" t="s">
        <v>2290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1735</v>
      </c>
      <c r="B10" s="70">
        <v>2</v>
      </c>
      <c r="C10" s="70">
        <v>18</v>
      </c>
      <c r="D10" s="70">
        <v>2</v>
      </c>
      <c r="E10" s="70">
        <v>2024</v>
      </c>
      <c r="F10" s="70" t="s">
        <v>1554</v>
      </c>
      <c r="G10" s="1073" t="s">
        <v>1732</v>
      </c>
      <c r="H10" s="70" t="s">
        <v>1733</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1712</v>
      </c>
      <c r="B11" s="70">
        <v>3</v>
      </c>
      <c r="C11" s="70">
        <v>18</v>
      </c>
      <c r="D11" s="70">
        <v>3</v>
      </c>
      <c r="E11" s="70">
        <v>2024</v>
      </c>
      <c r="F11" s="70" t="s">
        <v>1554</v>
      </c>
      <c r="G11" s="1073" t="s">
        <v>1709</v>
      </c>
      <c r="H11" s="70" t="s">
        <v>1710</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2441</v>
      </c>
      <c r="B12" s="70">
        <v>4</v>
      </c>
      <c r="C12" s="70">
        <v>18</v>
      </c>
      <c r="D12" s="70">
        <v>4</v>
      </c>
      <c r="E12" s="70">
        <v>2024</v>
      </c>
      <c r="F12" s="70" t="s">
        <v>1554</v>
      </c>
      <c r="G12" s="1073" t="s">
        <v>2438</v>
      </c>
      <c r="H12" s="70" t="s">
        <v>2439</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1704</v>
      </c>
      <c r="B14" s="70">
        <v>6</v>
      </c>
      <c r="C14" s="70">
        <v>18</v>
      </c>
      <c r="D14" s="70">
        <v>6</v>
      </c>
      <c r="E14" s="70">
        <v>2024</v>
      </c>
      <c r="F14" s="70" t="s">
        <v>1554</v>
      </c>
      <c r="G14" s="1073" t="s">
        <v>1701</v>
      </c>
      <c r="H14" s="70" t="s">
        <v>1702</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1667</v>
      </c>
      <c r="B15" s="70">
        <v>7</v>
      </c>
      <c r="C15" s="70">
        <v>18</v>
      </c>
      <c r="D15" s="70">
        <v>7</v>
      </c>
      <c r="E15" s="70">
        <v>2024</v>
      </c>
      <c r="F15" s="70" t="s">
        <v>1554</v>
      </c>
      <c r="G15" s="1073" t="s">
        <v>1664</v>
      </c>
      <c r="H15" s="70" t="s">
        <v>1665</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2449</v>
      </c>
      <c r="B17" s="70">
        <v>9</v>
      </c>
      <c r="C17" s="70">
        <v>18</v>
      </c>
      <c r="D17" s="70">
        <v>9</v>
      </c>
      <c r="E17" s="70">
        <v>2024</v>
      </c>
      <c r="F17" s="70" t="s">
        <v>1554</v>
      </c>
      <c r="G17" s="1073" t="s">
        <v>2446</v>
      </c>
      <c r="H17" s="70" t="s">
        <v>2447</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2195</v>
      </c>
      <c r="B20" s="70">
        <v>12</v>
      </c>
      <c r="C20" s="70">
        <v>18</v>
      </c>
      <c r="D20" s="70">
        <v>12</v>
      </c>
      <c r="E20" s="70">
        <v>2024</v>
      </c>
      <c r="F20" s="70" t="s">
        <v>1554</v>
      </c>
      <c r="G20" s="1073" t="s">
        <v>2174</v>
      </c>
      <c r="H20" s="70" t="s">
        <v>2175</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1727</v>
      </c>
      <c r="B21" s="70">
        <v>13</v>
      </c>
      <c r="C21" s="70">
        <v>18</v>
      </c>
      <c r="D21" s="70">
        <v>13</v>
      </c>
      <c r="E21" s="70">
        <v>2024</v>
      </c>
      <c r="F21" s="70" t="s">
        <v>1554</v>
      </c>
      <c r="G21" s="1073" t="s">
        <v>1724</v>
      </c>
      <c r="H21" s="70" t="s">
        <v>1725</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1719</v>
      </c>
      <c r="B22" s="70">
        <v>14</v>
      </c>
      <c r="C22" s="70">
        <v>18</v>
      </c>
      <c r="D22" s="70">
        <v>14</v>
      </c>
      <c r="E22" s="70">
        <v>2024</v>
      </c>
      <c r="F22" s="70" t="s">
        <v>1554</v>
      </c>
      <c r="G22" s="1073" t="s">
        <v>1717</v>
      </c>
      <c r="H22" s="70" t="s">
        <v>1696</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2433</v>
      </c>
      <c r="B24" s="70">
        <v>16</v>
      </c>
      <c r="C24" s="70">
        <v>18</v>
      </c>
      <c r="D24" s="70">
        <v>16</v>
      </c>
      <c r="E24" s="70">
        <v>2024</v>
      </c>
      <c r="F24" s="70" t="s">
        <v>1554</v>
      </c>
      <c r="G24" s="1073" t="s">
        <v>2430</v>
      </c>
      <c r="H24" s="70" t="s">
        <v>2431</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2057</v>
      </c>
      <c r="B25" s="70">
        <v>17</v>
      </c>
      <c r="C25" s="70">
        <v>18</v>
      </c>
      <c r="D25" s="70">
        <v>17</v>
      </c>
      <c r="E25" s="70">
        <v>2024</v>
      </c>
      <c r="F25" s="70" t="s">
        <v>1554</v>
      </c>
      <c r="G25" s="1073" t="s">
        <v>2036</v>
      </c>
      <c r="H25" s="70" t="s">
        <v>2037</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2457</v>
      </c>
      <c r="B26" s="70">
        <v>18</v>
      </c>
      <c r="C26" s="70">
        <v>18</v>
      </c>
      <c r="D26" s="70">
        <v>18</v>
      </c>
      <c r="E26" s="70">
        <v>2024</v>
      </c>
      <c r="F26" s="70" t="s">
        <v>1554</v>
      </c>
      <c r="G26" s="1073" t="s">
        <v>2454</v>
      </c>
      <c r="H26" s="70" t="s">
        <v>2455</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2429</v>
      </c>
      <c r="B30" s="70">
        <v>22</v>
      </c>
      <c r="C30" s="70">
        <v>18</v>
      </c>
      <c r="D30" s="70">
        <v>22</v>
      </c>
      <c r="E30" s="70">
        <v>2024</v>
      </c>
      <c r="F30" s="70" t="s">
        <v>1554</v>
      </c>
      <c r="G30" s="1073" t="s">
        <v>2426</v>
      </c>
      <c r="H30" s="70" t="s">
        <v>2427</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1708</v>
      </c>
      <c r="B31" s="70">
        <v>23</v>
      </c>
      <c r="C31" s="70">
        <v>18</v>
      </c>
      <c r="D31" s="70">
        <v>23</v>
      </c>
      <c r="E31" s="70">
        <v>2024</v>
      </c>
      <c r="F31" s="70" t="s">
        <v>1554</v>
      </c>
      <c r="G31" s="1073" t="s">
        <v>1705</v>
      </c>
      <c r="H31" s="70" t="s">
        <v>1706</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1814</v>
      </c>
      <c r="H32" s="70" t="s">
        <v>1815</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1716</v>
      </c>
      <c r="B33" s="70">
        <v>25</v>
      </c>
      <c r="C33" s="70">
        <v>18</v>
      </c>
      <c r="D33" s="70">
        <v>25</v>
      </c>
      <c r="E33" s="70">
        <v>2024</v>
      </c>
      <c r="F33" s="70" t="s">
        <v>1554</v>
      </c>
      <c r="G33" s="1073" t="s">
        <v>1713</v>
      </c>
      <c r="H33" s="70" t="s">
        <v>1714</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1687</v>
      </c>
      <c r="B34" s="70">
        <v>26</v>
      </c>
      <c r="C34" s="70">
        <v>18</v>
      </c>
      <c r="D34" s="70">
        <v>26</v>
      </c>
      <c r="E34" s="70">
        <v>2024</v>
      </c>
      <c r="F34" s="70" t="s">
        <v>1554</v>
      </c>
      <c r="G34" s="1073" t="s">
        <v>1684</v>
      </c>
      <c r="H34" s="70" t="s">
        <v>1685</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1651</v>
      </c>
      <c r="B35" s="70">
        <v>27</v>
      </c>
      <c r="C35" s="70">
        <v>18</v>
      </c>
      <c r="D35" s="70">
        <v>27</v>
      </c>
      <c r="E35" s="70">
        <v>2024</v>
      </c>
      <c r="F35" s="70" t="s">
        <v>1554</v>
      </c>
      <c r="G35" s="1073" t="s">
        <v>1648</v>
      </c>
      <c r="H35" s="70" t="s">
        <v>1649</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2437</v>
      </c>
      <c r="B37" s="70">
        <v>29</v>
      </c>
      <c r="C37" s="70">
        <v>18</v>
      </c>
      <c r="D37" s="70">
        <v>29</v>
      </c>
      <c r="E37" s="70">
        <v>2024</v>
      </c>
      <c r="F37" s="70" t="s">
        <v>1554</v>
      </c>
      <c r="G37" s="1073" t="s">
        <v>2434</v>
      </c>
      <c r="H37" s="70" t="s">
        <v>2435</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1683</v>
      </c>
      <c r="B38" s="70">
        <v>30</v>
      </c>
      <c r="C38" s="70">
        <v>18</v>
      </c>
      <c r="D38" s="70">
        <v>30</v>
      </c>
      <c r="E38" s="70">
        <v>2024</v>
      </c>
      <c r="F38" s="70" t="s">
        <v>1554</v>
      </c>
      <c r="G38" s="1073" t="s">
        <v>1680</v>
      </c>
      <c r="H38" s="70" t="s">
        <v>1681</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2310</v>
      </c>
      <c r="B40" s="70">
        <v>32</v>
      </c>
      <c r="C40" s="70">
        <v>18</v>
      </c>
      <c r="D40" s="70">
        <v>32</v>
      </c>
      <c r="E40" s="70">
        <v>2024</v>
      </c>
      <c r="F40" s="70" t="s">
        <v>1554</v>
      </c>
      <c r="G40" s="1073" t="s">
        <v>2289</v>
      </c>
      <c r="H40" s="70" t="s">
        <v>2290</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1739</v>
      </c>
      <c r="B41" s="70">
        <v>33</v>
      </c>
      <c r="C41" s="70">
        <v>18</v>
      </c>
      <c r="D41" s="70">
        <v>33</v>
      </c>
      <c r="E41" s="70">
        <v>2024</v>
      </c>
      <c r="F41" s="70" t="s">
        <v>1554</v>
      </c>
      <c r="G41" s="1073" t="s">
        <v>1736</v>
      </c>
      <c r="H41" s="70" t="s">
        <v>1737</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1743</v>
      </c>
      <c r="B43" s="70">
        <v>35</v>
      </c>
      <c r="C43" s="70">
        <v>18</v>
      </c>
      <c r="D43" s="70">
        <v>35</v>
      </c>
      <c r="E43" s="70">
        <v>2024</v>
      </c>
      <c r="F43" s="70" t="s">
        <v>1554</v>
      </c>
      <c r="G43" s="1073" t="s">
        <v>1740</v>
      </c>
      <c r="H43" s="70" t="s">
        <v>1741</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2445</v>
      </c>
      <c r="B46" s="70">
        <v>38</v>
      </c>
      <c r="C46" s="70">
        <v>18</v>
      </c>
      <c r="D46" s="70">
        <v>38</v>
      </c>
      <c r="E46" s="70">
        <v>2024</v>
      </c>
      <c r="F46" s="70" t="s">
        <v>1554</v>
      </c>
      <c r="G46" s="1073" t="s">
        <v>2442</v>
      </c>
      <c r="H46" s="70" t="s">
        <v>2443</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2453</v>
      </c>
      <c r="B47" s="70">
        <v>39</v>
      </c>
      <c r="C47" s="70">
        <v>18</v>
      </c>
      <c r="D47" s="70">
        <v>39</v>
      </c>
      <c r="E47" s="70">
        <v>2024</v>
      </c>
      <c r="F47" s="70" t="s">
        <v>1554</v>
      </c>
      <c r="G47" s="1073" t="s">
        <v>2450</v>
      </c>
      <c r="H47" s="70" t="s">
        <v>2451</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1691</v>
      </c>
      <c r="B48" s="70">
        <v>40</v>
      </c>
      <c r="C48" s="70">
        <v>18</v>
      </c>
      <c r="D48" s="70">
        <v>40</v>
      </c>
      <c r="E48" s="70">
        <v>2024</v>
      </c>
      <c r="F48" s="70" t="s">
        <v>1554</v>
      </c>
      <c r="G48" s="1073" t="s">
        <v>1688</v>
      </c>
      <c r="H48" s="70" t="s">
        <v>1689</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1734</v>
      </c>
      <c r="B190" s="70">
        <v>182</v>
      </c>
      <c r="C190" s="70">
        <v>16</v>
      </c>
      <c r="D190" s="70">
        <v>2</v>
      </c>
      <c r="E190" s="70">
        <v>2022</v>
      </c>
      <c r="F190" s="70" t="s">
        <v>161</v>
      </c>
      <c r="G190" s="1073" t="s">
        <v>1732</v>
      </c>
      <c r="H190" s="70" t="s">
        <v>1733</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1711</v>
      </c>
      <c r="B191" s="70">
        <v>183</v>
      </c>
      <c r="C191" s="70">
        <v>16</v>
      </c>
      <c r="D191" s="70">
        <v>3</v>
      </c>
      <c r="E191" s="70">
        <v>2022</v>
      </c>
      <c r="F191" s="70" t="s">
        <v>161</v>
      </c>
      <c r="G191" s="1073" t="s">
        <v>1709</v>
      </c>
      <c r="H191" s="70" t="s">
        <v>1710</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2440</v>
      </c>
      <c r="B192" s="70">
        <v>184</v>
      </c>
      <c r="C192" s="70">
        <v>16</v>
      </c>
      <c r="D192" s="70">
        <v>4</v>
      </c>
      <c r="E192" s="70">
        <v>2022</v>
      </c>
      <c r="F192" s="70" t="s">
        <v>161</v>
      </c>
      <c r="G192" s="1073" t="s">
        <v>2438</v>
      </c>
      <c r="H192" s="70" t="s">
        <v>2439</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1703</v>
      </c>
      <c r="B194" s="70">
        <v>186</v>
      </c>
      <c r="C194" s="70">
        <v>16</v>
      </c>
      <c r="D194" s="70">
        <v>6</v>
      </c>
      <c r="E194" s="70">
        <v>2022</v>
      </c>
      <c r="F194" s="70" t="s">
        <v>161</v>
      </c>
      <c r="G194" s="1073" t="s">
        <v>1701</v>
      </c>
      <c r="H194" s="70" t="s">
        <v>1702</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1666</v>
      </c>
      <c r="B195" s="70">
        <v>187</v>
      </c>
      <c r="C195" s="70">
        <v>16</v>
      </c>
      <c r="D195" s="70">
        <v>7</v>
      </c>
      <c r="E195" s="70">
        <v>2022</v>
      </c>
      <c r="F195" s="70" t="s">
        <v>161</v>
      </c>
      <c r="G195" s="1073" t="s">
        <v>1664</v>
      </c>
      <c r="H195" s="70" t="s">
        <v>1665</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2448</v>
      </c>
      <c r="B197" s="70">
        <v>189</v>
      </c>
      <c r="C197" s="70">
        <v>16</v>
      </c>
      <c r="D197" s="70">
        <v>9</v>
      </c>
      <c r="E197" s="70">
        <v>2022</v>
      </c>
      <c r="F197" s="70" t="s">
        <v>161</v>
      </c>
      <c r="G197" s="1073" t="s">
        <v>2446</v>
      </c>
      <c r="H197" s="70" t="s">
        <v>2447</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2193</v>
      </c>
      <c r="B200" s="70">
        <v>192</v>
      </c>
      <c r="C200" s="70">
        <v>16</v>
      </c>
      <c r="D200" s="70">
        <v>12</v>
      </c>
      <c r="E200" s="70">
        <v>2022</v>
      </c>
      <c r="F200" s="70" t="s">
        <v>161</v>
      </c>
      <c r="G200" s="1073" t="s">
        <v>2174</v>
      </c>
      <c r="H200" s="70" t="s">
        <v>2175</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1726</v>
      </c>
      <c r="B201" s="70">
        <v>193</v>
      </c>
      <c r="C201" s="70">
        <v>16</v>
      </c>
      <c r="D201" s="70">
        <v>13</v>
      </c>
      <c r="E201" s="70">
        <v>2022</v>
      </c>
      <c r="F201" s="70" t="s">
        <v>161</v>
      </c>
      <c r="G201" s="1073" t="s">
        <v>1724</v>
      </c>
      <c r="H201" s="70" t="s">
        <v>1725</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1718</v>
      </c>
      <c r="B202" s="70">
        <v>194</v>
      </c>
      <c r="C202" s="70">
        <v>16</v>
      </c>
      <c r="D202" s="70">
        <v>14</v>
      </c>
      <c r="E202" s="70">
        <v>2022</v>
      </c>
      <c r="F202" s="70" t="s">
        <v>161</v>
      </c>
      <c r="G202" s="1073" t="s">
        <v>1717</v>
      </c>
      <c r="H202" s="70" t="s">
        <v>1696</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2432</v>
      </c>
      <c r="B204" s="70">
        <v>196</v>
      </c>
      <c r="C204" s="70">
        <v>16</v>
      </c>
      <c r="D204" s="70">
        <v>16</v>
      </c>
      <c r="E204" s="70">
        <v>2022</v>
      </c>
      <c r="F204" s="70" t="s">
        <v>161</v>
      </c>
      <c r="G204" s="1073" t="s">
        <v>2430</v>
      </c>
      <c r="H204" s="70" t="s">
        <v>2431</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2055</v>
      </c>
      <c r="B205" s="70">
        <v>197</v>
      </c>
      <c r="C205" s="70">
        <v>16</v>
      </c>
      <c r="D205" s="70">
        <v>17</v>
      </c>
      <c r="E205" s="70">
        <v>2022</v>
      </c>
      <c r="F205" s="70" t="s">
        <v>161</v>
      </c>
      <c r="G205" s="1073" t="s">
        <v>2036</v>
      </c>
      <c r="H205" s="70" t="s">
        <v>2037</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2456</v>
      </c>
      <c r="B206" s="70">
        <v>198</v>
      </c>
      <c r="C206" s="70">
        <v>16</v>
      </c>
      <c r="D206" s="70">
        <v>18</v>
      </c>
      <c r="E206" s="70">
        <v>2022</v>
      </c>
      <c r="F206" s="70" t="s">
        <v>161</v>
      </c>
      <c r="G206" s="1073" t="s">
        <v>2454</v>
      </c>
      <c r="H206" s="70" t="s">
        <v>2455</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2428</v>
      </c>
      <c r="B210" s="70">
        <v>202</v>
      </c>
      <c r="C210" s="70">
        <v>16</v>
      </c>
      <c r="D210" s="70">
        <v>22</v>
      </c>
      <c r="E210" s="70">
        <v>2022</v>
      </c>
      <c r="F210" s="70" t="s">
        <v>161</v>
      </c>
      <c r="G210" s="1073" t="s">
        <v>2426</v>
      </c>
      <c r="H210" s="70" t="s">
        <v>2427</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1707</v>
      </c>
      <c r="B211" s="70">
        <v>203</v>
      </c>
      <c r="C211" s="70">
        <v>16</v>
      </c>
      <c r="D211" s="70">
        <v>23</v>
      </c>
      <c r="E211" s="70">
        <v>2022</v>
      </c>
      <c r="F211" s="70" t="s">
        <v>161</v>
      </c>
      <c r="G211" s="1073" t="s">
        <v>1705</v>
      </c>
      <c r="H211" s="70" t="s">
        <v>1706</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1833</v>
      </c>
      <c r="B212" s="70">
        <v>204</v>
      </c>
      <c r="C212" s="70">
        <v>16</v>
      </c>
      <c r="D212" s="70">
        <v>24</v>
      </c>
      <c r="E212" s="70">
        <v>2022</v>
      </c>
      <c r="F212" s="70" t="s">
        <v>161</v>
      </c>
      <c r="G212" s="1073" t="s">
        <v>1814</v>
      </c>
      <c r="H212" s="70" t="s">
        <v>1815</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1715</v>
      </c>
      <c r="B213" s="70">
        <v>205</v>
      </c>
      <c r="C213" s="70">
        <v>16</v>
      </c>
      <c r="D213" s="70">
        <v>25</v>
      </c>
      <c r="E213" s="70">
        <v>2022</v>
      </c>
      <c r="F213" s="70" t="s">
        <v>161</v>
      </c>
      <c r="G213" s="1073" t="s">
        <v>1713</v>
      </c>
      <c r="H213" s="70" t="s">
        <v>1714</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1686</v>
      </c>
      <c r="B214" s="70">
        <v>206</v>
      </c>
      <c r="C214" s="70">
        <v>16</v>
      </c>
      <c r="D214" s="70">
        <v>26</v>
      </c>
      <c r="E214" s="70">
        <v>2022</v>
      </c>
      <c r="F214" s="70" t="s">
        <v>161</v>
      </c>
      <c r="G214" s="1073" t="s">
        <v>1684</v>
      </c>
      <c r="H214" s="70" t="s">
        <v>1685</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1650</v>
      </c>
      <c r="B215" s="70">
        <v>207</v>
      </c>
      <c r="C215" s="70">
        <v>16</v>
      </c>
      <c r="D215" s="70">
        <v>27</v>
      </c>
      <c r="E215" s="70">
        <v>2022</v>
      </c>
      <c r="F215" s="70" t="s">
        <v>161</v>
      </c>
      <c r="G215" s="1073" t="s">
        <v>1648</v>
      </c>
      <c r="H215" s="70" t="s">
        <v>1649</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2436</v>
      </c>
      <c r="B217" s="70">
        <v>209</v>
      </c>
      <c r="C217" s="70">
        <v>16</v>
      </c>
      <c r="D217" s="70">
        <v>29</v>
      </c>
      <c r="E217" s="70">
        <v>2022</v>
      </c>
      <c r="F217" s="70" t="s">
        <v>161</v>
      </c>
      <c r="G217" s="1073" t="s">
        <v>2434</v>
      </c>
      <c r="H217" s="70" t="s">
        <v>2435</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1682</v>
      </c>
      <c r="B218" s="70">
        <v>210</v>
      </c>
      <c r="C218" s="70">
        <v>16</v>
      </c>
      <c r="D218" s="70">
        <v>30</v>
      </c>
      <c r="E218" s="70">
        <v>2022</v>
      </c>
      <c r="F218" s="70" t="s">
        <v>161</v>
      </c>
      <c r="G218" s="1073" t="s">
        <v>1680</v>
      </c>
      <c r="H218" s="70" t="s">
        <v>1681</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2308</v>
      </c>
      <c r="B220" s="70">
        <v>212</v>
      </c>
      <c r="C220" s="70">
        <v>16</v>
      </c>
      <c r="D220" s="70">
        <v>32</v>
      </c>
      <c r="E220" s="70">
        <v>2022</v>
      </c>
      <c r="F220" s="70" t="s">
        <v>161</v>
      </c>
      <c r="G220" s="1073" t="s">
        <v>2289</v>
      </c>
      <c r="H220" s="70" t="s">
        <v>2290</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1738</v>
      </c>
      <c r="B221" s="70">
        <v>213</v>
      </c>
      <c r="C221" s="70">
        <v>16</v>
      </c>
      <c r="D221" s="70">
        <v>33</v>
      </c>
      <c r="E221" s="70">
        <v>2022</v>
      </c>
      <c r="F221" s="70" t="s">
        <v>161</v>
      </c>
      <c r="G221" s="1073" t="s">
        <v>1736</v>
      </c>
      <c r="H221" s="70" t="s">
        <v>1737</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1742</v>
      </c>
      <c r="B223" s="70">
        <v>215</v>
      </c>
      <c r="C223" s="70">
        <v>16</v>
      </c>
      <c r="D223" s="70">
        <v>35</v>
      </c>
      <c r="E223" s="70">
        <v>2022</v>
      </c>
      <c r="F223" s="70" t="s">
        <v>161</v>
      </c>
      <c r="G223" s="1073" t="s">
        <v>1740</v>
      </c>
      <c r="H223" s="70" t="s">
        <v>1741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2444</v>
      </c>
      <c r="B226" s="70">
        <v>218</v>
      </c>
      <c r="C226" s="70">
        <v>16</v>
      </c>
      <c r="D226" s="70">
        <v>38</v>
      </c>
      <c r="E226" s="70">
        <v>2022</v>
      </c>
      <c r="F226" s="70" t="s">
        <v>161</v>
      </c>
      <c r="G226" s="1073" t="s">
        <v>2442</v>
      </c>
      <c r="H226" s="70" t="s">
        <v>2443</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2452</v>
      </c>
      <c r="B227" s="70">
        <v>219</v>
      </c>
      <c r="C227" s="70">
        <v>16</v>
      </c>
      <c r="D227" s="70">
        <v>39</v>
      </c>
      <c r="E227" s="70">
        <v>2022</v>
      </c>
      <c r="F227" s="70" t="s">
        <v>161</v>
      </c>
      <c r="G227" s="1073" t="s">
        <v>2450</v>
      </c>
      <c r="H227" s="70" t="s">
        <v>2451</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1690</v>
      </c>
      <c r="B228" s="70">
        <v>220</v>
      </c>
      <c r="C228" s="70">
        <v>16</v>
      </c>
      <c r="D228" s="70">
        <v>40</v>
      </c>
      <c r="E228" s="70">
        <v>2022</v>
      </c>
      <c r="F228" s="70" t="s">
        <v>161</v>
      </c>
      <c r="G228" s="1073" t="s">
        <v>1688</v>
      </c>
      <c r="H228" s="70" t="s">
        <v>1689</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2289</v>
      </c>
      <c r="H6" s="77" t="s">
        <v>2290</v>
      </c>
      <c r="I6" s="77" t="s">
        <v>2459</v>
      </c>
      <c r="J6" s="77" t="s">
        <v>2460</v>
      </c>
      <c r="K6" s="1080">
        <v>60</v>
      </c>
      <c r="L6" s="1081">
        <v>32</v>
      </c>
      <c r="M6" s="1044"/>
      <c r="N6" s="988">
        <v>1</v>
      </c>
      <c r="O6" s="77" t="s">
        <v>1745</v>
      </c>
      <c r="P6" s="77" t="s">
        <v>1746</v>
      </c>
      <c r="Q6" s="77" t="s">
        <v>1501</v>
      </c>
      <c r="R6" s="16"/>
      <c r="S6" s="77">
        <v>1</v>
      </c>
      <c r="T6" s="77" t="s">
        <v>2289</v>
      </c>
      <c r="U6" s="77" t="s">
        <v>2290</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1732</v>
      </c>
      <c r="AE7" s="77" t="s">
        <v>1733</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1709</v>
      </c>
      <c r="AE8" s="77" t="s">
        <v>1710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2438</v>
      </c>
      <c r="AE9" s="77" t="s">
        <v>2439</v>
      </c>
      <c r="AF9" s="77" t="s">
        <v>1501</v>
      </c>
    </row>
    <row r="10" spans="1:32" ht="12">
      <c r="A10" s="16"/>
      <c r="B10" s="16"/>
      <c r="C10" s="16"/>
      <c r="D10" s="16"/>
      <c r="F10" s="75" t="s">
        <v>1501</v>
      </c>
      <c r="G10" s="76" t="s">
        <v>2289</v>
      </c>
      <c r="H10" s="77" t="s">
        <v>2290</v>
      </c>
      <c r="I10" s="77" t="s">
        <v>2459</v>
      </c>
      <c r="J10" s="77" t="s">
        <v>2460</v>
      </c>
      <c r="K10" s="1079">
        <v>60</v>
      </c>
      <c r="L10" s="1045">
        <v>32</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1701</v>
      </c>
      <c r="AE11" s="77" t="s">
        <v>1702</v>
      </c>
      <c r="AF11" s="77" t="s">
        <v>1501</v>
      </c>
    </row>
    <row r="12" spans="1:32" ht="12">
      <c r="A12" s="16"/>
      <c r="B12" s="16"/>
      <c r="C12" s="16"/>
      <c r="D12" s="16"/>
      <c r="F12" s="75" t="s">
        <v>1505</v>
      </c>
      <c r="G12" s="76" t="s">
        <v>2289</v>
      </c>
      <c r="H12" s="77"/>
      <c r="I12" s="77" t="s">
        <v>2289</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1664</v>
      </c>
      <c r="AE12" s="77" t="s">
        <v>1665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2446</v>
      </c>
      <c r="AE14" s="77" t="s">
        <v>2447</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2174</v>
      </c>
      <c r="AE17" s="77" t="s">
        <v>2175</v>
      </c>
      <c r="AF17" s="77" t="s">
        <v>1501</v>
      </c>
    </row>
    <row r="18" spans="1:32" ht="12">
      <c r="A18" s="16"/>
      <c r="B18" s="16"/>
      <c r="C18" s="16"/>
      <c r="D18" s="16"/>
      <c r="E18" s="16"/>
      <c r="F18" s="16"/>
      <c r="G18" s="16"/>
      <c r="H18" s="16"/>
      <c r="I18" s="16"/>
      <c r="J18" s="16"/>
      <c r="K18" s="1044"/>
      <c r="L18" s="1044"/>
      <c r="M18" s="1044"/>
      <c r="N18" s="988">
        <v>13</v>
      </c>
      <c r="O18" s="77" t="s">
        <v>1637</v>
      </c>
      <c r="P18" s="77" t="s">
        <v>1638</v>
      </c>
      <c r="Q18" s="77" t="s">
        <v>1501</v>
      </c>
      <c r="R18" s="16"/>
      <c r="S18" s="16"/>
      <c r="T18" s="16"/>
      <c r="U18" s="16"/>
      <c r="V18" s="16"/>
      <c r="W18" s="16"/>
      <c r="X18" s="77">
        <v>13</v>
      </c>
      <c r="Y18" s="692" t="s">
        <v>1637</v>
      </c>
      <c r="Z18" s="77" t="s">
        <v>1638</v>
      </c>
      <c r="AA18" s="77" t="s">
        <v>1501</v>
      </c>
      <c r="AB18" s="16"/>
      <c r="AC18" s="77">
        <v>13</v>
      </c>
      <c r="AD18" s="77" t="s">
        <v>1724</v>
      </c>
      <c r="AE18" s="77" t="s">
        <v>1725</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1717</v>
      </c>
      <c r="AE19" s="77" t="s">
        <v>1696</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2430</v>
      </c>
      <c r="AE21" s="77" t="s">
        <v>2431</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2036</v>
      </c>
      <c r="AE22" s="77" t="s">
        <v>2037</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2454</v>
      </c>
      <c r="AE23" s="77" t="s">
        <v>2455</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2426</v>
      </c>
      <c r="AE27" s="77" t="s">
        <v>2427</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1705</v>
      </c>
      <c r="AE28" s="77" t="s">
        <v>1706</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1814</v>
      </c>
      <c r="AE29" s="77" t="s">
        <v>1815</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1713</v>
      </c>
      <c r="AE30" s="77" t="s">
        <v>1714</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1684</v>
      </c>
      <c r="AE31" s="77" t="s">
        <v>1685</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1648</v>
      </c>
      <c r="AE32" s="77" t="s">
        <v>1649</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2434</v>
      </c>
      <c r="AE34" s="77" t="s">
        <v>2435</v>
      </c>
      <c r="AF34" s="77" t="s">
        <v>1501</v>
      </c>
    </row>
    <row r="35" spans="1:32" ht="12">
      <c r="A35" s="16"/>
      <c r="B35" s="16"/>
      <c r="C35" s="16"/>
      <c r="D35" s="16"/>
      <c r="E35" s="16"/>
      <c r="F35" s="16"/>
      <c r="G35" s="16"/>
      <c r="H35" s="16"/>
      <c r="I35" s="16"/>
      <c r="J35" s="16"/>
      <c r="K35" s="1044"/>
      <c r="L35" s="1044"/>
      <c r="M35" s="1044"/>
      <c r="N35" s="988">
        <v>30</v>
      </c>
      <c r="O35" s="77" t="s">
        <v>2404</v>
      </c>
      <c r="P35" s="77" t="s">
        <v>2405</v>
      </c>
      <c r="Q35" s="77" t="s">
        <v>1501</v>
      </c>
      <c r="R35" s="16"/>
      <c r="S35" s="16"/>
      <c r="T35" s="16"/>
      <c r="U35" s="16"/>
      <c r="V35" s="16"/>
      <c r="W35" s="16"/>
      <c r="X35" s="77">
        <v>30</v>
      </c>
      <c r="Y35" s="692" t="s">
        <v>2404</v>
      </c>
      <c r="Z35" s="77" t="s">
        <v>2405</v>
      </c>
      <c r="AA35" s="77" t="s">
        <v>1501</v>
      </c>
      <c r="AB35" s="16"/>
      <c r="AC35" s="77">
        <v>30</v>
      </c>
      <c r="AD35" s="77" t="s">
        <v>1680</v>
      </c>
      <c r="AE35" s="77" t="s">
        <v>1681</v>
      </c>
      <c r="AF35" s="77" t="s">
        <v>1501</v>
      </c>
    </row>
    <row r="36" spans="1:32" ht="12">
      <c r="A36" s="16"/>
      <c r="B36" s="16"/>
      <c r="C36" s="16"/>
      <c r="D36" s="16"/>
      <c r="E36" s="16"/>
      <c r="F36" s="16"/>
      <c r="G36" s="16"/>
      <c r="H36" s="16"/>
      <c r="I36" s="16"/>
      <c r="J36" s="16"/>
      <c r="K36" s="1044"/>
      <c r="L36" s="1044"/>
      <c r="M36" s="1044"/>
      <c r="N36" s="988">
        <v>31</v>
      </c>
      <c r="O36" s="77" t="s">
        <v>2459</v>
      </c>
      <c r="P36" s="77" t="s">
        <v>2460</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2289</v>
      </c>
      <c r="AE37" s="77" t="s">
        <v>2290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1736</v>
      </c>
      <c r="AE38" s="77" t="s">
        <v>1737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1740</v>
      </c>
      <c r="AE40" s="77" t="s">
        <v>1741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2442</v>
      </c>
      <c r="AE43" s="77" t="s">
        <v>2443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2450</v>
      </c>
      <c r="AE44" s="77" t="s">
        <v>2451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1688</v>
      </c>
      <c r="AE45" s="77" t="s">
        <v>1689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野迫川村</v>
      </c>
      <c r="K4" s="70" t="str">
        <f>HLOOKUP(K3,比較地域マスタ!$E$5:$L$6,2,0)</f>
        <v>29447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野迫川村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1.8062086621050193</v>
      </c>
      <c r="BB5" s="29"/>
      <c r="BC5" s="17"/>
      <c r="BD5" s="1005">
        <f>SUM(BC6:BC8)</f>
        <v>2.0803278992008054</v>
      </c>
      <c r="BE5" s="29"/>
      <c r="BF5" s="17"/>
      <c r="BG5" s="1005">
        <f>AK35</f>
        <v>0.62256869560362937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3.9847276485774789E-2</v>
      </c>
      <c r="BA6" s="17"/>
      <c r="BB6" s="29"/>
      <c r="BC6" s="1005">
        <f>O32</f>
        <v>2.987654607749661E-2</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0.21541507098109861</v>
      </c>
      <c r="BA7" s="17"/>
      <c r="BB7" s="29"/>
      <c r="BC7" s="1005">
        <f>O33</f>
        <v>0.1503331324385527</v>
      </c>
      <c r="BD7" s="17"/>
      <c r="BE7" s="29"/>
      <c r="BF7" s="1005">
        <f t="shared" ref="BF7:BF8" si="0">AK37</f>
        <v>8.2821505150068975E-2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1.5509463146381459</v>
      </c>
      <c r="BA8" s="17"/>
      <c r="BB8" s="29"/>
      <c r="BC8" s="1005">
        <f>O34</f>
        <v>1.900118220684756</v>
      </c>
      <c r="BD8" s="17"/>
      <c r="BE8" s="29"/>
      <c r="BF8" s="1005">
        <f t="shared" si="0"/>
        <v>0.53974719045356034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5.6292941616609298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0.5059872148944824</v>
      </c>
      <c r="BA9" s="1005">
        <f>AZ9</f>
        <v>0.5059872148944824</v>
      </c>
      <c r="BB9" s="29"/>
      <c r="BC9" s="1005">
        <f>O35</f>
        <v>0.8402960373214714</v>
      </c>
      <c r="BD9" s="1005">
        <f>BC9</f>
        <v>0.8402960373214714</v>
      </c>
      <c r="BE9" s="29"/>
      <c r="BF9" s="1005">
        <f>AK39</f>
        <v>0.48688277621081322</v>
      </c>
      <c r="BG9" s="1005">
        <f>AK39</f>
        <v>0.48688277621081322</v>
      </c>
      <c r="BH9" s="29"/>
    </row>
    <row r="10" spans="1:62" ht="17.100000000000001" customHeight="1" thickBot="1">
      <c r="B10" s="323"/>
      <c r="C10" s="324"/>
      <c r="D10" s="326"/>
      <c r="E10" s="326"/>
      <c r="F10" s="326"/>
      <c r="G10" s="325"/>
      <c r="H10" s="325"/>
      <c r="I10" s="326"/>
      <c r="J10" s="327"/>
      <c r="K10" s="334"/>
      <c r="L10" s="246" t="s">
        <v>114</v>
      </c>
      <c r="M10" s="246"/>
      <c r="N10" s="563"/>
      <c r="O10" s="906">
        <f>SUM(O11:O13)</f>
        <v>1.8062086621050193</v>
      </c>
      <c r="P10" s="453">
        <f t="shared" ref="P10:P22" si="1">O10/$O$9</f>
        <v>0.32085881644033598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0.87865655246452579</v>
      </c>
      <c r="BA10" s="1005">
        <f>AZ10</f>
        <v>0.87865655246452579</v>
      </c>
      <c r="BB10" s="29"/>
      <c r="BC10" s="1005">
        <f>O36</f>
        <v>0.99432492016994001</v>
      </c>
      <c r="BD10" s="1005">
        <f>BC10</f>
        <v>0.99432492016994001</v>
      </c>
      <c r="BE10" s="29"/>
      <c r="BF10" s="1005">
        <f>AK40</f>
        <v>0.52154818071977993</v>
      </c>
      <c r="BG10" s="1005">
        <f>AK40</f>
        <v>0.52154818071977993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3.9847276485774789E-2</v>
      </c>
      <c r="P11" s="454">
        <f t="shared" si="1"/>
        <v>7.0785564480108469E-3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2.4384417321969023</v>
      </c>
      <c r="BB11" s="29"/>
      <c r="BC11" s="1005"/>
      <c r="BD11" s="1005">
        <f>SUM(BC12:BC14)</f>
        <v>1.8159352684573189</v>
      </c>
      <c r="BE11" s="29"/>
      <c r="BF11" s="17"/>
      <c r="BG11" s="1005">
        <f>AK41</f>
        <v>1.2698904793663155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0.21541507098109861</v>
      </c>
      <c r="P12" s="454">
        <f t="shared" si="1"/>
        <v>3.8266799494723891E-2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2.4022094272785091</v>
      </c>
      <c r="BA12" s="17"/>
      <c r="BB12" s="29"/>
      <c r="BC12" s="1005">
        <f>O38</f>
        <v>1.7788822743280761</v>
      </c>
      <c r="BD12" s="17"/>
      <c r="BE12" s="29"/>
      <c r="BF12" s="1005">
        <f>AK42</f>
        <v>1.2501102122839352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1.5509463146381459</v>
      </c>
      <c r="P13" s="454">
        <f t="shared" si="1"/>
        <v>0.27551346049760123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3.6232304918393299E-2</v>
      </c>
      <c r="BA13" s="17"/>
      <c r="BB13" s="29"/>
      <c r="BC13" s="1005">
        <f>O41</f>
        <v>3.7052994129242699E-2</v>
      </c>
      <c r="BD13" s="17"/>
      <c r="BE13" s="29"/>
      <c r="BF13" s="1005">
        <f>AK45</f>
        <v>1.9780267082380315E-2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0.5059872148944824</v>
      </c>
      <c r="P14" s="453">
        <f t="shared" si="1"/>
        <v>8.9884664109503618E-2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0.87865655246452579</v>
      </c>
      <c r="P15" s="453">
        <f t="shared" si="1"/>
        <v>0.15608645191234369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2.4384417321969023</v>
      </c>
      <c r="P16" s="453">
        <f t="shared" si="1"/>
        <v>0.43317006753781673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2.4022094272785091</v>
      </c>
      <c r="P17" s="454">
        <f t="shared" si="1"/>
        <v>0.42673368246397242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0.83829507627986588</v>
      </c>
      <c r="P18" s="454">
        <f t="shared" si="1"/>
        <v>0.14891655191679057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1.5639143509986431</v>
      </c>
      <c r="P19" s="454">
        <f t="shared" si="1"/>
        <v>0.27781713054718182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3.6232304918393299E-2</v>
      </c>
      <c r="P20" s="454">
        <f t="shared" si="1"/>
        <v>6.436385073844305E-3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2.8371483145421625</v>
      </c>
      <c r="AZ22" s="1005">
        <f t="shared" si="3"/>
        <v>2.7573261213605402</v>
      </c>
      <c r="BA22" s="1005">
        <f t="shared" si="3"/>
        <v>2.3018713311529808</v>
      </c>
      <c r="BB22" s="1005">
        <f t="shared" si="3"/>
        <v>2.2793646083685744</v>
      </c>
      <c r="BC22" s="1005">
        <f t="shared" si="3"/>
        <v>2.0803278992008054</v>
      </c>
      <c r="BD22" s="1005">
        <f t="shared" si="3"/>
        <v>1.4828581980390303</v>
      </c>
      <c r="BE22" s="1005">
        <f t="shared" si="3"/>
        <v>1.7733029785325738</v>
      </c>
      <c r="BF22" s="1005">
        <f t="shared" si="3"/>
        <v>1.8795651661934325</v>
      </c>
      <c r="BG22" s="1005">
        <f t="shared" si="3"/>
        <v>1.6244057063576145</v>
      </c>
      <c r="BH22" s="1005">
        <f t="shared" si="3"/>
        <v>1.4393476943578272</v>
      </c>
      <c r="BI22" s="1005">
        <f t="shared" si="3"/>
        <v>1.4432385370995215</v>
      </c>
      <c r="BJ22" s="1005">
        <f t="shared" si="3"/>
        <v>0.65538623764083781</v>
      </c>
      <c r="BK22" s="1005">
        <f t="shared" si="3"/>
        <v>0.72601381405157572</v>
      </c>
      <c r="BL22" s="1005">
        <f t="shared" si="3"/>
        <v>0.62256869560362937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0.60245208795819649</v>
      </c>
      <c r="AZ23" s="1005">
        <f t="shared" ref="AZ23:BL23" si="4">Y39</f>
        <v>0.65311410002713244</v>
      </c>
      <c r="BA23" s="1005">
        <f t="shared" si="4"/>
        <v>0.79920670004705963</v>
      </c>
      <c r="BB23" s="1005">
        <f t="shared" si="4"/>
        <v>0.81981072651816089</v>
      </c>
      <c r="BC23" s="1005">
        <f t="shared" si="4"/>
        <v>0.8402960373214714</v>
      </c>
      <c r="BD23" s="1005">
        <f t="shared" si="4"/>
        <v>0.81025548556597882</v>
      </c>
      <c r="BE23" s="1005">
        <f t="shared" si="4"/>
        <v>0.8390399088205136</v>
      </c>
      <c r="BF23" s="1005">
        <f t="shared" si="4"/>
        <v>0.73641256371104391</v>
      </c>
      <c r="BG23" s="1005">
        <f t="shared" si="4"/>
        <v>0.6627575045834676</v>
      </c>
      <c r="BH23" s="1005">
        <f t="shared" si="4"/>
        <v>0.58692879206998061</v>
      </c>
      <c r="BI23" s="1005">
        <f t="shared" si="4"/>
        <v>0.52306706003812697</v>
      </c>
      <c r="BJ23" s="1005">
        <f t="shared" si="4"/>
        <v>0.42073583443387702</v>
      </c>
      <c r="BK23" s="1005">
        <f t="shared" si="4"/>
        <v>0.42415192125781648</v>
      </c>
      <c r="BL23" s="1005">
        <f t="shared" si="4"/>
        <v>0.48688277621081322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0.75566114134312767</v>
      </c>
      <c r="AZ24" s="1005">
        <f t="shared" ref="AZ24:BL24" si="5">Y40</f>
        <v>0.70030376852358411</v>
      </c>
      <c r="BA24" s="1005">
        <f t="shared" si="5"/>
        <v>0.88281968257228671</v>
      </c>
      <c r="BB24" s="1005">
        <f t="shared" si="5"/>
        <v>0.95471466627317159</v>
      </c>
      <c r="BC24" s="1005">
        <f t="shared" si="5"/>
        <v>0.99432492016994001</v>
      </c>
      <c r="BD24" s="1005">
        <f t="shared" si="5"/>
        <v>0.98225727968664645</v>
      </c>
      <c r="BE24" s="1005">
        <f t="shared" si="5"/>
        <v>0.86666352724207052</v>
      </c>
      <c r="BF24" s="1005">
        <f t="shared" si="5"/>
        <v>0.87058725623605682</v>
      </c>
      <c r="BG24" s="1005">
        <f t="shared" si="5"/>
        <v>0.74654139276962572</v>
      </c>
      <c r="BH24" s="1005">
        <f t="shared" si="5"/>
        <v>0.5662239807520365</v>
      </c>
      <c r="BI24" s="1005">
        <f t="shared" si="5"/>
        <v>0.56288631545516454</v>
      </c>
      <c r="BJ24" s="1005">
        <f t="shared" si="5"/>
        <v>0.5067174075819556</v>
      </c>
      <c r="BK24" s="1005">
        <f t="shared" si="5"/>
        <v>0.49446731721957465</v>
      </c>
      <c r="BL24" s="1005">
        <f t="shared" si="5"/>
        <v>0.52154818071977993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2.0801402161041076</v>
      </c>
      <c r="AZ25" s="1005">
        <f t="shared" ref="AZ25:BL25" si="6">Y41</f>
        <v>2.0597218896060627</v>
      </c>
      <c r="BA25" s="1005">
        <f t="shared" si="6"/>
        <v>1.9585205680834066</v>
      </c>
      <c r="BB25" s="1005">
        <f t="shared" si="6"/>
        <v>1.8926034121426378</v>
      </c>
      <c r="BC25" s="1005">
        <f t="shared" si="6"/>
        <v>1.8159352684573189</v>
      </c>
      <c r="BD25" s="1005">
        <f t="shared" si="6"/>
        <v>1.7454812535938036</v>
      </c>
      <c r="BE25" s="1005">
        <f t="shared" si="6"/>
        <v>1.7209142156895625</v>
      </c>
      <c r="BF25" s="1005">
        <f t="shared" si="6"/>
        <v>1.7158510965273823</v>
      </c>
      <c r="BG25" s="1005">
        <f t="shared" si="6"/>
        <v>1.6957113119135947</v>
      </c>
      <c r="BH25" s="1005">
        <f t="shared" si="6"/>
        <v>1.5799878964061325</v>
      </c>
      <c r="BI25" s="1005">
        <f t="shared" si="6"/>
        <v>1.4844997380123626</v>
      </c>
      <c r="BJ25" s="1005">
        <f t="shared" si="6"/>
        <v>1.3332235215552284</v>
      </c>
      <c r="BK25" s="1005">
        <f t="shared" si="6"/>
        <v>1.2876586147047564</v>
      </c>
      <c r="BL25" s="1005">
        <f t="shared" si="6"/>
        <v>1.2698904793663155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6.2754017599475933</v>
      </c>
      <c r="AZ27" s="1005">
        <f t="shared" si="8"/>
        <v>6.1704658795173195</v>
      </c>
      <c r="BA27" s="1005">
        <f t="shared" si="8"/>
        <v>5.9424182818557334</v>
      </c>
      <c r="BB27" s="1005">
        <f t="shared" si="8"/>
        <v>5.9464934133025444</v>
      </c>
      <c r="BC27" s="1005">
        <f t="shared" si="8"/>
        <v>5.7308841251495357</v>
      </c>
      <c r="BD27" s="1005">
        <f t="shared" si="8"/>
        <v>5.0208522168854586</v>
      </c>
      <c r="BE27" s="1005">
        <f t="shared" si="8"/>
        <v>5.1999206302847201</v>
      </c>
      <c r="BF27" s="1005">
        <f t="shared" si="8"/>
        <v>5.2024160826679156</v>
      </c>
      <c r="BG27" s="1005">
        <f t="shared" si="8"/>
        <v>4.729415915624303</v>
      </c>
      <c r="BH27" s="1005">
        <f t="shared" si="8"/>
        <v>4.1724883635859769</v>
      </c>
      <c r="BI27" s="1005">
        <f t="shared" si="8"/>
        <v>4.0136916506051756</v>
      </c>
      <c r="BJ27" s="1005">
        <f t="shared" si="8"/>
        <v>2.9160630012118989</v>
      </c>
      <c r="BK27" s="1005">
        <f t="shared" si="8"/>
        <v>2.9322916672337231</v>
      </c>
      <c r="BL27" s="1005">
        <f t="shared" si="8"/>
        <v>2.900890131900538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5.7308841251495357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2.0803278992008054</v>
      </c>
      <c r="P31" s="453">
        <f t="shared" ref="P31:P43" si="9">O31/$O$30</f>
        <v>0.36300295971287388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2.987654607749661E-2</v>
      </c>
      <c r="P32" s="454">
        <f t="shared" si="9"/>
        <v>5.2132525148058271E-3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0.1503331324385527</v>
      </c>
      <c r="P33" s="454">
        <f t="shared" si="9"/>
        <v>2.623210121782563E-2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1.900118220684756</v>
      </c>
      <c r="P34" s="454">
        <f t="shared" si="9"/>
        <v>0.33155760598024242</v>
      </c>
      <c r="Q34" s="328"/>
      <c r="R34" s="13"/>
      <c r="S34" s="323"/>
      <c r="T34" s="563" t="s">
        <v>112</v>
      </c>
      <c r="U34" s="332"/>
      <c r="V34" s="332"/>
      <c r="W34" s="332"/>
      <c r="X34" s="893">
        <f>X35+X39+X40+X41+X47</f>
        <v>6.2754017599475933</v>
      </c>
      <c r="Y34" s="894">
        <f t="shared" ref="Y34:AK34" si="10">Y35+Y39+Y40+Y41+Y47</f>
        <v>6.1704658795173195</v>
      </c>
      <c r="Z34" s="894">
        <f t="shared" si="10"/>
        <v>5.9424182818557334</v>
      </c>
      <c r="AA34" s="894">
        <f t="shared" si="10"/>
        <v>5.9464934133025444</v>
      </c>
      <c r="AB34" s="894">
        <f t="shared" si="10"/>
        <v>5.7308841251495357</v>
      </c>
      <c r="AC34" s="894">
        <f t="shared" si="10"/>
        <v>5.0208522168854586</v>
      </c>
      <c r="AD34" s="894">
        <f t="shared" si="10"/>
        <v>5.1999206302847201</v>
      </c>
      <c r="AE34" s="894">
        <f t="shared" si="10"/>
        <v>5.2024160826679156</v>
      </c>
      <c r="AF34" s="894">
        <f t="shared" si="10"/>
        <v>4.729415915624303</v>
      </c>
      <c r="AG34" s="894">
        <f t="shared" si="10"/>
        <v>4.1724883635859769</v>
      </c>
      <c r="AH34" s="894">
        <f t="shared" si="10"/>
        <v>4.0136916506051756</v>
      </c>
      <c r="AI34" s="894">
        <f t="shared" si="10"/>
        <v>2.9160630012118989</v>
      </c>
      <c r="AJ34" s="894">
        <f t="shared" si="10"/>
        <v>2.9322916672337231</v>
      </c>
      <c r="AK34" s="895">
        <f t="shared" si="10"/>
        <v>2.900890131900538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0.8402960373214714</v>
      </c>
      <c r="P35" s="453">
        <f t="shared" si="9"/>
        <v>0.14662589907094756</v>
      </c>
      <c r="Q35" s="328"/>
      <c r="R35" s="13"/>
      <c r="S35" s="323"/>
      <c r="T35" s="334"/>
      <c r="U35" s="246" t="s">
        <v>114</v>
      </c>
      <c r="V35" s="344"/>
      <c r="W35" s="344"/>
      <c r="X35" s="896">
        <f>SUM(X36:X38)</f>
        <v>2.8371483145421625</v>
      </c>
      <c r="Y35" s="897">
        <f t="shared" ref="Y35:AK35" si="11">SUM(Y36:Y38)</f>
        <v>2.7573261213605402</v>
      </c>
      <c r="Z35" s="897">
        <f t="shared" si="11"/>
        <v>2.3018713311529808</v>
      </c>
      <c r="AA35" s="897">
        <f t="shared" si="11"/>
        <v>2.2793646083685744</v>
      </c>
      <c r="AB35" s="897">
        <f t="shared" si="11"/>
        <v>2.0803278992008054</v>
      </c>
      <c r="AC35" s="897">
        <f t="shared" si="11"/>
        <v>1.4828581980390303</v>
      </c>
      <c r="AD35" s="897">
        <f t="shared" si="11"/>
        <v>1.7733029785325738</v>
      </c>
      <c r="AE35" s="897">
        <f t="shared" si="11"/>
        <v>1.8795651661934325</v>
      </c>
      <c r="AF35" s="897">
        <f t="shared" si="11"/>
        <v>1.6244057063576145</v>
      </c>
      <c r="AG35" s="897">
        <f t="shared" si="11"/>
        <v>1.4393476943578272</v>
      </c>
      <c r="AH35" s="897">
        <f t="shared" si="11"/>
        <v>1.4432385370995215</v>
      </c>
      <c r="AI35" s="897">
        <f t="shared" si="11"/>
        <v>0.65538623764083781</v>
      </c>
      <c r="AJ35" s="897">
        <f t="shared" si="11"/>
        <v>0.72601381405157572</v>
      </c>
      <c r="AK35" s="898">
        <f t="shared" si="11"/>
        <v>0.62256869560362937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0.99432492016994001</v>
      </c>
      <c r="P36" s="453">
        <f t="shared" si="9"/>
        <v>0.17350288340439882</v>
      </c>
      <c r="Q36" s="328"/>
      <c r="R36" s="13"/>
      <c r="S36" s="356" t="s">
        <v>184</v>
      </c>
      <c r="T36" s="335"/>
      <c r="U36" s="346"/>
      <c r="V36" s="336" t="s">
        <v>184</v>
      </c>
      <c r="W36" s="357"/>
      <c r="X36" s="899">
        <f>VLOOKUP(年度マスタ!$K$4&amp;"_"&amp;X$33,データシート1!$A:$BT,MATCH("aa_"&amp;$S36,データシート1!$A$1:$BT$1,0),0)</f>
        <v>2.7314249712687991E-2</v>
      </c>
      <c r="Y36" s="900">
        <f>VLOOKUP(年度マスタ!$K$4&amp;"_"&amp;Y$33,データシート1!$A:$BT,MATCH("aa_"&amp;$S36,データシート1!$A$1:$BT$1,0),0)</f>
        <v>2.6367044621821718E-2</v>
      </c>
      <c r="Z36" s="900">
        <f>VLOOKUP(年度マスタ!$K$4&amp;"_"&amp;Z$33,データシート1!$A:$BT,MATCH("aa_"&amp;$S36,データシート1!$A$1:$BT$1,0),0)</f>
        <v>2.3078070501789311E-2</v>
      </c>
      <c r="AA36" s="900">
        <f>VLOOKUP(年度マスタ!$K$4&amp;"_"&amp;AA$33,データシート1!$A:$BT,MATCH("aa_"&amp;$S36,データシート1!$A$1:$BT$1,0),0)</f>
        <v>3.3363750819546498E-2</v>
      </c>
      <c r="AB36" s="900">
        <f>VLOOKUP(年度マスタ!$K$4&amp;"_"&amp;AB$33,データシート1!$A:$BT,MATCH("aa_"&amp;$S36,データシート1!$A$1:$BT$1,0),0)</f>
        <v>2.987654607749661E-2</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1.8159352684573189</v>
      </c>
      <c r="P37" s="453">
        <f t="shared" si="9"/>
        <v>0.31686825781177974</v>
      </c>
      <c r="Q37" s="328"/>
      <c r="R37" s="13"/>
      <c r="S37" s="356" t="s">
        <v>187</v>
      </c>
      <c r="T37" s="335"/>
      <c r="U37" s="346"/>
      <c r="V37" s="336" t="s">
        <v>194</v>
      </c>
      <c r="W37" s="357"/>
      <c r="X37" s="899">
        <f>VLOOKUP(年度マスタ!$K$4&amp;"_"&amp;X$33,データシート1!$A:$BT,MATCH("aa_"&amp;$S37,データシート1!$A$1:$BT$1,0),0)</f>
        <v>0.1173686022945864</v>
      </c>
      <c r="Y37" s="900">
        <f>VLOOKUP(年度マスタ!$K$4&amp;"_"&amp;Y$33,データシート1!$A:$BT,MATCH("aa_"&amp;$S37,データシート1!$A$1:$BT$1,0),0)</f>
        <v>0.1310369924202387</v>
      </c>
      <c r="Z37" s="900">
        <f>VLOOKUP(年度マスタ!$K$4&amp;"_"&amp;Z$33,データシート1!$A:$BT,MATCH("aa_"&amp;$S37,データシート1!$A$1:$BT$1,0),0)</f>
        <v>0.1872910410783965</v>
      </c>
      <c r="AA37" s="900">
        <f>VLOOKUP(年度マスタ!$K$4&amp;"_"&amp;AA$33,データシート1!$A:$BT,MATCH("aa_"&amp;$S37,データシート1!$A$1:$BT$1,0),0)</f>
        <v>0.18220561950144379</v>
      </c>
      <c r="AB37" s="900">
        <f>VLOOKUP(年度マスタ!$K$4&amp;"_"&amp;AB$33,データシート1!$A:$BT,MATCH("aa_"&amp;$S37,データシート1!$A$1:$BT$1,0),0)</f>
        <v>0.1503331324385527</v>
      </c>
      <c r="AC37" s="900">
        <f>VLOOKUP(年度マスタ!$K$4&amp;"_"&amp;AC$33,データシート1!$A:$BT,MATCH("aa_"&amp;$S37,データシート1!$A$1:$BT$1,0),0)</f>
        <v>0.1105795973057134</v>
      </c>
      <c r="AD37" s="900">
        <f>VLOOKUP(年度マスタ!$K$4&amp;"_"&amp;AD$33,データシート1!$A:$BT,MATCH("aa_"&amp;$S37,データシート1!$A$1:$BT$1,0),0)</f>
        <v>0.11546250360272491</v>
      </c>
      <c r="AE37" s="900">
        <f>VLOOKUP(年度マスタ!$K$4&amp;"_"&amp;AE$33,データシート1!$A:$BT,MATCH("aa_"&amp;$S37,データシート1!$A$1:$BT$1,0),0)</f>
        <v>0.11439266797141308</v>
      </c>
      <c r="AF37" s="900">
        <f>VLOOKUP(年度マスタ!$K$4&amp;"_"&amp;AF$33,データシート1!$A:$BT,MATCH("aa_"&amp;$S37,データシート1!$A$1:$BT$1,0),0)</f>
        <v>0.11276040798625152</v>
      </c>
      <c r="AG37" s="900">
        <f>VLOOKUP(年度マスタ!$K$4&amp;"_"&amp;AG$33,データシート1!$A:$BT,MATCH("aa_"&amp;$S37,データシート1!$A$1:$BT$1,0),0)</f>
        <v>0.10061408999957262</v>
      </c>
      <c r="AH37" s="900">
        <f>VLOOKUP(年度マスタ!$K$4&amp;"_"&amp;AH$33,データシート1!$A:$BT,MATCH("aa_"&amp;$S37,データシート1!$A$1:$BT$1,0),0)</f>
        <v>9.3369515287054297E-2</v>
      </c>
      <c r="AI37" s="900">
        <f>VLOOKUP(年度マスタ!$K$4&amp;"_"&amp;AI$33,データシート1!$A:$BT,MATCH("aa_"&amp;$S37,データシート1!$A$1:$BT$1,0),0)</f>
        <v>8.7708786799543345E-2</v>
      </c>
      <c r="AJ37" s="900">
        <f>VLOOKUP(年度マスタ!$K$4&amp;"_"&amp;AJ$33,データシート1!$A:$BT,MATCH("aa_"&amp;$S37,データシート1!$A$1:$BT$1,0),0)</f>
        <v>9.2017630759154284E-2</v>
      </c>
      <c r="AK37" s="901">
        <f>VLOOKUP(年度マスタ!$K$4&amp;"_"&amp;AK$33,データシート1!$A:$BT,MATCH("aa_"&amp;$S37,データシート1!$A$1:$BT$1,0),0)</f>
        <v>8.2821505150068975E-2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1.7788822743280761</v>
      </c>
      <c r="P38" s="454">
        <f t="shared" si="9"/>
        <v>0.31040276429976849</v>
      </c>
      <c r="Q38" s="328"/>
      <c r="R38" s="13"/>
      <c r="S38" s="356" t="s">
        <v>188</v>
      </c>
      <c r="T38" s="335"/>
      <c r="U38" s="348"/>
      <c r="V38" s="358" t="s">
        <v>197</v>
      </c>
      <c r="W38" s="358"/>
      <c r="X38" s="899">
        <f>VLOOKUP(年度マスタ!$K$4&amp;"_"&amp;X$33,データシート1!$A:$BT,MATCH("aa_"&amp;$S38,データシート1!$A$1:$BT$1,0),0)</f>
        <v>2.6924654625348881</v>
      </c>
      <c r="Y38" s="900">
        <f>VLOOKUP(年度マスタ!$K$4&amp;"_"&amp;Y$33,データシート1!$A:$BT,MATCH("aa_"&amp;$S38,データシート1!$A$1:$BT$1,0),0)</f>
        <v>2.59992208431848</v>
      </c>
      <c r="Z38" s="900">
        <f>VLOOKUP(年度マスタ!$K$4&amp;"_"&amp;Z$33,データシート1!$A:$BT,MATCH("aa_"&amp;$S38,データシート1!$A$1:$BT$1,0),0)</f>
        <v>2.0915022195727948</v>
      </c>
      <c r="AA38" s="900">
        <f>VLOOKUP(年度マスタ!$K$4&amp;"_"&amp;AA$33,データシート1!$A:$BT,MATCH("aa_"&amp;$S38,データシート1!$A$1:$BT$1,0),0)</f>
        <v>2.0637952380475841</v>
      </c>
      <c r="AB38" s="900">
        <f>VLOOKUP(年度マスタ!$K$4&amp;"_"&amp;AB$33,データシート1!$A:$BT,MATCH("aa_"&amp;$S38,データシート1!$A$1:$BT$1,0),0)</f>
        <v>1.900118220684756</v>
      </c>
      <c r="AC38" s="900">
        <f>VLOOKUP(年度マスタ!$K$4&amp;"_"&amp;AC$33,データシート1!$A:$BT,MATCH("aa_"&amp;$S38,データシート1!$A$1:$BT$1,0),0)</f>
        <v>1.372278600733317</v>
      </c>
      <c r="AD38" s="900">
        <f>VLOOKUP(年度マスタ!$K$4&amp;"_"&amp;AD$33,データシート1!$A:$BT,MATCH("aa_"&amp;$S38,データシート1!$A$1:$BT$1,0),0)</f>
        <v>1.657840474929849</v>
      </c>
      <c r="AE38" s="900">
        <f>VLOOKUP(年度マスタ!$K$4&amp;"_"&amp;AE$33,データシート1!$A:$BT,MATCH("aa_"&amp;$S38,データシート1!$A$1:$BT$1,0),0)</f>
        <v>1.7651724982220194</v>
      </c>
      <c r="AF38" s="900">
        <f>VLOOKUP(年度マスタ!$K$4&amp;"_"&amp;AF$33,データシート1!$A:$BT,MATCH("aa_"&amp;$S38,データシート1!$A$1:$BT$1,0),0)</f>
        <v>1.5116452983713631</v>
      </c>
      <c r="AG38" s="900">
        <f>VLOOKUP(年度マスタ!$K$4&amp;"_"&amp;AG$33,データシート1!$A:$BT,MATCH("aa_"&amp;$S38,データシート1!$A$1:$BT$1,0),0)</f>
        <v>1.3387336043582545</v>
      </c>
      <c r="AH38" s="900">
        <f>VLOOKUP(年度マスタ!$K$4&amp;"_"&amp;AH$33,データシート1!$A:$BT,MATCH("aa_"&amp;$S38,データシート1!$A$1:$BT$1,0),0)</f>
        <v>1.3498690218124672</v>
      </c>
      <c r="AI38" s="900">
        <f>VLOOKUP(年度マスタ!$K$4&amp;"_"&amp;AI$33,データシート1!$A:$BT,MATCH("aa_"&amp;$S38,データシート1!$A$1:$BT$1,0),0)</f>
        <v>0.56767745084129451</v>
      </c>
      <c r="AJ38" s="900">
        <f>VLOOKUP(年度マスタ!$K$4&amp;"_"&amp;AJ$33,データシート1!$A:$BT,MATCH("aa_"&amp;$S38,データシート1!$A$1:$BT$1,0),0)</f>
        <v>0.63399618329242147</v>
      </c>
      <c r="AK38" s="901">
        <f>VLOOKUP(年度マスタ!$K$4&amp;"_"&amp;AK$33,データシート1!$A:$BT,MATCH("aa_"&amp;$S38,データシート1!$A$1:$BT$1,0),0)</f>
        <v>0.53974719045356034</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0.61496248099432826</v>
      </c>
      <c r="P39" s="454">
        <f t="shared" si="9"/>
        <v>0.10730673794216387</v>
      </c>
      <c r="Q39" s="328"/>
      <c r="R39" s="13"/>
      <c r="S39" s="356" t="s">
        <v>189</v>
      </c>
      <c r="T39" s="335"/>
      <c r="U39" s="343" t="s">
        <v>199</v>
      </c>
      <c r="V39" s="344"/>
      <c r="W39" s="344"/>
      <c r="X39" s="896">
        <f>VLOOKUP(年度マスタ!$K$4&amp;"_"&amp;X$33,データシート1!$A:$BT,MATCH("aa_"&amp;$S39,データシート1!$A$1:$BT$1,0),0)</f>
        <v>0.60245208795819649</v>
      </c>
      <c r="Y39" s="897">
        <f>VLOOKUP(年度マスタ!$K$4&amp;"_"&amp;Y$33,データシート1!$A:$BT,MATCH("aa_"&amp;$S39,データシート1!$A$1:$BT$1,0),0)</f>
        <v>0.65311410002713244</v>
      </c>
      <c r="Z39" s="897">
        <f>VLOOKUP(年度マスタ!$K$4&amp;"_"&amp;Z$33,データシート1!$A:$BT,MATCH("aa_"&amp;$S39,データシート1!$A$1:$BT$1,0),0)</f>
        <v>0.79920670004705963</v>
      </c>
      <c r="AA39" s="897">
        <f>VLOOKUP(年度マスタ!$K$4&amp;"_"&amp;AA$33,データシート1!$A:$BT,MATCH("aa_"&amp;$S39,データシート1!$A$1:$BT$1,0),0)</f>
        <v>0.81981072651816089</v>
      </c>
      <c r="AB39" s="897">
        <f>VLOOKUP(年度マスタ!$K$4&amp;"_"&amp;AB$33,データシート1!$A:$BT,MATCH("aa_"&amp;$S39,データシート1!$A$1:$BT$1,0),0)</f>
        <v>0.8402960373214714</v>
      </c>
      <c r="AC39" s="897">
        <f>VLOOKUP(年度マスタ!$K$4&amp;"_"&amp;AC$33,データシート1!$A:$BT,MATCH("aa_"&amp;$S39,データシート1!$A$1:$BT$1,0),0)</f>
        <v>0.81025548556597882</v>
      </c>
      <c r="AD39" s="897">
        <f>VLOOKUP(年度マスタ!$K$4&amp;"_"&amp;AD$33,データシート1!$A:$BT,MATCH("aa_"&amp;$S39,データシート1!$A$1:$BT$1,0),0)</f>
        <v>0.8390399088205136</v>
      </c>
      <c r="AE39" s="897">
        <f>VLOOKUP(年度マスタ!$K$4&amp;"_"&amp;AE$33,データシート1!$A:$BT,MATCH("aa_"&amp;$S39,データシート1!$A$1:$BT$1,0),0)</f>
        <v>0.73641256371104391</v>
      </c>
      <c r="AF39" s="897">
        <f>VLOOKUP(年度マスタ!$K$4&amp;"_"&amp;AF$33,データシート1!$A:$BT,MATCH("aa_"&amp;$S39,データシート1!$A$1:$BT$1,0),0)</f>
        <v>0.6627575045834676</v>
      </c>
      <c r="AG39" s="897">
        <f>VLOOKUP(年度マスタ!$K$4&amp;"_"&amp;AG$33,データシート1!$A:$BT,MATCH("aa_"&amp;$S39,データシート1!$A$1:$BT$1,0),0)</f>
        <v>0.58692879206998061</v>
      </c>
      <c r="AH39" s="897">
        <f>VLOOKUP(年度マスタ!$K$4&amp;"_"&amp;AH$33,データシート1!$A:$BT,MATCH("aa_"&amp;$S39,データシート1!$A$1:$BT$1,0),0)</f>
        <v>0.52306706003812697</v>
      </c>
      <c r="AI39" s="897">
        <f>VLOOKUP(年度マスタ!$K$4&amp;"_"&amp;AI$33,データシート1!$A:$BT,MATCH("aa_"&amp;$S39,データシート1!$A$1:$BT$1,0),0)</f>
        <v>0.42073583443387702</v>
      </c>
      <c r="AJ39" s="897">
        <f>VLOOKUP(年度マスタ!$K$4&amp;"_"&amp;AJ$33,データシート1!$A:$BT,MATCH("aa_"&amp;$S39,データシート1!$A$1:$BT$1,0),0)</f>
        <v>0.42415192125781648</v>
      </c>
      <c r="AK39" s="898">
        <f>VLOOKUP(年度マスタ!$K$4&amp;"_"&amp;AK$33,データシート1!$A:$BT,MATCH("aa_"&amp;$S39,データシート1!$A$1:$BT$1,0),0)</f>
        <v>0.48688277621081322</v>
      </c>
      <c r="AL39" s="330"/>
      <c r="AW39" s="17" t="str">
        <f>年度マスタ!K4</f>
        <v>29447</v>
      </c>
      <c r="AX39" s="17" t="s">
        <v>200</v>
      </c>
      <c r="AY39" s="17">
        <f>VLOOKUP($AW39&amp;"_"&amp;$AY$34,データシート1!$A:$BT,MATCH($AY$31&amp;"_"&amp;AY$36,データシート1!$A$1:$BT$1,0),0)</f>
        <v>0</v>
      </c>
      <c r="AZ39" s="17">
        <f>VLOOKUP($AW39&amp;"_"&amp;$AY$34,データシート1!$A:$BT,MATCH($AY$31&amp;"_"&amp;AZ$36,データシート1!$A$1:$BT$1,0),0)</f>
        <v>8.2821505150068975E-2</v>
      </c>
      <c r="BA39" s="17">
        <f>VLOOKUP($AW39&amp;"_"&amp;$AY$34,データシート1!$A:$BT,MATCH($AY$31&amp;"_"&amp;BA$36,データシート1!$A$1:$BT$1,0),0)</f>
        <v>0.53974719045356034</v>
      </c>
      <c r="BB39" s="17">
        <f>VLOOKUP($AW39&amp;"_"&amp;$AY$34,データシート1!$A:$BT,MATCH($AY$31&amp;"_"&amp;BB$36,データシート1!$A$1:$BT$1,0),0)</f>
        <v>0.48688277621081322</v>
      </c>
      <c r="BC39" s="17">
        <f>VLOOKUP($AW39&amp;"_"&amp;$AY$34,データシート1!$A:$BT,MATCH($AY$31&amp;"_"&amp;BC$36,データシート1!$A$1:$BT$1,0),0)</f>
        <v>0.52154818071977993</v>
      </c>
      <c r="BD39" s="17">
        <f>VLOOKUP($AW39&amp;"_"&amp;$AY$34,データシート1!$A:$BT,MATCH($AY$31&amp;"_"&amp;BD$36,データシート1!$A$1:$BT$1,0),0)</f>
        <v>0.35762667643347762</v>
      </c>
      <c r="BE39" s="17">
        <f>VLOOKUP($AW39&amp;"_"&amp;$AY$34,データシート1!$A:$BT,MATCH($AY$31&amp;"_"&amp;BE$36,データシート1!$A$1:$BT$1,0),0)</f>
        <v>0.89248353585045748</v>
      </c>
      <c r="BF39" s="17">
        <f>VLOOKUP($AW39&amp;"_"&amp;$AY$34,データシート1!$A:$BT,MATCH($AY$31&amp;"_"&amp;BF$36,データシート1!$A$1:$BT$1,0),0)</f>
        <v>1.9780267082380315E-2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1.163919793333748</v>
      </c>
      <c r="P40" s="454">
        <f t="shared" si="9"/>
        <v>0.20309602635760463</v>
      </c>
      <c r="Q40" s="328"/>
      <c r="R40" s="13"/>
      <c r="S40" s="356" t="s">
        <v>165</v>
      </c>
      <c r="T40" s="335"/>
      <c r="U40" s="343" t="s">
        <v>165</v>
      </c>
      <c r="V40" s="344"/>
      <c r="W40" s="344"/>
      <c r="X40" s="896">
        <f>VLOOKUP(年度マスタ!$K$4&amp;"_"&amp;X$33,データシート1!$A:$BT,MATCH("aa_"&amp;$S40,データシート1!$A$1:$BT$1,0),0)</f>
        <v>0.75566114134312767</v>
      </c>
      <c r="Y40" s="897">
        <f>VLOOKUP(年度マスタ!$K$4&amp;"_"&amp;Y$33,データシート1!$A:$BT,MATCH("aa_"&amp;$S40,データシート1!$A$1:$BT$1,0),0)</f>
        <v>0.70030376852358411</v>
      </c>
      <c r="Z40" s="897">
        <f>VLOOKUP(年度マスタ!$K$4&amp;"_"&amp;Z$33,データシート1!$A:$BT,MATCH("aa_"&amp;$S40,データシート1!$A$1:$BT$1,0),0)</f>
        <v>0.88281968257228671</v>
      </c>
      <c r="AA40" s="897">
        <f>VLOOKUP(年度マスタ!$K$4&amp;"_"&amp;AA$33,データシート1!$A:$BT,MATCH("aa_"&amp;$S40,データシート1!$A$1:$BT$1,0),0)</f>
        <v>0.95471466627317159</v>
      </c>
      <c r="AB40" s="897">
        <f>VLOOKUP(年度マスタ!$K$4&amp;"_"&amp;AB$33,データシート1!$A:$BT,MATCH("aa_"&amp;$S40,データシート1!$A$1:$BT$1,0),0)</f>
        <v>0.99432492016994001</v>
      </c>
      <c r="AC40" s="897">
        <f>VLOOKUP(年度マスタ!$K$4&amp;"_"&amp;AC$33,データシート1!$A:$BT,MATCH("aa_"&amp;$S40,データシート1!$A$1:$BT$1,0),0)</f>
        <v>0.98225727968664645</v>
      </c>
      <c r="AD40" s="897">
        <f>VLOOKUP(年度マスタ!$K$4&amp;"_"&amp;AD$33,データシート1!$A:$BT,MATCH("aa_"&amp;$S40,データシート1!$A$1:$BT$1,0),0)</f>
        <v>0.86666352724207052</v>
      </c>
      <c r="AE40" s="897">
        <f>VLOOKUP(年度マスタ!$K$4&amp;"_"&amp;AE$33,データシート1!$A:$BT,MATCH("aa_"&amp;$S40,データシート1!$A$1:$BT$1,0),0)</f>
        <v>0.87058725623605682</v>
      </c>
      <c r="AF40" s="897">
        <f>VLOOKUP(年度マスタ!$K$4&amp;"_"&amp;AF$33,データシート1!$A:$BT,MATCH("aa_"&amp;$S40,データシート1!$A$1:$BT$1,0),0)</f>
        <v>0.74654139276962572</v>
      </c>
      <c r="AG40" s="897">
        <f>VLOOKUP(年度マスタ!$K$4&amp;"_"&amp;AG$33,データシート1!$A:$BT,MATCH("aa_"&amp;$S40,データシート1!$A$1:$BT$1,0),0)</f>
        <v>0.5662239807520365</v>
      </c>
      <c r="AH40" s="897">
        <f>VLOOKUP(年度マスタ!$K$4&amp;"_"&amp;AH$33,データシート1!$A:$BT,MATCH("aa_"&amp;$S40,データシート1!$A$1:$BT$1,0),0)</f>
        <v>0.56288631545516454</v>
      </c>
      <c r="AI40" s="897">
        <f>VLOOKUP(年度マスタ!$K$4&amp;"_"&amp;AI$33,データシート1!$A:$BT,MATCH("aa_"&amp;$S40,データシート1!$A$1:$BT$1,0),0)</f>
        <v>0.5067174075819556</v>
      </c>
      <c r="AJ40" s="897">
        <f>VLOOKUP(年度マスタ!$K$4&amp;"_"&amp;AJ$33,データシート1!$A:$BT,MATCH("aa_"&amp;$S40,データシート1!$A$1:$BT$1,0),0)</f>
        <v>0.49446731721957465</v>
      </c>
      <c r="AK40" s="898">
        <f>VLOOKUP(年度マスタ!$K$4&amp;"_"&amp;AK$33,データシート1!$A:$BT,MATCH("aa_"&amp;$S40,データシート1!$A$1:$BT$1,0),0)</f>
        <v>0.52154818071977993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3.7052994129242699E-2</v>
      </c>
      <c r="P41" s="454">
        <f t="shared" si="9"/>
        <v>6.4654935120112686E-3</v>
      </c>
      <c r="Q41" s="328"/>
      <c r="R41" s="13"/>
      <c r="S41" s="356" t="s">
        <v>201</v>
      </c>
      <c r="T41" s="335"/>
      <c r="U41" s="246" t="s">
        <v>128</v>
      </c>
      <c r="V41" s="344"/>
      <c r="W41" s="344"/>
      <c r="X41" s="896">
        <f>X42+X45+X46</f>
        <v>2.0801402161041076</v>
      </c>
      <c r="Y41" s="897">
        <f t="shared" ref="Y41:AH41" si="12">Y42+Y45+Y46</f>
        <v>2.0597218896060627</v>
      </c>
      <c r="Z41" s="897">
        <f t="shared" si="12"/>
        <v>1.9585205680834066</v>
      </c>
      <c r="AA41" s="897">
        <f t="shared" si="12"/>
        <v>1.8926034121426378</v>
      </c>
      <c r="AB41" s="897">
        <f t="shared" si="12"/>
        <v>1.8159352684573189</v>
      </c>
      <c r="AC41" s="897">
        <f t="shared" si="12"/>
        <v>1.7454812535938036</v>
      </c>
      <c r="AD41" s="897">
        <f t="shared" si="12"/>
        <v>1.7209142156895625</v>
      </c>
      <c r="AE41" s="897">
        <f t="shared" si="12"/>
        <v>1.7158510965273823</v>
      </c>
      <c r="AF41" s="897">
        <f t="shared" si="12"/>
        <v>1.6957113119135947</v>
      </c>
      <c r="AG41" s="897">
        <f t="shared" si="12"/>
        <v>1.5799878964061325</v>
      </c>
      <c r="AH41" s="897">
        <f t="shared" si="12"/>
        <v>1.4844997380123626</v>
      </c>
      <c r="AI41" s="897">
        <f>AI42+AI45+AI46</f>
        <v>1.3332235215552284</v>
      </c>
      <c r="AJ41" s="897">
        <f>AJ42+AJ45+AJ46</f>
        <v>1.2876586147047564</v>
      </c>
      <c r="AK41" s="898">
        <f>AK42+AK45+AK46</f>
        <v>1.2698904793663155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2.0477268848578412</v>
      </c>
      <c r="Y42" s="900">
        <f t="shared" ref="Y42:AK42" si="13">SUM(Y43:Y44)</f>
        <v>2.0272338816547082</v>
      </c>
      <c r="Z42" s="900">
        <f t="shared" si="13"/>
        <v>1.9220285063455109</v>
      </c>
      <c r="AA42" s="900">
        <f t="shared" si="13"/>
        <v>1.8551666546928101</v>
      </c>
      <c r="AB42" s="900">
        <f t="shared" si="13"/>
        <v>1.7788822743280761</v>
      </c>
      <c r="AC42" s="900">
        <f t="shared" si="13"/>
        <v>1.7096342430732228</v>
      </c>
      <c r="AD42" s="900">
        <f t="shared" si="13"/>
        <v>1.6882198868057787</v>
      </c>
      <c r="AE42" s="900">
        <f t="shared" si="13"/>
        <v>1.6854086925234695</v>
      </c>
      <c r="AF42" s="900">
        <f t="shared" si="13"/>
        <v>1.667160765285161</v>
      </c>
      <c r="AG42" s="900">
        <f t="shared" si="13"/>
        <v>1.5548257055541934</v>
      </c>
      <c r="AH42" s="900">
        <f t="shared" si="13"/>
        <v>1.461728667000636</v>
      </c>
      <c r="AI42" s="900">
        <f t="shared" si="13"/>
        <v>1.3122924647486118</v>
      </c>
      <c r="AJ42" s="900">
        <f t="shared" si="13"/>
        <v>1.2673982884378461</v>
      </c>
      <c r="AK42" s="901">
        <f t="shared" si="13"/>
        <v>1.2501102122839352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0.69630661393876003</v>
      </c>
      <c r="Y43" s="900">
        <f>VLOOKUP(年度マスタ!$K$4&amp;"_"&amp;Y$33,データシート1!$A:$BT,MATCH("aa_"&amp;$S43,データシート1!$A$1:$BT$1,0),0)</f>
        <v>0.66158207403255487</v>
      </c>
      <c r="Z43" s="900">
        <f>VLOOKUP(年度マスタ!$K$4&amp;"_"&amp;Z$33,データシート1!$A:$BT,MATCH("aa_"&amp;$S43,データシート1!$A$1:$BT$1,0),0)</f>
        <v>0.6552233253680545</v>
      </c>
      <c r="AA43" s="900">
        <f>VLOOKUP(年度マスタ!$K$4&amp;"_"&amp;AA$33,データシート1!$A:$BT,MATCH("aa_"&amp;$S43,データシート1!$A$1:$BT$1,0),0)</f>
        <v>0.65580316034443986</v>
      </c>
      <c r="AB43" s="900">
        <f>VLOOKUP(年度マスタ!$K$4&amp;"_"&amp;AB$33,データシート1!$A:$BT,MATCH("aa_"&amp;$S43,データシート1!$A$1:$BT$1,0),0)</f>
        <v>0.61496248099432826</v>
      </c>
      <c r="AC43" s="900">
        <f>VLOOKUP(年度マスタ!$K$4&amp;"_"&amp;AC$33,データシート1!$A:$BT,MATCH("aa_"&amp;$S43,データシート1!$A$1:$BT$1,0),0)</f>
        <v>0.56477121771112049</v>
      </c>
      <c r="AD43" s="900">
        <f>VLOOKUP(年度マスタ!$K$4&amp;"_"&amp;AD$33,データシート1!$A:$BT,MATCH("aa_"&amp;$S43,データシート1!$A$1:$BT$1,0),0)</f>
        <v>0.55250294515619824</v>
      </c>
      <c r="AE43" s="900">
        <f>VLOOKUP(年度マスタ!$K$4&amp;"_"&amp;AE$33,データシート1!$A:$BT,MATCH("aa_"&amp;$S43,データシート1!$A$1:$BT$1,0),0)</f>
        <v>0.53389159415107923</v>
      </c>
      <c r="AF43" s="900">
        <f>VLOOKUP(年度マスタ!$K$4&amp;"_"&amp;AF$33,データシート1!$A:$BT,MATCH("aa_"&amp;$S43,データシート1!$A$1:$BT$1,0),0)</f>
        <v>0.50845428554227778</v>
      </c>
      <c r="AG43" s="900">
        <f>VLOOKUP(年度マスタ!$K$4&amp;"_"&amp;AG$33,データシート1!$A:$BT,MATCH("aa_"&amp;$S43,データシート1!$A$1:$BT$1,0),0)</f>
        <v>0.48413142783208224</v>
      </c>
      <c r="AH43" s="900">
        <f>VLOOKUP(年度マスタ!$K$4&amp;"_"&amp;AH$33,データシート1!$A:$BT,MATCH("aa_"&amp;$S43,データシート1!$A$1:$BT$1,0),0)</f>
        <v>0.46001465236988776</v>
      </c>
      <c r="AI43" s="900">
        <f>VLOOKUP(年度マスタ!$K$4&amp;"_"&amp;AI$33,データシート1!$A:$BT,MATCH("aa_"&amp;$S43,データシート1!$A$1:$BT$1,0),0)</f>
        <v>0.38344575485984056</v>
      </c>
      <c r="AJ43" s="900">
        <f>VLOOKUP(年度マスタ!$K$4&amp;"_"&amp;AJ$33,データシート1!$A:$BT,MATCH("aa_"&amp;$S43,データシート1!$A$1:$BT$1,0),0)</f>
        <v>0.35201613781714081</v>
      </c>
      <c r="AK43" s="901">
        <f>VLOOKUP(年度マスタ!$K$4&amp;"_"&amp;AK$33,データシート1!$A:$BT,MATCH("aa_"&amp;$S43,データシート1!$A$1:$BT$1,0),0)</f>
        <v>0.35762667643347762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1.351420270919081</v>
      </c>
      <c r="Y44" s="900">
        <f>VLOOKUP(年度マスタ!$K$4&amp;"_"&amp;Y$33,データシート1!$A:$BT,MATCH("aa_"&amp;$S44,データシート1!$A$1:$BT$1,0),0)</f>
        <v>1.3656518076221531</v>
      </c>
      <c r="Z44" s="900">
        <f>VLOOKUP(年度マスタ!$K$4&amp;"_"&amp;Z$33,データシート1!$A:$BT,MATCH("aa_"&amp;$S44,データシート1!$A$1:$BT$1,0),0)</f>
        <v>1.2668051809774563</v>
      </c>
      <c r="AA44" s="900">
        <f>VLOOKUP(年度マスタ!$K$4&amp;"_"&amp;AA$33,データシート1!$A:$BT,MATCH("aa_"&amp;$S44,データシート1!$A$1:$BT$1,0),0)</f>
        <v>1.1993634943483702</v>
      </c>
      <c r="AB44" s="900">
        <f>VLOOKUP(年度マスタ!$K$4&amp;"_"&amp;AB$33,データシート1!$A:$BT,MATCH("aa_"&amp;$S44,データシート1!$A$1:$BT$1,0),0)</f>
        <v>1.163919793333748</v>
      </c>
      <c r="AC44" s="900">
        <f>VLOOKUP(年度マスタ!$K$4&amp;"_"&amp;AC$33,データシート1!$A:$BT,MATCH("aa_"&amp;$S44,データシート1!$A$1:$BT$1,0),0)</f>
        <v>1.1448630253621022</v>
      </c>
      <c r="AD44" s="900">
        <f>VLOOKUP(年度マスタ!$K$4&amp;"_"&amp;AD$33,データシート1!$A:$BT,MATCH("aa_"&amp;$S44,データシート1!$A$1:$BT$1,0),0)</f>
        <v>1.1357169416495805</v>
      </c>
      <c r="AE44" s="900">
        <f>VLOOKUP(年度マスタ!$K$4&amp;"_"&amp;AE$33,データシート1!$A:$BT,MATCH("aa_"&amp;$S44,データシート1!$A$1:$BT$1,0),0)</f>
        <v>1.1515170983723904</v>
      </c>
      <c r="AF44" s="900">
        <f>VLOOKUP(年度マスタ!$K$4&amp;"_"&amp;AF$33,データシート1!$A:$BT,MATCH("aa_"&amp;$S44,データシート1!$A$1:$BT$1,0),0)</f>
        <v>1.1587064797428832</v>
      </c>
      <c r="AG44" s="900">
        <f>VLOOKUP(年度マスタ!$K$4&amp;"_"&amp;AG$33,データシート1!$A:$BT,MATCH("aa_"&amp;$S44,データシート1!$A$1:$BT$1,0),0)</f>
        <v>1.0706942777221111</v>
      </c>
      <c r="AH44" s="900">
        <f>VLOOKUP(年度マスタ!$K$4&amp;"_"&amp;AH$33,データシート1!$A:$BT,MATCH("aa_"&amp;$S44,データシート1!$A$1:$BT$1,0),0)</f>
        <v>1.0017140146307482</v>
      </c>
      <c r="AI44" s="900">
        <f>VLOOKUP(年度マスタ!$K$4&amp;"_"&amp;AI$33,データシート1!$A:$BT,MATCH("aa_"&amp;$S44,データシート1!$A$1:$BT$1,0),0)</f>
        <v>0.92884670988877127</v>
      </c>
      <c r="AJ44" s="900">
        <f>VLOOKUP(年度マスタ!$K$4&amp;"_"&amp;AJ$33,データシート1!$A:$BT,MATCH("aa_"&amp;$S44,データシート1!$A$1:$BT$1,0),0)</f>
        <v>0.91538215062070538</v>
      </c>
      <c r="AK44" s="901">
        <f>VLOOKUP(年度マスタ!$K$4&amp;"_"&amp;AK$33,データシート1!$A:$BT,MATCH("aa_"&amp;$S44,データシート1!$A$1:$BT$1,0),0)</f>
        <v>0.89248353585045748</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3.2413331246266497E-2</v>
      </c>
      <c r="Y45" s="900">
        <f>VLOOKUP(年度マスタ!$K$4&amp;"_"&amp;Y$33,データシート1!$A:$BT,MATCH("aa_"&amp;$S45,データシート1!$A$1:$BT$1,0),0)</f>
        <v>3.2488007951354703E-2</v>
      </c>
      <c r="Z45" s="900">
        <f>VLOOKUP(年度マスタ!$K$4&amp;"_"&amp;Z$33,データシート1!$A:$BT,MATCH("aa_"&amp;$S45,データシート1!$A$1:$BT$1,0),0)</f>
        <v>3.6492061737895598E-2</v>
      </c>
      <c r="AA45" s="900">
        <f>VLOOKUP(年度マスタ!$K$4&amp;"_"&amp;AA$33,データシート1!$A:$BT,MATCH("aa_"&amp;$S45,データシート1!$A$1:$BT$1,0),0)</f>
        <v>3.7436757449827697E-2</v>
      </c>
      <c r="AB45" s="900">
        <f>VLOOKUP(年度マスタ!$K$4&amp;"_"&amp;AB$33,データシート1!$A:$BT,MATCH("aa_"&amp;$S45,データシート1!$A$1:$BT$1,0),0)</f>
        <v>3.7052994129242699E-2</v>
      </c>
      <c r="AC45" s="900">
        <f>VLOOKUP(年度マスタ!$K$4&amp;"_"&amp;AC$33,データシート1!$A:$BT,MATCH("aa_"&amp;$S45,データシート1!$A$1:$BT$1,0),0)</f>
        <v>3.5847010520580702E-2</v>
      </c>
      <c r="AD45" s="900">
        <f>VLOOKUP(年度マスタ!$K$4&amp;"_"&amp;AD$33,データシート1!$A:$BT,MATCH("aa_"&amp;$S45,データシート1!$A$1:$BT$1,0),0)</f>
        <v>3.2694328883783701E-2</v>
      </c>
      <c r="AE45" s="900">
        <f>VLOOKUP(年度マスタ!$K$4&amp;"_"&amp;AE$33,データシート1!$A:$BT,MATCH("aa_"&amp;$S45,データシート1!$A$1:$BT$1,0),0)</f>
        <v>3.0442404003912921E-2</v>
      </c>
      <c r="AF45" s="900">
        <f>VLOOKUP(年度マスタ!$K$4&amp;"_"&amp;AF$33,データシート1!$A:$BT,MATCH("aa_"&amp;$S45,データシート1!$A$1:$BT$1,0),0)</f>
        <v>2.85505466284336E-2</v>
      </c>
      <c r="AG45" s="900">
        <f>VLOOKUP(年度マスタ!$K$4&amp;"_"&amp;AG$33,データシート1!$A:$BT,MATCH("aa_"&amp;$S45,データシート1!$A$1:$BT$1,0),0)</f>
        <v>2.51621908519391E-2</v>
      </c>
      <c r="AH45" s="900">
        <f>VLOOKUP(年度マスタ!$K$4&amp;"_"&amp;AH$33,データシート1!$A:$BT,MATCH("aa_"&amp;$S45,データシート1!$A$1:$BT$1,0),0)</f>
        <v>2.2771071011726599E-2</v>
      </c>
      <c r="AI45" s="900">
        <f>VLOOKUP(年度マスタ!$K$4&amp;"_"&amp;AI$33,データシート1!$A:$BT,MATCH("aa_"&amp;$S45,データシート1!$A$1:$BT$1,0),0)</f>
        <v>2.09310568066166E-2</v>
      </c>
      <c r="AJ45" s="900">
        <f>VLOOKUP(年度マスタ!$K$4&amp;"_"&amp;AJ$33,データシート1!$A:$BT,MATCH("aa_"&amp;$S45,データシート1!$A$1:$BT$1,0),0)</f>
        <v>2.0260326266910302E-2</v>
      </c>
      <c r="AK45" s="901">
        <f>VLOOKUP(年度マスタ!$K$4&amp;"_"&amp;AK$33,データシート1!$A:$BT,MATCH("aa_"&amp;$S45,データシート1!$A$1:$BT$1,0),0)</f>
        <v>1.9780267082380315E-2</v>
      </c>
      <c r="AL45" s="330"/>
      <c r="AW45" s="17" t="str">
        <f>AW48</f>
        <v>野迫川村</v>
      </c>
      <c r="AX45" s="1010">
        <f t="shared" ref="AX45:BB45" si="15">AX48/$BC48</f>
        <v>0.21461298680613913</v>
      </c>
      <c r="AY45" s="1010">
        <f t="shared" si="15"/>
        <v>0.16783909561298299</v>
      </c>
      <c r="AZ45" s="1010">
        <f t="shared" si="15"/>
        <v>0.17978901544198919</v>
      </c>
      <c r="BA45" s="1010">
        <f t="shared" si="15"/>
        <v>0.43775890213888868</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野迫川村</v>
      </c>
      <c r="AX48" s="1011">
        <f>SUM(AY39:BA39)</f>
        <v>0.62256869560362937</v>
      </c>
      <c r="AY48" s="1011">
        <f>BB39</f>
        <v>0.48688277621081322</v>
      </c>
      <c r="AZ48" s="1011">
        <f>BC39</f>
        <v>0.52154818071977993</v>
      </c>
      <c r="BA48" s="1011">
        <f>SUM(BD39:BG39)</f>
        <v>1.2698904793663155</v>
      </c>
      <c r="BB48" s="1011">
        <f>BH39</f>
        <v>0</v>
      </c>
      <c r="BC48" s="1011">
        <f>SUM(AX48:BB48)</f>
        <v>2.900890131900538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2.900890131900538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0.62256869560362937</v>
      </c>
      <c r="P52" s="453">
        <f t="shared" ref="P52:P64" si="18">O52/$O$51</f>
        <v>0.21461298680613913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8.2821505150068975E-2</v>
      </c>
      <c r="P54" s="454">
        <f t="shared" si="18"/>
        <v>2.8550376396298711E-2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0.53974719045356034</v>
      </c>
      <c r="P55" s="454">
        <f t="shared" si="18"/>
        <v>0.1860626104098404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0.48688277621081322</v>
      </c>
      <c r="P56" s="453">
        <f t="shared" si="18"/>
        <v>0.16783909561298299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0.52154818071977993</v>
      </c>
      <c r="P57" s="453">
        <f t="shared" si="18"/>
        <v>0.17978901544198919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1.2698904793663155</v>
      </c>
      <c r="P58" s="453">
        <f t="shared" si="18"/>
        <v>0.43775890213888868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1.2501102122839352</v>
      </c>
      <c r="P59" s="454">
        <f t="shared" si="18"/>
        <v>0.43094021332856097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0.35762667643347762</v>
      </c>
      <c r="P60" s="454">
        <f t="shared" si="18"/>
        <v>0.12328170326091463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0.89248353585045748</v>
      </c>
      <c r="P61" s="454">
        <f t="shared" si="18"/>
        <v>0.30765851006764627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1.9780267082380315E-2</v>
      </c>
      <c r="P62" s="454">
        <f t="shared" si="18"/>
        <v>6.818688810327724E-3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野迫川村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0.751</v>
      </c>
      <c r="AI7" s="78">
        <f>VLOOKUP(年度マスタ!$K$4&amp;"_"&amp;$AG7,データシート1!$A:$BT,MATCH("ab_"&amp;AI$2,データシート1!$A$1:$BT$1,0),0)</f>
        <v>84</v>
      </c>
      <c r="AJ7" s="78">
        <f>VLOOKUP(年度マスタ!$K$4&amp;"_"&amp;$AG7,データシート1!$A:$BT,MATCH("ab_"&amp;AJ$2,データシート1!$A$1:$BT$1,0),0)</f>
        <v>62</v>
      </c>
      <c r="AK7" s="78">
        <f>VLOOKUP(年度マスタ!$K$4&amp;"_"&amp;$AG7,データシート1!$A:$BT,MATCH("ab_"&amp;AK$2,データシート1!$A$1:$BT$1,0),0)</f>
        <v>165</v>
      </c>
      <c r="AL7" s="78">
        <f>VLOOKUP(年度マスタ!$K$4&amp;"_"&amp;$AG7,データシート1!$A:$BT,MATCH("ab_"&amp;AL$2,データシート1!$A$1:$BT$1,0),0)</f>
        <v>277</v>
      </c>
      <c r="AM7" s="78">
        <f>VLOOKUP(年度マスタ!$K$4&amp;"_"&amp;$AG7,データシート1!$A:$BT,MATCH("ab_"&amp;AM$2,データシート1!$A$1:$BT$1,0),0)</f>
        <v>352</v>
      </c>
      <c r="AN7" s="78">
        <f>VLOOKUP(年度マスタ!$K$4&amp;"_"&amp;$AG7,データシート1!$A:$BT,MATCH("ab_"&amp;AN$2,データシート1!$A$1:$BT$1,0),0)</f>
        <v>272</v>
      </c>
      <c r="AO7" s="78">
        <f>VLOOKUP(年度マスタ!$K$4&amp;"_"&amp;$AG7,データシート1!$A:$BT,MATCH("ab_"&amp;AO$2,データシート1!$A$1:$BT$1,0),0)</f>
        <v>556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0.68100000000000005</v>
      </c>
      <c r="AI8" s="78">
        <f>VLOOKUP(年度マスタ!$K$4&amp;"_"&amp;$AG8,データシート1!$A:$BT,MATCH("ab_"&amp;AI$2,データシート1!$A$1:$BT$1,0),0)</f>
        <v>84</v>
      </c>
      <c r="AJ8" s="78">
        <f>VLOOKUP(年度マスタ!$K$4&amp;"_"&amp;$AG8,データシート1!$A:$BT,MATCH("ab_"&amp;AJ$2,データシート1!$A$1:$BT$1,0),0)</f>
        <v>62</v>
      </c>
      <c r="AK8" s="78">
        <f>VLOOKUP(年度マスタ!$K$4&amp;"_"&amp;$AG8,データシート1!$A:$BT,MATCH("ab_"&amp;AK$2,データシート1!$A$1:$BT$1,0),0)</f>
        <v>165</v>
      </c>
      <c r="AL8" s="78">
        <f>VLOOKUP(年度マスタ!$K$4&amp;"_"&amp;$AG8,データシート1!$A:$BT,MATCH("ab_"&amp;AL$2,データシート1!$A$1:$BT$1,0),0)</f>
        <v>261</v>
      </c>
      <c r="AM8" s="78">
        <f>VLOOKUP(年度マスタ!$K$4&amp;"_"&amp;$AG8,データシート1!$A:$BT,MATCH("ab_"&amp;AM$2,データシート1!$A$1:$BT$1,0),0)</f>
        <v>336</v>
      </c>
      <c r="AN8" s="78">
        <f>VLOOKUP(年度マスタ!$K$4&amp;"_"&amp;$AG8,データシート1!$A:$BT,MATCH("ab_"&amp;AN$2,データシート1!$A$1:$BT$1,0),0)</f>
        <v>268</v>
      </c>
      <c r="AO8" s="78">
        <f>VLOOKUP(年度マスタ!$K$4&amp;"_"&amp;$AG8,データシート1!$A:$BT,MATCH("ab_"&amp;AO$2,データシート1!$A$1:$BT$1,0),0)</f>
        <v>534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0.48139999999999999</v>
      </c>
      <c r="AI9" s="78">
        <f>VLOOKUP(年度マスタ!$K$4&amp;"_"&amp;$AG9,データシート1!$A:$BT,MATCH("ab_"&amp;AI$2,データシート1!$A$1:$BT$1,0),0)</f>
        <v>84</v>
      </c>
      <c r="AJ9" s="78">
        <f>VLOOKUP(年度マスタ!$K$4&amp;"_"&amp;$AG9,データシート1!$A:$BT,MATCH("ab_"&amp;AJ$2,データシート1!$A$1:$BT$1,0),0)</f>
        <v>62</v>
      </c>
      <c r="AK9" s="78">
        <f>VLOOKUP(年度マスタ!$K$4&amp;"_"&amp;$AG9,データシート1!$A:$BT,MATCH("ab_"&amp;AK$2,データシート1!$A$1:$BT$1,0),0)</f>
        <v>165</v>
      </c>
      <c r="AL9" s="78">
        <f>VLOOKUP(年度マスタ!$K$4&amp;"_"&amp;$AG9,データシート1!$A:$BT,MATCH("ab_"&amp;AL$2,データシート1!$A$1:$BT$1,0),0)</f>
        <v>260</v>
      </c>
      <c r="AM9" s="78">
        <f>VLOOKUP(年度マスタ!$K$4&amp;"_"&amp;$AG9,データシート1!$A:$BT,MATCH("ab_"&amp;AM$2,データシート1!$A$1:$BT$1,0),0)</f>
        <v>340</v>
      </c>
      <c r="AN9" s="78">
        <f>VLOOKUP(年度マスタ!$K$4&amp;"_"&amp;$AG9,データシート1!$A:$BT,MATCH("ab_"&amp;AN$2,データシート1!$A$1:$BT$1,0),0)</f>
        <v>256</v>
      </c>
      <c r="AO9" s="78">
        <f>VLOOKUP(年度マスタ!$K$4&amp;"_"&amp;$AG9,データシート1!$A:$BT,MATCH("ab_"&amp;AO$2,データシート1!$A$1:$BT$1,0),0)</f>
        <v>520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0.69699999999999995</v>
      </c>
      <c r="AI10" s="78">
        <f>VLOOKUP(年度マスタ!$K$4&amp;"_"&amp;$AG10,データシート1!$A:$BT,MATCH("ab_"&amp;AI$2,データシート1!$A$1:$BT$1,0),0)</f>
        <v>84</v>
      </c>
      <c r="AJ10" s="78">
        <f>VLOOKUP(年度マスタ!$K$4&amp;"_"&amp;$AG10,データシート1!$A:$BT,MATCH("ab_"&amp;AJ$2,データシート1!$A$1:$BT$1,0),0)</f>
        <v>62</v>
      </c>
      <c r="AK10" s="78">
        <f>VLOOKUP(年度マスタ!$K$4&amp;"_"&amp;$AG10,データシート1!$A:$BT,MATCH("ab_"&amp;AK$2,データシート1!$A$1:$BT$1,0),0)</f>
        <v>165</v>
      </c>
      <c r="AL10" s="78">
        <f>VLOOKUP(年度マスタ!$K$4&amp;"_"&amp;$AG10,データシート1!$A:$BT,MATCH("ab_"&amp;AL$2,データシート1!$A$1:$BT$1,0),0)</f>
        <v>248</v>
      </c>
      <c r="AM10" s="78">
        <f>VLOOKUP(年度マスタ!$K$4&amp;"_"&amp;$AG10,データシート1!$A:$BT,MATCH("ab_"&amp;AM$2,データシート1!$A$1:$BT$1,0),0)</f>
        <v>343</v>
      </c>
      <c r="AN10" s="78">
        <f>VLOOKUP(年度マスタ!$K$4&amp;"_"&amp;$AG10,データシート1!$A:$BT,MATCH("ab_"&amp;AN$2,データシート1!$A$1:$BT$1,0),0)</f>
        <v>241</v>
      </c>
      <c r="AO10" s="78">
        <f>VLOOKUP(年度マスタ!$K$4&amp;"_"&amp;$AG10,データシート1!$A:$BT,MATCH("ab_"&amp;AO$2,データシート1!$A$1:$BT$1,0),0)</f>
        <v>491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0.621</v>
      </c>
      <c r="AI11" s="78">
        <f>VLOOKUP(年度マスタ!$K$4&amp;"_"&amp;$AG11,データシート1!$A:$BT,MATCH("ab_"&amp;AI$2,データシート1!$A$1:$BT$1,0),0)</f>
        <v>84</v>
      </c>
      <c r="AJ11" s="78">
        <f>VLOOKUP(年度マスタ!$K$4&amp;"_"&amp;$AG11,データシート1!$A:$BT,MATCH("ab_"&amp;AJ$2,データシート1!$A$1:$BT$1,0),0)</f>
        <v>62</v>
      </c>
      <c r="AK11" s="78">
        <f>VLOOKUP(年度マスタ!$K$4&amp;"_"&amp;$AG11,データシート1!$A:$BT,MATCH("ab_"&amp;AK$2,データシート1!$A$1:$BT$1,0),0)</f>
        <v>165</v>
      </c>
      <c r="AL11" s="78">
        <f>VLOOKUP(年度マスタ!$K$4&amp;"_"&amp;$AG11,データシート1!$A:$BT,MATCH("ab_"&amp;AL$2,データシート1!$A$1:$BT$1,0),0)</f>
        <v>251</v>
      </c>
      <c r="AM11" s="78">
        <f>VLOOKUP(年度マスタ!$K$4&amp;"_"&amp;$AG11,データシート1!$A:$BT,MATCH("ab_"&amp;AM$2,データシート1!$A$1:$BT$1,0),0)</f>
        <v>336</v>
      </c>
      <c r="AN11" s="78">
        <f>VLOOKUP(年度マスタ!$K$4&amp;"_"&amp;$AG11,データシート1!$A:$BT,MATCH("ab_"&amp;AN$2,データシート1!$A$1:$BT$1,0),0)</f>
        <v>233</v>
      </c>
      <c r="AO11" s="78">
        <f>VLOOKUP(年度マスタ!$K$4&amp;"_"&amp;$AG11,データシート1!$A:$BT,MATCH("ab_"&amp;AO$2,データシート1!$A$1:$BT$1,0),0)</f>
        <v>479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52</v>
      </c>
      <c r="AJ12" s="78">
        <f>VLOOKUP(年度マスタ!$K$4&amp;"_"&amp;$AG12,データシート1!$A:$BT,MATCH("ab_"&amp;AJ$2,データシート1!$A$1:$BT$1,0),0)</f>
        <v>36</v>
      </c>
      <c r="AK12" s="78">
        <f>VLOOKUP(年度マスタ!$K$4&amp;"_"&amp;$AG12,データシート1!$A:$BT,MATCH("ab_"&amp;AK$2,データシート1!$A$1:$BT$1,0),0)</f>
        <v>159</v>
      </c>
      <c r="AL12" s="78">
        <f>VLOOKUP(年度マスタ!$K$4&amp;"_"&amp;$AG12,データシート1!$A:$BT,MATCH("ab_"&amp;AL$2,データシート1!$A$1:$BT$1,0),0)</f>
        <v>253</v>
      </c>
      <c r="AM12" s="78">
        <f>VLOOKUP(年度マスタ!$K$4&amp;"_"&amp;$AG12,データシート1!$A:$BT,MATCH("ab_"&amp;AM$2,データシート1!$A$1:$BT$1,0),0)</f>
        <v>325</v>
      </c>
      <c r="AN12" s="78">
        <f>VLOOKUP(年度マスタ!$K$4&amp;"_"&amp;$AG12,データシート1!$A:$BT,MATCH("ab_"&amp;AN$2,データシート1!$A$1:$BT$1,0),0)</f>
        <v>228</v>
      </c>
      <c r="AO12" s="78">
        <f>VLOOKUP(年度マスタ!$K$4&amp;"_"&amp;$AG12,データシート1!$A:$BT,MATCH("ab_"&amp;AO$2,データシート1!$A$1:$BT$1,0),0)</f>
        <v>483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52</v>
      </c>
      <c r="AJ13" s="78">
        <f>VLOOKUP(年度マスタ!$K$4&amp;"_"&amp;$AG13,データシート1!$A:$BT,MATCH("ab_"&amp;AJ$2,データシート1!$A$1:$BT$1,0),0)</f>
        <v>36</v>
      </c>
      <c r="AK13" s="78">
        <f>VLOOKUP(年度マスタ!$K$4&amp;"_"&amp;$AG13,データシート1!$A:$BT,MATCH("ab_"&amp;AK$2,データシート1!$A$1:$BT$1,0),0)</f>
        <v>159</v>
      </c>
      <c r="AL13" s="78">
        <f>VLOOKUP(年度マスタ!$K$4&amp;"_"&amp;$AG13,データシート1!$A:$BT,MATCH("ab_"&amp;AL$2,データシート1!$A$1:$BT$1,0),0)</f>
        <v>243</v>
      </c>
      <c r="AM13" s="78">
        <f>VLOOKUP(年度マスタ!$K$4&amp;"_"&amp;$AG13,データシート1!$A:$BT,MATCH("ab_"&amp;AM$2,データシート1!$A$1:$BT$1,0),0)</f>
        <v>321</v>
      </c>
      <c r="AN13" s="78">
        <f>VLOOKUP(年度マスタ!$K$4&amp;"_"&amp;$AG13,データシート1!$A:$BT,MATCH("ab_"&amp;AN$2,データシート1!$A$1:$BT$1,0),0)</f>
        <v>226</v>
      </c>
      <c r="AO13" s="78">
        <f>VLOOKUP(年度マスタ!$K$4&amp;"_"&amp;$AG13,データシート1!$A:$BT,MATCH("ab_"&amp;AO$2,データシート1!$A$1:$BT$1,0),0)</f>
        <v>450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52</v>
      </c>
      <c r="AJ14" s="78">
        <f>VLOOKUP(年度マスタ!$K$4&amp;"_"&amp;$AG14,データシート1!$A:$BT,MATCH("ab_"&amp;AJ$2,データシート1!$A$1:$BT$1,0),0)</f>
        <v>36</v>
      </c>
      <c r="AK14" s="78">
        <f>VLOOKUP(年度マスタ!$K$4&amp;"_"&amp;$AG14,データシート1!$A:$BT,MATCH("ab_"&amp;AK$2,データシート1!$A$1:$BT$1,0),0)</f>
        <v>159</v>
      </c>
      <c r="AL14" s="78">
        <f>VLOOKUP(年度マスタ!$K$4&amp;"_"&amp;$AG14,データシート1!$A:$BT,MATCH("ab_"&amp;AL$2,データシート1!$A$1:$BT$1,0),0)</f>
        <v>237</v>
      </c>
      <c r="AM14" s="78">
        <f>VLOOKUP(年度マスタ!$K$4&amp;"_"&amp;$AG14,データシート1!$A:$BT,MATCH("ab_"&amp;AM$2,データシート1!$A$1:$BT$1,0),0)</f>
        <v>314</v>
      </c>
      <c r="AN14" s="78">
        <f>VLOOKUP(年度マスタ!$K$4&amp;"_"&amp;$AG14,データシート1!$A:$BT,MATCH("ab_"&amp;AN$2,データシート1!$A$1:$BT$1,0),0)</f>
        <v>237</v>
      </c>
      <c r="AO14" s="78">
        <f>VLOOKUP(年度マスタ!$K$4&amp;"_"&amp;$AG14,データシート1!$A:$BT,MATCH("ab_"&amp;AO$2,データシート1!$A$1:$BT$1,0),0)</f>
        <v>431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52</v>
      </c>
      <c r="AJ15" s="78">
        <f>VLOOKUP(年度マスタ!$K$4&amp;"_"&amp;$AG15,データシート1!$A:$BT,MATCH("ab_"&amp;AJ$2,データシート1!$A$1:$BT$1,0),0)</f>
        <v>36</v>
      </c>
      <c r="AK15" s="78">
        <f>VLOOKUP(年度マスタ!$K$4&amp;"_"&amp;$AG15,データシート1!$A:$BT,MATCH("ab_"&amp;AK$2,データシート1!$A$1:$BT$1,0),0)</f>
        <v>159</v>
      </c>
      <c r="AL15" s="78">
        <f>VLOOKUP(年度マスタ!$K$4&amp;"_"&amp;$AG15,データシート1!$A:$BT,MATCH("ab_"&amp;AL$2,データシート1!$A$1:$BT$1,0),0)</f>
        <v>233</v>
      </c>
      <c r="AM15" s="78">
        <f>VLOOKUP(年度マスタ!$K$4&amp;"_"&amp;$AG15,データシート1!$A:$BT,MATCH("ab_"&amp;AM$2,データシート1!$A$1:$BT$1,0),0)</f>
        <v>304</v>
      </c>
      <c r="AN15" s="78">
        <f>VLOOKUP(年度マスタ!$K$4&amp;"_"&amp;$AG15,データシート1!$A:$BT,MATCH("ab_"&amp;AN$2,データシート1!$A$1:$BT$1,0),0)</f>
        <v>240</v>
      </c>
      <c r="AO15" s="78">
        <f>VLOOKUP(年度マスタ!$K$4&amp;"_"&amp;$AG15,データシート1!$A:$BT,MATCH("ab_"&amp;AO$2,データシート1!$A$1:$BT$1,0),0)</f>
        <v>418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52</v>
      </c>
      <c r="AJ16" s="78">
        <f>VLOOKUP(年度マスタ!$K$4&amp;"_"&amp;$AG16,データシート1!$A:$BT,MATCH("ab_"&amp;AJ$2,データシート1!$A$1:$BT$1,0),0)</f>
        <v>36</v>
      </c>
      <c r="AK16" s="78">
        <f>VLOOKUP(年度マスタ!$K$4&amp;"_"&amp;$AG16,データシート1!$A:$BT,MATCH("ab_"&amp;AK$2,データシート1!$A$1:$BT$1,0),0)</f>
        <v>159</v>
      </c>
      <c r="AL16" s="78">
        <f>VLOOKUP(年度マスタ!$K$4&amp;"_"&amp;$AG16,データシート1!$A:$BT,MATCH("ab_"&amp;AL$2,データシート1!$A$1:$BT$1,0),0)</f>
        <v>229</v>
      </c>
      <c r="AM16" s="78">
        <f>VLOOKUP(年度マスタ!$K$4&amp;"_"&amp;$AG16,データシート1!$A:$BT,MATCH("ab_"&amp;AM$2,データシート1!$A$1:$BT$1,0),0)</f>
        <v>295</v>
      </c>
      <c r="AN16" s="78">
        <f>VLOOKUP(年度マスタ!$K$4&amp;"_"&amp;$AG16,データシート1!$A:$BT,MATCH("ab_"&amp;AN$2,データシート1!$A$1:$BT$1,0),0)</f>
        <v>224</v>
      </c>
      <c r="AO16" s="78">
        <f>VLOOKUP(年度マスタ!$K$4&amp;"_"&amp;$AG16,データシート1!$A:$BT,MATCH("ab_"&amp;AO$2,データシート1!$A$1:$BT$1,0),0)</f>
        <v>397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52</v>
      </c>
      <c r="AJ17" s="151">
        <f>VLOOKUP(年度マスタ!$K$4&amp;"_"&amp;$AG17,データシート1!$A:$BT,MATCH("ab_"&amp;AJ$2,データシート1!$A$1:$BT$1,0),0)</f>
        <v>36</v>
      </c>
      <c r="AK17" s="151">
        <f>VLOOKUP(年度マスタ!$K$4&amp;"_"&amp;$AG17,データシート1!$A:$BT,MATCH("ab_"&amp;AK$2,データシート1!$A$1:$BT$1,0),0)</f>
        <v>159</v>
      </c>
      <c r="AL17" s="151">
        <f>VLOOKUP(年度マスタ!$K$4&amp;"_"&amp;$AG17,データシート1!$A:$BT,MATCH("ab_"&amp;AL$2,データシート1!$A$1:$BT$1,0),0)</f>
        <v>216</v>
      </c>
      <c r="AM17" s="151">
        <f>VLOOKUP(年度マスタ!$K$4&amp;"_"&amp;$AG17,データシート1!$A:$BT,MATCH("ab_"&amp;AM$2,データシート1!$A$1:$BT$1,0),0)</f>
        <v>288</v>
      </c>
      <c r="AN17" s="151">
        <f>VLOOKUP(年度マスタ!$K$4&amp;"_"&amp;$AG17,データシート1!$A:$BT,MATCH("ab_"&amp;AN$2,データシート1!$A$1:$BT$1,0),0)</f>
        <v>208</v>
      </c>
      <c r="AO17" s="151">
        <f>VLOOKUP(年度マスタ!$K$4&amp;"_"&amp;$AG17,データシート1!$A:$BT,MATCH("ab_"&amp;AO$2,データシート1!$A$1:$BT$1,0),0)</f>
        <v>369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42</v>
      </c>
      <c r="AJ18" s="78">
        <f>VLOOKUP(年度マスタ!$K$4&amp;"_"&amp;$AG18,データシート1!$A:$BT,MATCH("ab_"&amp;AJ$2,データシート1!$A$1:$BT$1,0),0)</f>
        <v>22</v>
      </c>
      <c r="AK18" s="78">
        <f>VLOOKUP(年度マスタ!$K$4&amp;"_"&amp;$AG18,データシート1!$A:$BT,MATCH("ab_"&amp;AK$2,データシート1!$A$1:$BT$1,0),0)</f>
        <v>144</v>
      </c>
      <c r="AL18" s="78">
        <f>VLOOKUP(年度マスタ!$K$4&amp;"_"&amp;$AG18,データシート1!$A:$BT,MATCH("ab_"&amp;AL$2,データシート1!$A$1:$BT$1,0),0)</f>
        <v>214</v>
      </c>
      <c r="AM18" s="78">
        <f>VLOOKUP(年度マスタ!$K$4&amp;"_"&amp;$AG18,データシート1!$A:$BT,MATCH("ab_"&amp;AM$2,データシート1!$A$1:$BT$1,0),0)</f>
        <v>274</v>
      </c>
      <c r="AN18" s="78">
        <f>VLOOKUP(年度マスタ!$K$4&amp;"_"&amp;$AG18,データシート1!$A:$BT,MATCH("ab_"&amp;AN$2,データシート1!$A$1:$BT$1,0),0)</f>
        <v>205</v>
      </c>
      <c r="AO18" s="78">
        <f>VLOOKUP(年度マスタ!$K$4&amp;"_"&amp;$AG18,データシート1!$A:$BT,MATCH("ab_"&amp;AO$2,データシート1!$A$1:$BT$1,0),0)</f>
        <v>355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42</v>
      </c>
      <c r="AJ19" s="78">
        <f>VLOOKUP(年度マスタ!$K$4&amp;"_"&amp;$AG19,データシート1!$A:$BT,MATCH("ab_"&amp;AJ$2,データシート1!$A$1:$BT$1,0),0)</f>
        <v>22</v>
      </c>
      <c r="AK19" s="78">
        <f>VLOOKUP(年度マスタ!$K$4&amp;"_"&amp;$AG19,データシート1!$A:$BT,MATCH("ab_"&amp;AK$2,データシート1!$A$1:$BT$1,0),0)</f>
        <v>144</v>
      </c>
      <c r="AL19" s="78">
        <f>VLOOKUP(年度マスタ!$K$4&amp;"_"&amp;$AG19,データシート1!$A:$BT,MATCH("ab_"&amp;AL$2,データシート1!$A$1:$BT$1,0),0)</f>
        <v>209</v>
      </c>
      <c r="AM19" s="78">
        <f>VLOOKUP(年度マスタ!$K$4&amp;"_"&amp;$AG19,データシート1!$A:$BT,MATCH("ab_"&amp;AM$2,データシート1!$A$1:$BT$1,0),0)</f>
        <v>259</v>
      </c>
      <c r="AN19" s="78">
        <f>VLOOKUP(年度マスタ!$K$4&amp;"_"&amp;$AG19,データシート1!$A:$BT,MATCH("ab_"&amp;AN$2,データシート1!$A$1:$BT$1,0),0)</f>
        <v>197</v>
      </c>
      <c r="AO19" s="78">
        <f>VLOOKUP(年度マスタ!$K$4&amp;"_"&amp;$AG19,データシート1!$A:$BT,MATCH("ab_"&amp;AO$2,データシート1!$A$1:$BT$1,0),0)</f>
        <v>347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42</v>
      </c>
      <c r="AJ20" s="78">
        <f>VLOOKUP(年度マスタ!$K$4&amp;"_"&amp;$AG20,データシート1!$A:$BT,MATCH("ab_"&amp;AJ$2,データシート1!$A$1:$BT$1,0),0)</f>
        <v>22</v>
      </c>
      <c r="AK20" s="78">
        <f>VLOOKUP(年度マスタ!$K$4&amp;"_"&amp;$AG20,データシート1!$A:$BT,MATCH("ab_"&amp;AK$2,データシート1!$A$1:$BT$1,0),0)</f>
        <v>144</v>
      </c>
      <c r="AL20" s="78">
        <f>VLOOKUP(年度マスタ!$K$4&amp;"_"&amp;$AG20,データシート1!$A:$BT,MATCH("ab_"&amp;AL$2,データシート1!$A$1:$BT$1,0),0)</f>
        <v>205</v>
      </c>
      <c r="AM20" s="78">
        <f>VLOOKUP(年度マスタ!$K$4&amp;"_"&amp;$AG20,データシート1!$A:$BT,MATCH("ab_"&amp;AM$2,データシート1!$A$1:$BT$1,0),0)</f>
        <v>250</v>
      </c>
      <c r="AN20" s="78">
        <f>VLOOKUP(年度マスタ!$K$4&amp;"_"&amp;$AG20,データシート1!$A:$BT,MATCH("ab_"&amp;AN$2,データシート1!$A$1:$BT$1,0),0)</f>
        <v>195</v>
      </c>
      <c r="AO20" s="78">
        <f>VLOOKUP(年度マスタ!$K$4&amp;"_"&amp;$AG20,データシート1!$A:$BT,MATCH("ab_"&amp;AO$2,データシート1!$A$1:$BT$1,0),0)</f>
        <v>336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野迫川村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29447</v>
      </c>
      <c r="BF13" s="70" t="str">
        <f>年度マスタ!K4</f>
        <v>29447</v>
      </c>
      <c r="BG13" s="70" t="str">
        <f>年度マスタ!K4</f>
        <v>29447</v>
      </c>
      <c r="BH13" s="278" t="s">
        <v>195</v>
      </c>
      <c r="BI13" s="278" t="s">
        <v>195</v>
      </c>
      <c r="BJ13" s="278" t="s">
        <v>195</v>
      </c>
      <c r="BK13" s="278" t="str">
        <f>年度マスタ!K4</f>
        <v>29447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野迫川村</v>
      </c>
      <c r="BF14" s="70" t="str">
        <f>AP2</f>
        <v>野迫川村</v>
      </c>
      <c r="BG14" s="70" t="str">
        <f>AP2</f>
        <v>野迫川村</v>
      </c>
      <c r="BH14" s="70" t="s">
        <v>205</v>
      </c>
      <c r="BI14" s="70" t="s">
        <v>205</v>
      </c>
      <c r="BJ14" s="70" t="s">
        <v>205</v>
      </c>
      <c r="BK14" s="70" t="str">
        <f>AP2</f>
        <v>野迫川村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3.1010780312000406</v>
      </c>
      <c r="AG24" s="877">
        <f t="shared" ref="AG24:AP24" si="11">AG25+AG29</f>
        <v>3.099175334886735</v>
      </c>
      <c r="AH24" s="877">
        <f t="shared" si="11"/>
        <v>2.9206239365222766</v>
      </c>
      <c r="AI24" s="877">
        <f t="shared" si="11"/>
        <v>2.293113683605009</v>
      </c>
      <c r="AJ24" s="877">
        <f t="shared" si="11"/>
        <v>2.6123428873530874</v>
      </c>
      <c r="AK24" s="877">
        <f t="shared" si="11"/>
        <v>2.6159777299044764</v>
      </c>
      <c r="AL24" s="877">
        <f t="shared" si="11"/>
        <v>2.287163210941082</v>
      </c>
      <c r="AM24" s="877">
        <f t="shared" si="11"/>
        <v>2.0262764864278076</v>
      </c>
      <c r="AN24" s="877">
        <f t="shared" si="11"/>
        <v>1.9663055971376484</v>
      </c>
      <c r="AO24" s="877">
        <f t="shared" si="11"/>
        <v>1.0761220720747149</v>
      </c>
      <c r="AP24" s="878">
        <f t="shared" si="11"/>
        <v>1.1501657353093921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2.3018713311529808</v>
      </c>
      <c r="AG25" s="879">
        <f>①CO2排出量の現状把握!AA35</f>
        <v>2.2793646083685744</v>
      </c>
      <c r="AH25" s="879">
        <f>①CO2排出量の現状把握!AB35</f>
        <v>2.0803278992008054</v>
      </c>
      <c r="AI25" s="879">
        <f>①CO2排出量の現状把握!AC35</f>
        <v>1.4828581980390303</v>
      </c>
      <c r="AJ25" s="879">
        <f>①CO2排出量の現状把握!AD35</f>
        <v>1.7733029785325738</v>
      </c>
      <c r="AK25" s="879">
        <f>①CO2排出量の現状把握!AE35</f>
        <v>1.8795651661934325</v>
      </c>
      <c r="AL25" s="879">
        <f>①CO2排出量の現状把握!AF35</f>
        <v>1.6244057063576145</v>
      </c>
      <c r="AM25" s="879">
        <f>①CO2排出量の現状把握!AG35</f>
        <v>1.4393476943578272</v>
      </c>
      <c r="AN25" s="879">
        <f>①CO2排出量の現状把握!AH35</f>
        <v>1.4432385370995215</v>
      </c>
      <c r="AO25" s="879">
        <f>①CO2排出量の現状把握!AI35</f>
        <v>0.65538623764083781</v>
      </c>
      <c r="AP25" s="880">
        <f>①CO2排出量の現状把握!AJ35</f>
        <v>0.72601381405157572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2.3078070501789311E-2</v>
      </c>
      <c r="AG26" s="881">
        <f>①CO2排出量の現状把握!AA36</f>
        <v>3.3363750819546498E-2</v>
      </c>
      <c r="AH26" s="881">
        <f>①CO2排出量の現状把握!AB36</f>
        <v>2.987654607749661E-2</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0.1872910410783965</v>
      </c>
      <c r="AG27" s="881">
        <f>①CO2排出量の現状把握!AA37</f>
        <v>0.18220561950144379</v>
      </c>
      <c r="AH27" s="881">
        <f>①CO2排出量の現状把握!AB37</f>
        <v>0.1503331324385527</v>
      </c>
      <c r="AI27" s="881">
        <f>①CO2排出量の現状把握!AC37</f>
        <v>0.1105795973057134</v>
      </c>
      <c r="AJ27" s="881">
        <f>①CO2排出量の現状把握!AD37</f>
        <v>0.11546250360272491</v>
      </c>
      <c r="AK27" s="881">
        <f>①CO2排出量の現状把握!AE37</f>
        <v>0.11439266797141308</v>
      </c>
      <c r="AL27" s="881">
        <f>①CO2排出量の現状把握!AF37</f>
        <v>0.11276040798625152</v>
      </c>
      <c r="AM27" s="881">
        <f>①CO2排出量の現状把握!AG37</f>
        <v>0.10061408999957262</v>
      </c>
      <c r="AN27" s="881">
        <f>①CO2排出量の現状把握!AH37</f>
        <v>9.3369515287054297E-2</v>
      </c>
      <c r="AO27" s="881">
        <f>①CO2排出量の現状把握!AI37</f>
        <v>8.7708786799543345E-2</v>
      </c>
      <c r="AP27" s="882">
        <f>①CO2排出量の現状把握!AJ37</f>
        <v>9.2017630759154284E-2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2.0915022195727948</v>
      </c>
      <c r="AG28" s="881">
        <f>①CO2排出量の現状把握!AA38</f>
        <v>2.0637952380475841</v>
      </c>
      <c r="AH28" s="881">
        <f>①CO2排出量の現状把握!AB38</f>
        <v>1.900118220684756</v>
      </c>
      <c r="AI28" s="881">
        <f>①CO2排出量の現状把握!AC38</f>
        <v>1.372278600733317</v>
      </c>
      <c r="AJ28" s="881">
        <f>①CO2排出量の現状把握!AD38</f>
        <v>1.657840474929849</v>
      </c>
      <c r="AK28" s="881">
        <f>①CO2排出量の現状把握!AE38</f>
        <v>1.7651724982220194</v>
      </c>
      <c r="AL28" s="881">
        <f>①CO2排出量の現状把握!AF38</f>
        <v>1.5116452983713631</v>
      </c>
      <c r="AM28" s="881">
        <f>①CO2排出量の現状把握!AG38</f>
        <v>1.3387336043582545</v>
      </c>
      <c r="AN28" s="881">
        <f>①CO2排出量の現状把握!AH38</f>
        <v>1.3498690218124672</v>
      </c>
      <c r="AO28" s="881">
        <f>①CO2排出量の現状把握!AI38</f>
        <v>0.56767745084129451</v>
      </c>
      <c r="AP28" s="882">
        <f>①CO2排出量の現状把握!AJ38</f>
        <v>0.63399618329242147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0.79920670004705963</v>
      </c>
      <c r="AG29" s="883">
        <f>①CO2排出量の現状把握!AA39</f>
        <v>0.81981072651816089</v>
      </c>
      <c r="AH29" s="883">
        <f>①CO2排出量の現状把握!AB39</f>
        <v>0.8402960373214714</v>
      </c>
      <c r="AI29" s="883">
        <f>①CO2排出量の現状把握!AC39</f>
        <v>0.81025548556597882</v>
      </c>
      <c r="AJ29" s="883">
        <f>①CO2排出量の現状把握!AD39</f>
        <v>0.8390399088205136</v>
      </c>
      <c r="AK29" s="883">
        <f>①CO2排出量の現状把握!AE39</f>
        <v>0.73641256371104391</v>
      </c>
      <c r="AL29" s="883">
        <f>①CO2排出量の現状把握!AF39</f>
        <v>0.6627575045834676</v>
      </c>
      <c r="AM29" s="883">
        <f>①CO2排出量の現状把握!AG39</f>
        <v>0.58692879206998061</v>
      </c>
      <c r="AN29" s="883">
        <f>①CO2排出量の現状把握!AH39</f>
        <v>0.52306706003812697</v>
      </c>
      <c r="AO29" s="883">
        <f>①CO2排出量の現状把握!AI39</f>
        <v>0.42073583443387702</v>
      </c>
      <c r="AP29" s="884">
        <f>①CO2排出量の現状把握!AJ39</f>
        <v>0.42415192125781648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野迫川村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10.8</v>
      </c>
      <c r="K6" s="619">
        <f>VLOOKUP(年度マスタ!$K$4&amp;"_"&amp;K$5,データシート1!$A:$BT,MATCH("cb_"&amp;$G6,データシート1!$A$1:$BT$1,0),0)</f>
        <v>10.8</v>
      </c>
      <c r="L6" s="619">
        <f>VLOOKUP(年度マスタ!$K$4&amp;"_"&amp;L$5,データシート1!$A:$BT,MATCH("cb_"&amp;$G6,データシート1!$A$1:$BT$1,0),0)</f>
        <v>10.8</v>
      </c>
      <c r="M6" s="619">
        <f>VLOOKUP(年度マスタ!$K$4&amp;"_"&amp;M$5,データシート1!$A:$BT,MATCH("cb_"&amp;$G6,データシート1!$A$1:$BT$1,0),0)</f>
        <v>10.8</v>
      </c>
      <c r="N6" s="619">
        <f>VLOOKUP(年度マスタ!$K$4&amp;"_"&amp;N$5,データシート1!$A:$BT,MATCH("cb_"&amp;$G6,データシート1!$A$1:$BT$1,0),0)</f>
        <v>10.8</v>
      </c>
      <c r="O6" s="619">
        <f>VLOOKUP(年度マスタ!$K$4&amp;"_"&amp;O$5,データシート1!$A:$BT,MATCH("cb_"&amp;$G6,データシート1!$A$1:$BT$1,0),0)</f>
        <v>16.3</v>
      </c>
      <c r="P6" s="619">
        <f>VLOOKUP(年度マスタ!$K$4&amp;"_"&amp;P$5,データシート1!$A:$BT,MATCH("cb_"&amp;$G6,データシート1!$A$1:$BT$1,0),0)</f>
        <v>16.3</v>
      </c>
      <c r="Q6" s="619">
        <f>VLOOKUP(年度マスタ!$K$4&amp;"_"&amp;Q$5,データシート1!$A:$BT,MATCH("cb_"&amp;$G6,データシート1!$A$1:$BT$1,0),0)</f>
        <v>16.3</v>
      </c>
      <c r="R6" s="633">
        <f>VLOOKUP(年度マスタ!$K$4&amp;"_"&amp;R$5,データシート1!$A:$BT,MATCH("cb_"&amp;$G6,データシート1!$A$1:$BT$1,0),0)</f>
        <v>16.3</v>
      </c>
      <c r="S6" s="568"/>
      <c r="T6" s="190"/>
      <c r="U6" s="581"/>
      <c r="V6" s="195"/>
      <c r="W6" s="195"/>
      <c r="X6" s="195"/>
      <c r="Y6" s="196" t="s">
        <v>372</v>
      </c>
      <c r="Z6" s="663" t="s">
        <v>373</v>
      </c>
      <c r="AA6" s="663"/>
      <c r="AB6" s="663"/>
      <c r="AC6" s="664">
        <f>SUM(AC7:AC8)</f>
        <v>9360</v>
      </c>
      <c r="AD6" s="664">
        <f>SUM(AD7:AD8)</f>
        <v>11334.273000000003</v>
      </c>
      <c r="AE6" s="665">
        <f>$AD6*3600/100000000</f>
        <v>0.4080338280000001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7717</v>
      </c>
      <c r="AD7" s="1022">
        <f>VLOOKUP(年度マスタ!$K$4&amp;"_"&amp;年度マスタ!$K$9,データシート3!A:AB,MATCH("ea_"&amp;$Y7&amp;"_年間発電",データシート3!$A$1:$AB$1,0),0)/10^3</f>
        <v>9345.1180000000022</v>
      </c>
      <c r="AE7" s="554">
        <f t="shared" ref="AE7:AE16" si="0">$AD7*3600/100000000</f>
        <v>0.33642424800000004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1643</v>
      </c>
      <c r="AD8" s="1022">
        <f>VLOOKUP(年度マスタ!$K$4&amp;"_"&amp;年度マスタ!$K$9,データシート3!A:AB,MATCH("ea_"&amp;$Y8&amp;"_年間発電",データシート3!$A$1:$AB$1,0),0)/10^3</f>
        <v>1989.155</v>
      </c>
      <c r="AE8" s="554">
        <f t="shared" si="0"/>
        <v>7.1609580000000006E-2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161600</v>
      </c>
      <c r="AD9" s="666">
        <f>VLOOKUP(年度マスタ!$K$4&amp;"_"&amp;年度マスタ!$K$9,データシート3!A:AB,MATCH("ea_"&amp;$Y9&amp;"_年間発電",データシート3!$A$1:$AB$1,0),0)/10^3</f>
        <v>419253.24</v>
      </c>
      <c r="AE9" s="667">
        <f t="shared" si="0"/>
        <v>15.09311664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2082</v>
      </c>
      <c r="AD10" s="666">
        <f>SUM(AD11:AD12)</f>
        <v>12145.665999999997</v>
      </c>
      <c r="AE10" s="667">
        <f t="shared" si="0"/>
        <v>0.43724397599999992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2082</v>
      </c>
      <c r="AD11" s="1022">
        <f>VLOOKUP(年度マスタ!$K$4&amp;"_"&amp;年度マスタ!$K$9,データシート3!A:AB,MATCH("ea_"&amp;$Y11&amp;"_年間発電",データシート3!$A$1:$AB$1,0),0)/10^3</f>
        <v>12145.665999999997</v>
      </c>
      <c r="AE11" s="554">
        <f t="shared" si="0"/>
        <v>0.43724397599999992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10.8</v>
      </c>
      <c r="K12" s="651">
        <f t="shared" ref="K12:Q12" si="1">SUM(K6:K11)</f>
        <v>10.8</v>
      </c>
      <c r="L12" s="651">
        <f t="shared" si="1"/>
        <v>10.8</v>
      </c>
      <c r="M12" s="651">
        <f t="shared" si="1"/>
        <v>10.8</v>
      </c>
      <c r="N12" s="651">
        <f t="shared" si="1"/>
        <v>10.8</v>
      </c>
      <c r="O12" s="651">
        <f t="shared" si="1"/>
        <v>16.3</v>
      </c>
      <c r="P12" s="651">
        <f t="shared" si="1"/>
        <v>16.3</v>
      </c>
      <c r="Q12" s="651">
        <f t="shared" si="1"/>
        <v>16.3</v>
      </c>
      <c r="R12" s="652">
        <f t="shared" ref="R12" si="2">SUM(R6:R11)</f>
        <v>16.3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2.15043E-2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0.26997116999999998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12.961296000000001</v>
      </c>
      <c r="K19" s="615">
        <f>K6*別紙!$C5/100*別紙!$E5/10^3</f>
        <v>12.961296000000001</v>
      </c>
      <c r="L19" s="615">
        <f>L6*別紙!$C5/100*別紙!$E5/10^3</f>
        <v>12.961296000000001</v>
      </c>
      <c r="M19" s="615">
        <f>M6*別紙!$C5/100*別紙!$E5/10^3</f>
        <v>12.961296000000001</v>
      </c>
      <c r="N19" s="615">
        <f>N6*別紙!$C5/100*別紙!$E5/10^3</f>
        <v>12.961296000000001</v>
      </c>
      <c r="O19" s="615">
        <f>O6*別紙!$C5/100*別紙!$E5/10^3</f>
        <v>19.561955999999999</v>
      </c>
      <c r="P19" s="615">
        <f>P6*別紙!$C5/100*別紙!$E5/10^3</f>
        <v>19.561955999999999</v>
      </c>
      <c r="Q19" s="615">
        <f>Q6*別紙!$C5/100*別紙!$E5/10^3</f>
        <v>19.561955999999999</v>
      </c>
      <c r="R19" s="639">
        <f>R6*別紙!$C5/100*別紙!$E5/10^3</f>
        <v>19.561955999999999</v>
      </c>
      <c r="S19" s="572"/>
      <c r="T19" s="191"/>
      <c r="U19" s="588"/>
      <c r="W19" s="201"/>
      <c r="X19" s="201"/>
      <c r="Y19" s="173"/>
      <c r="Z19" s="628" t="s">
        <v>389</v>
      </c>
      <c r="AA19" s="671"/>
      <c r="AB19" s="672"/>
      <c r="AC19" s="673">
        <f>SUM($AC$6,$AC$9,$AC$10,$AC$13)</f>
        <v>173042</v>
      </c>
      <c r="AD19" s="673">
        <f>SUM($AD$6,$AD$9,$AD$10,$AD$13)</f>
        <v>442733.179</v>
      </c>
      <c r="AE19" s="674">
        <f>SUM($AE$6,$AE$9,$AE$10,$AE$13,$AE$17,$AE$18)</f>
        <v>16.229869914000002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12.961296000000001</v>
      </c>
      <c r="K25" s="657">
        <f t="shared" si="3"/>
        <v>12.961296000000001</v>
      </c>
      <c r="L25" s="657">
        <f t="shared" si="3"/>
        <v>12.961296000000001</v>
      </c>
      <c r="M25" s="657">
        <f t="shared" si="3"/>
        <v>12.961296000000001</v>
      </c>
      <c r="N25" s="657">
        <f t="shared" si="3"/>
        <v>12.961296000000001</v>
      </c>
      <c r="O25" s="657">
        <f t="shared" si="3"/>
        <v>19.561955999999999</v>
      </c>
      <c r="P25" s="657">
        <f t="shared" si="3"/>
        <v>19.561955999999999</v>
      </c>
      <c r="Q25" s="657">
        <f t="shared" si="3"/>
        <v>19.561955999999999</v>
      </c>
      <c r="R25" s="658">
        <f t="shared" ref="R25" si="4">SUM(R19:R24)</f>
        <v>19.561955999999999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2881.4559306185242</v>
      </c>
      <c r="K26" s="654">
        <f>(VLOOKUP(年度マスタ!$K$4&amp;"_"&amp;K$18,データシート1!$A:$BT,MATCH("da_合計",データシート1!$A$1:$BT$1,0),0))/10^3</f>
        <v>2803.0054504695472</v>
      </c>
      <c r="L26" s="654">
        <f>(VLOOKUP(年度マスタ!$K$4&amp;"_"&amp;L$18,データシート1!$A:$BT,MATCH("da_合計",データシート1!$A$1:$BT$1,0),0))/10^3</f>
        <v>2884.2369399934973</v>
      </c>
      <c r="M26" s="654">
        <f>(VLOOKUP(年度マスタ!$K$4&amp;"_"&amp;M$18,データシート1!$A:$BT,MATCH("da_合計",データシート1!$A$1:$BT$1,0),0))/10^3</f>
        <v>2638.382653704934</v>
      </c>
      <c r="N26" s="654">
        <f>(VLOOKUP(年度マスタ!$K$4&amp;"_"&amp;N$18,データシート1!$A:$BT,MATCH("da_合計",データシート1!$A$1:$BT$1,0),0))/10^3</f>
        <v>2619.4862957760392</v>
      </c>
      <c r="O26" s="654">
        <f>(VLOOKUP(年度マスタ!$K$4&amp;"_"&amp;O$18,データシート1!$A:$BT,MATCH("da_合計",データシート1!$A$1:$BT$1,0),0))/10^3</f>
        <v>2045.7627291596489</v>
      </c>
      <c r="P26" s="654">
        <f>(VLOOKUP(年度マスタ!$K$4&amp;"_"&amp;P$18,データシート1!$A:$BT,MATCH("da_合計",データシート1!$A$1:$BT$1,0),0))/10^3</f>
        <v>2229.1392775234758</v>
      </c>
      <c r="Q26" s="654">
        <f>(VLOOKUP(年度マスタ!$K$4&amp;"_"&amp;Q$18,データシート1!$A:$BT,MATCH("da_合計",データシート1!$A$1:$BT$1,0),0))/10^3</f>
        <v>2219.7479043123822</v>
      </c>
      <c r="R26" s="655">
        <f>Q26</f>
        <v>2219.7479043123822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4.4981760304825379E-3</v>
      </c>
      <c r="K27" s="839">
        <f t="shared" ref="K27:P27" si="5">K25/K26</f>
        <v>4.6240709228120768E-3</v>
      </c>
      <c r="L27" s="839">
        <f t="shared" si="5"/>
        <v>4.49383884530278E-3</v>
      </c>
      <c r="M27" s="839">
        <f t="shared" si="5"/>
        <v>4.9125914248258013E-3</v>
      </c>
      <c r="N27" s="839">
        <f t="shared" si="5"/>
        <v>4.9480297037248428E-3</v>
      </c>
      <c r="O27" s="839">
        <f t="shared" si="5"/>
        <v>9.562182222390761E-3</v>
      </c>
      <c r="P27" s="839">
        <f t="shared" si="5"/>
        <v>8.7755647200891355E-3</v>
      </c>
      <c r="Q27" s="839">
        <f>Q25/Q26</f>
        <v>8.8126926314453548E-3</v>
      </c>
      <c r="R27" s="840">
        <f>R25/R26</f>
        <v>8.8126926314453548E-3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8.8126926314453548E-3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199.45200900511571</v>
      </c>
      <c r="AA52" s="173"/>
      <c r="AB52" s="678" t="s">
        <v>413</v>
      </c>
      <c r="AC52" s="679">
        <f>$AD6</f>
        <v>11334.273000000003</v>
      </c>
      <c r="AD52" s="680">
        <f>R19+R20</f>
        <v>19.561955999999999</v>
      </c>
      <c r="AE52" s="681">
        <f t="shared" ref="AE52:AE54" si="6">IFERROR(AD52/AC52,"-")</f>
        <v>1.7259118427798584E-3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440513.43109568761</v>
      </c>
      <c r="Z53" s="1130"/>
      <c r="AA53" s="173"/>
      <c r="AB53" s="678" t="s">
        <v>377</v>
      </c>
      <c r="AC53" s="679">
        <f>$AD9</f>
        <v>419253.24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12145.665999999997</v>
      </c>
      <c r="AD54" s="679">
        <f>R22</f>
        <v>0</v>
      </c>
      <c r="AE54" s="681">
        <f t="shared" si="6"/>
        <v>0</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3</v>
      </c>
      <c r="AN54" s="443">
        <f>VLOOKUP(年度マスタ!$K$4&amp;"_"&amp;AN$53,データシート1!$A$1:$BT$2000,MATCH("ca_太陽光発電（10kW未満）",データシート1!$A$1:$BT$1,0),0)</f>
        <v>3</v>
      </c>
      <c r="AO54" s="443">
        <f>VLOOKUP(年度マスタ!$K$4&amp;"_"&amp;AO$53,データシート1!$A$1:$BT$2000,MATCH("ca_太陽光発電（10kW未満）",データシート1!$A$1:$BT$1,0),0)</f>
        <v>4</v>
      </c>
      <c r="AP54" s="443">
        <f>VLOOKUP(年度マスタ!$K$4&amp;"_"&amp;AP$53,データシート1!$A$1:$BT$2000,MATCH("ca_太陽光発電（10kW未満）",データシート1!$A$1:$BT$1,0),0)</f>
        <v>4</v>
      </c>
      <c r="AQ54" s="443">
        <f>VLOOKUP(年度マスタ!$K$4&amp;"_"&amp;AQ$53,データシート1!$A$1:$BT$2000,MATCH("ca_太陽光発電（10kW未満）",データシート1!$A$1:$BT$1,0),0)</f>
        <v>4</v>
      </c>
      <c r="AR54" s="443">
        <f>VLOOKUP(年度マスタ!$K$4&amp;"_"&amp;AR$53,データシート1!$A$1:$BT$2000,MATCH("ca_太陽光発電（10kW未満）",データシート1!$A$1:$BT$1,0),0)</f>
        <v>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野迫川村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野迫川村</v>
      </c>
      <c r="AZ12" s="1023" t="str">
        <f>年度マスタ!$K4</f>
        <v>29447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野迫川村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野迫川村</v>
      </c>
      <c r="AZ4" s="1038" t="str">
        <f>年度マスタ!$K4</f>
        <v>29447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野迫川村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2025-03-04T09:53:16Z</dcterms:created>
  <dcterms:modified xsi:type="dcterms:W3CDTF">2025-03-04T09:53:16Z</dcterms:modified>
  <cp:category/>
  <cp:contentStatus/>
</cp:coreProperties>
</file>