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A7022A6-E3FE-48B7-BD70-800BFAAB26F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<sst xmlns="http://schemas.openxmlformats.org/spreadsheetml/2006/main" count="16729" uniqueCount="2428">
  <si>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</si>
  <si>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</si>
  <si>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</si>
  <si>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</si>
  <si>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</si>
  <si>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</si>
  <si>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</si>
  <si>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</si>
  <si>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</si>
  <si>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</si>
  <si>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</si>
  <si>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</si>
  <si>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</si>
  <si>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</si>
  <si>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</si>
  <si>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</si>
  <si>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</si>
  <si>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</si>
  <si>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</si>
  <si>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</si>
  <si>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</si>
  <si>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</si>
  <si>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</si>
  <si>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</si>
  <si>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</si>
  <si>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</si>
  <si>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</si>
  <si>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</si>
  <si>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</si>
  <si>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</si>
  <si>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</si>
  <si>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</si>
  <si>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</si>
  <si>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</si>
  <si>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</si>
  <si>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</si>
  <si>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</si>
  <si>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</si>
  <si>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</si>
  <si>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</si>
  <si>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</si>
  <si>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</si>
  <si>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</si>
  <si>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</si>
  <si>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</si>
  <si>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</si>
  <si>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</si>
  <si>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</si>
  <si>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</si>
  <si>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</si>
  <si>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</si>
  <si>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</si>
  <si>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</si>
  <si>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</si>
  <si>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</si>
  <si>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</si>
  <si>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</si>
  <si>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</si>
  <si>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</si>
  <si>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</si>
  <si>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</si>
  <si>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</si>
  <si>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</si>
  <si>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</si>
  <si>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</si>
  <si>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</si>
  <si>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</si>
  <si>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</si>
  <si>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</si>
  <si>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</si>
  <si>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</si>
  <si>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</si>
  <si>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</si>
  <si>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</si>
  <si>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</si>
  <si>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</si>
  <si>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</si>
  <si>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</si>
  <si>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</si>
  <si>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</si>
  <si>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</si>
  <si>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</si>
  <si>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</si>
  <si>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</si>
  <si>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</si>
  <si>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</si>
  <si>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</si>
  <si>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</si>
  <si>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</si>
  <si>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</si>
  <si>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</si>
  <si>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</si>
  <si>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</si>
  <si>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</si>
  <si>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</si>
  <si>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</si>
  <si>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</si>
  <si>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</si>
  <si>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</si>
  <si>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</si>
  <si>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</si>
  <si>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</si>
  <si>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</si>
  <si>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</si>
  <si>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</si>
  <si>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</si>
  <si>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</si>
  <si>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</si>
  <si>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</si>
  <si>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</si>
  <si>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</si>
  <si>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</si>
  <si>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</si>
  <si>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</si>
  <si>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</si>
  <si>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</si>
  <si>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</si>
  <si>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</si>
  <si>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</si>
  <si>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</si>
  <si>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</si>
  <si>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</si>
  <si>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</si>
  <si>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</si>
  <si>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</si>
  <si>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</si>
  <si>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</si>
  <si>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</si>
  <si>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</si>
  <si>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</si>
  <si>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</si>
  <si>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</si>
  <si>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</si>
  <si>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</si>
  <si>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</si>
  <si>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</si>
  <si>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</si>
  <si>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</si>
  <si>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</si>
  <si>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</si>
  <si>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</si>
  <si>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</si>
  <si>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</si>
  <si>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</si>
  <si>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</si>
  <si>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</si>
  <si>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</si>
  <si>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</si>
  <si>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</si>
  <si>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</si>
  <si>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</si>
  <si>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</si>
  <si>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</si>
  <si>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</si>
  <si>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</si>
  <si>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</si>
  <si>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</si>
  <si>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</si>
  <si>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</si>
  <si>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</si>
  <si>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</si>
  <si>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</si>
  <si>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</si>
  <si>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</si>
  <si>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</si>
  <si>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</si>
  <si>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</si>
  <si>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</si>
  <si>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</si>
  <si>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</si>
  <si>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</si>
  <si>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</si>
  <si>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</si>
  <si>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</si>
  <si>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</si>
  <si>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</si>
  <si>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</si>
  <si>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</si>
  <si>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</si>
  <si>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</si>
  <si>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</si>
  <si>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</si>
  <si>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</si>
  <si>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</si>
  <si>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</si>
  <si>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</si>
  <si>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</si>
  <si>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</si>
  <si>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</si>
  <si>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</si>
  <si>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</si>
  <si>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</si>
  <si>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</si>
  <si>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</si>
  <si>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</si>
  <si>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</si>
  <si>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</si>
  <si>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</si>
  <si>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</si>
  <si>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</si>
  <si>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</si>
  <si>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</si>
  <si>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</si>
  <si>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</si>
  <si>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</si>
  <si>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</si>
  <si>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</si>
  <si>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</si>
  <si>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</si>
  <si>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</si>
  <si>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</si>
  <si>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</si>
  <si>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</si>
  <si>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</si>
  <si>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</si>
  <si>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</si>
  <si>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</si>
  <si>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</si>
  <si>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</si>
  <si>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</si>
  <si>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</si>
  <si>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</si>
  <si>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</si>
  <si>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</si>
  <si>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</si>
  <si>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</si>
  <si>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</si>
  <si>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</si>
  <si>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</si>
  <si>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</si>
  <si>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</si>
  <si>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</si>
  <si>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</si>
  <si>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</si>
  <si>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</si>
  <si>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</si>
  <si>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</si>
  <si>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</si>
  <si>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</si>
  <si>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</si>
  <si>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</si>
  <si>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</si>
  <si>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</si>
  <si>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</si>
  <si>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</si>
  <si>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</si>
  <si>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</si>
  <si>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</si>
  <si>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</si>
  <si>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</si>
  <si>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</si>
  <si>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</si>
  <si>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</si>
  <si>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</si>
  <si>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</si>
  <si>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</si>
  <si>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</si>
  <si>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</si>
  <si>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</si>
  <si>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</si>
  <si>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</si>
  <si>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</si>
  <si>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</si>
  <si>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</si>
  <si>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</si>
  <si>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</si>
  <si>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</si>
  <si>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</si>
  <si>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</si>
  <si>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</si>
  <si>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</si>
  <si>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</si>
  <si>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</si>
  <si>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</si>
  <si>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</si>
  <si>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</si>
  <si>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</si>
  <si>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</si>
  <si>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</si>
  <si>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</si>
  <si>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</si>
  <si>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</si>
  <si>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</si>
  <si>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</si>
  <si>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</si>
  <si>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</si>
  <si>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</si>
  <si>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</si>
  <si>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</si>
  <si>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</si>
  <si>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</si>
  <si>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</si>
  <si>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</si>
  <si>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</si>
  <si>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</si>
  <si>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</si>
  <si>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</si>
  <si>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</si>
  <si>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</si>
  <si>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</si>
  <si>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</si>
  <si>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</si>
  <si>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</si>
  <si>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</si>
  <si>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</si>
  <si>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</si>
  <si>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</si>
  <si>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</si>
  <si>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</si>
  <si>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</si>
  <si>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</si>
  <si>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</si>
  <si>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</si>
  <si>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</si>
  <si>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</si>
  <si>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</si>
  <si>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</si>
  <si>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</si>
  <si>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</si>
  <si>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</si>
  <si>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</si>
  <si>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</si>
  <si>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</si>
  <si>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</si>
  <si>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</si>
  <si>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</si>
  <si>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</si>
  <si>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</si>
  <si>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</si>
  <si>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</si>
  <si>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</si>
  <si>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</si>
  <si>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</si>
  <si>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</si>
  <si>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</si>
  <si>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</si>
  <si>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</si>
  <si>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</si>
  <si>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</si>
  <si>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</si>
  <si>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</si>
  <si>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</si>
  <si>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</si>
  <si>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</si>
  <si>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</si>
  <si>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</si>
  <si>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</si>
  <si>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</si>
  <si>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</si>
  <si>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</si>
  <si>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</si>
  <si>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</si>
  <si>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</si>
  <si>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</si>
  <si>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</si>
  <si>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</si>
  <si>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</si>
  <si>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</si>
  <si>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</si>
  <si>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</si>
  <si>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</si>
  <si>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</si>
  <si>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</si>
  <si>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</si>
  <si>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</si>
  <si>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</si>
  <si>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</si>
  <si>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</si>
  <si>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</si>
  <si>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</si>
  <si>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</si>
  <si>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</si>
  <si>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</si>
  <si>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</si>
  <si>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</si>
  <si>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</si>
  <si>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</si>
  <si>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</si>
  <si>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</si>
  <si>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</si>
  <si>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</si>
  <si>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</si>
  <si>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</si>
  <si>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</si>
  <si>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</si>
  <si>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</si>
  <si>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</si>
  <si>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</si>
  <si>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</si>
  <si>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</si>
  <si>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</si>
  <si>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</si>
  <si>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</si>
  <si>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</si>
  <si>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</si>
  <si>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</si>
  <si>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</si>
  <si>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</si>
  <si>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</si>
  <si>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</si>
  <si>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</si>
  <si>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</si>
  <si>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</si>
  <si>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</si>
  <si>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</si>
  <si>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</si>
  <si>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</si>
  <si>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</si>
  <si>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</si>
  <si>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</si>
  <si>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</si>
  <si>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</si>
  <si>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</si>
  <si>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</si>
  <si>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</si>
  <si>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</si>
  <si>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</si>
  <si>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</si>
  <si>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</si>
  <si>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</si>
  <si>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</si>
  <si>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</si>
  <si>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</si>
  <si>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</si>
  <si>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</si>
  <si>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</si>
  <si>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</si>
  <si>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</si>
  <si>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</si>
  <si>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</si>
  <si>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</si>
  <si>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</si>
  <si>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</si>
  <si>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</si>
  <si>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</si>
  <si>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</si>
  <si>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</si>
  <si>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</si>
  <si>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</si>
  <si>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</si>
  <si>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</si>
  <si>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</si>
  <si>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</si>
  <si>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</si>
  <si>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</si>
  <si>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</si>
  <si>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</si>
  <si>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</si>
  <si>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</si>
  <si>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</si>
  <si>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</si>
  <si>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</si>
  <si>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</si>
  <si>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</si>
  <si>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</si>
  <si>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</si>
  <si>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</si>
  <si>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</si>
  <si>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</si>
  <si>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</si>
  <si>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</si>
  <si>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</si>
  <si>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</si>
  <si>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</si>
  <si>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</si>
  <si>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</si>
  <si>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</si>
  <si>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</si>
  <si>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</si>
  <si>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</si>
  <si>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</si>
  <si>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</si>
  <si>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</si>
  <si>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</si>
  <si>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</si>
  <si>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</si>
  <si>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</si>
  <si>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</si>
  <si>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</si>
  <si>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</si>
  <si>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</si>
  <si>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</si>
  <si>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</si>
  <si>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</si>
  <si>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</si>
  <si>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</si>
  <si>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</si>
  <si>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</si>
  <si>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</si>
  <si>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</si>
  <si>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</si>
  <si>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</si>
  <si>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</si>
  <si>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</si>
  <si>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</si>
  <si>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</si>
  <si>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</si>
  <si>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</si>
  <si>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</si>
  <si>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</si>
  <si>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</si>
  <si>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</si>
  <si>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</si>
  <si>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</si>
  <si>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</si>
  <si>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</si>
  <si>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</si>
  <si>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</si>
  <si>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</si>
  <si>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</si>
  <si>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</si>
  <si>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</si>
  <si>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</si>
  <si>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</si>
  <si>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</si>
  <si>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</si>
  <si>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</si>
  <si>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</si>
  <si>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</si>
  <si>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</si>
  <si>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</si>
  <si>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</si>
  <si>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</si>
  <si>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</si>
  <si>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</si>
  <si>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</si>
  <si>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</si>
  <si>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</si>
  <si>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</si>
  <si>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</si>
  <si>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</si>
  <si>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</si>
  <si>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</si>
  <si>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</si>
  <si>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</si>
  <si>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</si>
  <si>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</si>
  <si>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</si>
  <si>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</si>
  <si>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</si>
  <si>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</si>
  <si>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</si>
  <si>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</si>
  <si>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</si>
  <si>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</si>
  <si>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</si>
  <si>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</si>
  <si>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</si>
  <si>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</si>
  <si>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</si>
  <si>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</si>
  <si>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</si>
  <si>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</si>
  <si>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</si>
  <si>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</si>
  <si>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</si>
  <si>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</si>
  <si>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</si>
  <si>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</si>
  <si>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</si>
  <si>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</si>
  <si>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</si>
  <si>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</si>
  <si>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</si>
  <si>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</si>
  <si>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</si>
  <si>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</si>
  <si>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</si>
  <si>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</si>
  <si>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</si>
  <si>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</si>
  <si>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</si>
  <si>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</si>
  <si>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</si>
  <si>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</si>
  <si>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</si>
  <si>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</si>
  <si>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</si>
  <si>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</si>
  <si>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</si>
  <si>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</si>
  <si>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</si>
  <si>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</si>
  <si>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</si>
  <si>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</si>
  <si>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</si>
  <si>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</si>
  <si>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</si>
  <si>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</si>
  <si>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</si>
  <si>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</si>
  <si>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</si>
  <si>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</si>
  <si>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</si>
  <si>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</si>
  <si>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</si>
  <si>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</si>
  <si>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</si>
  <si>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</si>
  <si>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</si>
  <si>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</si>
  <si>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</si>
  <si>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</si>
  <si>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</si>
  <si>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</si>
  <si>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</si>
  <si>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</si>
  <si>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</si>
  <si>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</si>
  <si>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</si>
  <si>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</si>
  <si>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</si>
  <si>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</si>
  <si>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</si>
  <si>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</si>
  <si>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</si>
  <si>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</si>
  <si>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</si>
  <si>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</si>
  <si>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</si>
  <si>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</si>
  <si>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</si>
  <si>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</si>
  <si>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</si>
  <si>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</si>
  <si>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</si>
  <si>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</si>
  <si>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</si>
  <si>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</si>
  <si>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</si>
  <si>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</si>
  <si>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</si>
  <si>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</si>
  <si>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</si>
  <si>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</si>
  <si>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</si>
  <si>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</si>
  <si>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</si>
  <si>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</si>
  <si>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</si>
  <si>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</si>
  <si>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</si>
  <si>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</si>
  <si>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</si>
  <si>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</si>
  <si>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</si>
  <si>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</si>
  <si>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</si>
  <si>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</si>
  <si>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</si>
  <si>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</si>
  <si>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</si>
  <si>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</si>
  <si>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</si>
  <si>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</si>
  <si>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</si>
  <si>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</si>
  <si>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</si>
  <si>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</si>
  <si>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</si>
  <si>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</si>
  <si>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</si>
  <si>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</si>
  <si>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</si>
  <si>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</si>
  <si>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</si>
  <si>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</si>
  <si>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</si>
  <si>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</si>
  <si>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</si>
  <si>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</si>
  <si>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</si>
  <si>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</si>
  <si>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</si>
  <si>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</si>
  <si>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</si>
  <si>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</si>
  <si>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</si>
  <si>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</si>
  <si>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</si>
  <si>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</si>
  <si>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</si>
  <si>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</si>
  <si>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</si>
  <si>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</si>
  <si>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</si>
  <si>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</si>
  <si>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</si>
  <si>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</si>
  <si>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</si>
  <si>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</si>
  <si>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</si>
  <si>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</si>
  <si>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</si>
  <si>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</si>
  <si>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</si>
  <si>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</si>
  <si>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</si>
  <si>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</si>
  <si>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</si>
  <si>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</si>
  <si>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</si>
  <si>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</si>
  <si>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</si>
  <si>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</si>
  <si>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</si>
  <si>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</si>
  <si>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</si>
  <si>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</si>
  <si>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</si>
  <si>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</si>
  <si>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</si>
  <si>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</si>
  <si>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</si>
  <si>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</si>
  <si>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</si>
  <si>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</si>
  <si>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</si>
  <si>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</si>
  <si>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</si>
  <si>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</si>
  <si>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</si>
  <si>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</si>
  <si>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</si>
  <si>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</si>
  <si>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</si>
  <si>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</si>
  <si>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</si>
  <si>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</si>
  <si>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</si>
  <si>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</si>
  <si>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</si>
  <si>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</si>
  <si>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</si>
  <si>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</si>
  <si>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</si>
  <si>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</si>
  <si>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</si>
  <si>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</si>
  <si>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</si>
  <si>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</si>
  <si>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</si>
  <si>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</si>
  <si>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</si>
  <si>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</si>
  <si>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</si>
  <si>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</si>
  <si>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</si>
  <si>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</si>
  <si>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</si>
  <si>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</si>
  <si>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</si>
  <si>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</si>
  <si>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</si>
  <si>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</si>
  <si>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</si>
  <si>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</si>
  <si>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</si>
  <si>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</si>
  <si>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</si>
  <si>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</si>
  <si>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</si>
  <si>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</si>
  <si>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</si>
  <si>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</si>
  <si>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</si>
  <si>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</si>
  <si>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</si>
  <si>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</si>
  <si>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</si>
  <si>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</si>
  <si>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</si>
  <si>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</si>
  <si>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</si>
  <si>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</si>
  <si>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</si>
  <si>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</si>
  <si>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</si>
  <si>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</si>
  <si>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</si>
  <si>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</si>
  <si>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</si>
  <si>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</si>
  <si>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</si>
  <si>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</si>
  <si>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</si>
  <si>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</si>
  <si>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</si>
  <si>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</si>
  <si>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</si>
  <si>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</si>
  <si>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</si>
  <si>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</si>
  <si>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</si>
  <si>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</si>
  <si>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</si>
  <si>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</si>
  <si>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</si>
  <si>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</si>
  <si>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</si>
  <si>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</si>
  <si>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</si>
  <si>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</si>
  <si>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</si>
  <si>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</si>
  <si>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</si>
  <si>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</si>
  <si>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</si>
  <si>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</si>
  <si>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</si>
  <si>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</si>
  <si>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</si>
  <si>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</si>
  <si>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</si>
  <si>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</si>
  <si>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</si>
  <si>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</si>
  <si>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</si>
  <si>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</si>
  <si>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</si>
  <si>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</si>
  <si>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</si>
  <si>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</si>
  <si>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</si>
  <si>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</si>
  <si>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</si>
  <si>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</si>
  <si>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</si>
  <si>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</si>
  <si>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</si>
  <si>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</si>
  <si>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</si>
  <si>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</si>
  <si>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</si>
  <si>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</si>
  <si>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</si>
  <si>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</si>
  <si>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</si>
  <si>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</si>
  <si>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</si>
  <si>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</si>
  <si>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</si>
  <si>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</si>
  <si>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</si>
  <si>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</si>
  <si>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</si>
  <si>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</si>
  <si>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</si>
  <si>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</si>
  <si>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</si>
  <si>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</si>
  <si>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</si>
  <si>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</si>
  <si>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</si>
  <si>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</si>
  <si>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</si>
  <si>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</si>
  <si>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</si>
  <si>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</si>
  <si>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</si>
  <si>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</si>
  <si>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</si>
  <si>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</si>
  <si>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</si>
  <si>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</si>
  <si>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</si>
  <si>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</si>
  <si>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</si>
  <si>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</si>
  <si>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</si>
  <si>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</si>
  <si>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</si>
  <si>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</si>
  <si>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</si>
  <si>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</si>
  <si>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</si>
  <si>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</si>
  <si>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</si>
  <si>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</si>
  <si>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</si>
  <si>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</si>
  <si>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</si>
  <si>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</si>
  <si>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</si>
  <si>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</si>
  <si>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</si>
  <si>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</si>
  <si>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</si>
  <si>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</si>
  <si>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</si>
  <si>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</si>
  <si>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</si>
  <si>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</si>
  <si>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</si>
  <si>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</si>
  <si>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</si>
  <si>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</si>
  <si>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</si>
  <si>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</si>
  <si>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</si>
  <si>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</si>
  <si>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</si>
  <si>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</si>
  <si>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</si>
  <si>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</si>
  <si>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</si>
  <si>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</si>
  <si>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</si>
  <si>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</si>
  <si>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</si>
  <si>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</si>
  <si>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</si>
  <si>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</si>
  <si>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</si>
  <si>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</si>
  <si>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</si>
  <si>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</si>
  <si>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</si>
  <si>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</si>
  <si>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</si>
  <si>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</si>
  <si>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</si>
  <si>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</si>
  <si>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</si>
  <si>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</si>
  <si>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</si>
  <si>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</si>
  <si>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</si>
  <si>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</si>
  <si>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</si>
  <si>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</si>
  <si>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</si>
  <si>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</si>
  <si>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</si>
  <si>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</si>
  <si>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</si>
  <si>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</si>
  <si>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</si>
  <si>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</si>
  <si>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</si>
  <si>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</si>
  <si>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</si>
  <si>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</si>
  <si>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</si>
  <si>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</si>
  <si>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</si>
  <si>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</si>
  <si>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</si>
  <si>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</si>
  <si>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</si>
  <si>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</si>
  <si>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</si>
  <si>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</si>
  <si>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</si>
  <si>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</si>
  <si>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</si>
  <si>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</si>
  <si>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</si>
  <si>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</si>
  <si>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</si>
  <si>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</si>
  <si>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</si>
  <si>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</si>
  <si>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</si>
  <si>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</si>
  <si>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</si>
  <si>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</si>
  <si>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</si>
  <si>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</si>
  <si>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</si>
  <si>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</si>
  <si>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</si>
  <si>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</si>
  <si>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</si>
  <si>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</si>
  <si>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</si>
  <si>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</si>
  <si>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</si>
  <si>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</si>
  <si>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</si>
  <si>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</si>
  <si>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</si>
  <si>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</si>
  <si>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</si>
  <si>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</si>
  <si>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</si>
  <si>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</si>
  <si>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</si>
  <si>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</si>
  <si>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</si>
  <si>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</si>
  <si>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</si>
  <si>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</si>
  <si>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</si>
  <si>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</si>
  <si>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</si>
  <si>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</si>
  <si>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</si>
  <si>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</si>
  <si>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</si>
  <si>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</si>
  <si>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</si>
  <si>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</si>
  <si>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</si>
  <si>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</si>
  <si>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</si>
  <si>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</si>
  <si>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</si>
  <si>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</si>
  <si>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</si>
  <si>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</si>
  <si>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</si>
  <si>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</si>
  <si>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</si>
  <si>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</si>
  <si>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</si>
  <si>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</si>
  <si>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</si>
  <si>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</si>
  <si>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</si>
  <si>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</si>
  <si>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</si>
  <si>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</si>
  <si>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</si>
  <si>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</si>
  <si>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</si>
  <si>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</si>
  <si>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</si>
  <si>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</si>
  <si>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</si>
  <si>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</si>
  <si>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</si>
  <si>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</si>
  <si>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</si>
  <si>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</si>
  <si>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</si>
  <si>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</si>
  <si>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</si>
  <si>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</si>
  <si>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</si>
  <si>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</si>
  <si>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</si>
  <si>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</si>
  <si>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</si>
  <si>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</si>
  <si>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</si>
  <si>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</si>
  <si>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</si>
  <si>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</si>
  <si>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</si>
  <si>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</si>
  <si>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</si>
  <si>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</si>
  <si>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</si>
  <si>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</si>
  <si>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</si>
  <si>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</si>
  <si>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</si>
  <si>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</si>
  <si>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</si>
  <si>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</si>
  <si>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</si>
  <si>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</si>
  <si>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</si>
  <si>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</si>
  <si>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</si>
  <si>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</si>
  <si>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</si>
  <si>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</si>
  <si>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</si>
  <si>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</si>
  <si>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</si>
  <si>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</si>
  <si>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</si>
  <si>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</si>
  <si>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</si>
  <si>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</si>
  <si>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</si>
  <si>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</si>
  <si>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</si>
  <si>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</si>
  <si>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</si>
  <si>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</si>
  <si>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</si>
  <si>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</si>
  <si>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</si>
  <si>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</si>
  <si>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</si>
  <si>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</si>
  <si>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</si>
  <si>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</si>
  <si>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</si>
  <si>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</si>
  <si>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</si>
  <si>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</si>
  <si>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</si>
  <si>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</si>
  <si>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</si>
  <si>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</si>
  <si>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</si>
  <si>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</si>
  <si>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</si>
  <si>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</si>
  <si>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</si>
  <si>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</si>
  <si>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</si>
  <si>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</si>
  <si>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</si>
  <si>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</si>
  <si>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</si>
  <si>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</si>
  <si>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</si>
  <si>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</si>
  <si>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</si>
  <si>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</si>
  <si>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</si>
  <si>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</si>
  <si>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</si>
  <si>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</si>
  <si>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</si>
  <si>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</si>
  <si>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</si>
  <si>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</si>
  <si>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</si>
  <si>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</si>
  <si>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</si>
  <si>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</si>
  <si>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</si>
  <si>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</si>
  <si>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</si>
  <si>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</si>
  <si>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</si>
  <si>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</si>
  <si>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</si>
  <si>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</si>
  <si>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</si>
  <si>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</si>
  <si>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</si>
  <si>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</si>
  <si>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</si>
  <si>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</si>
  <si>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</si>
  <si>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</si>
  <si>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</si>
  <si>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</si>
  <si>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</si>
  <si>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</si>
  <si>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</si>
  <si>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</si>
  <si>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</si>
  <si>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</si>
  <si>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</si>
  <si>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</si>
  <si>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</si>
  <si>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</si>
  <si>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</si>
  <si>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</si>
  <si>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</si>
  <si>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</si>
  <si>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</si>
  <si>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</si>
  <si>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</si>
  <si>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</si>
  <si>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</si>
  <si>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</si>
  <si>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</si>
  <si>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</si>
  <si>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</si>
  <si>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</si>
  <si>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</si>
  <si>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</si>
  <si>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</si>
  <si>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</si>
  <si>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</si>
  <si>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</si>
  <si>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</si>
  <si>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</si>
  <si>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</si>
  <si>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</si>
  <si>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</si>
  <si>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</si>
  <si>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</si>
  <si>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</si>
  <si>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</si>
  <si>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</si>
  <si>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</si>
  <si>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</si>
  <si>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</si>
  <si>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</si>
  <si>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</si>
  <si>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</si>
  <si>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</si>
  <si>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</si>
  <si>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</si>
  <si>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</si>
  <si>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</si>
  <si>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</si>
  <si>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</si>
  <si>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</si>
  <si>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</si>
  <si>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</si>
  <si>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</si>
  <si>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</si>
  <si>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</si>
  <si>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</si>
  <si>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</si>
  <si>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</si>
  <si>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</si>
  <si>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</si>
  <si>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</si>
  <si>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</si>
  <si>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</si>
  <si>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</si>
  <si>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</si>
  <si>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</si>
  <si>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</si>
  <si>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</si>
  <si>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</si>
  <si>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</si>
  <si>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</si>
  <si>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</si>
  <si>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</si>
  <si>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</si>
  <si>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</si>
  <si>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</si>
  <si>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</si>
  <si>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</si>
  <si>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</si>
  <si>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</si>
  <si>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</si>
  <si>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</si>
  <si>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</si>
  <si>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</si>
  <si>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</si>
  <si>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</si>
  <si>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</si>
  <si>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</si>
  <si>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</si>
  <si>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</si>
  <si>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</si>
  <si>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</si>
  <si>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</si>
  <si>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</si>
  <si>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</si>
  <si>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</si>
  <si>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</si>
  <si>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</si>
  <si>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</si>
  <si>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</si>
  <si>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</si>
  <si>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</si>
  <si>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</si>
  <si>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</si>
  <si>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</si>
  <si>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</si>
  <si>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</si>
  <si>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</si>
  <si>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</si>
  <si>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</si>
  <si>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</si>
  <si>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</si>
  <si>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</si>
  <si>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</si>
  <si>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</si>
  <si>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</si>
  <si>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</si>
  <si>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</si>
  <si>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</si>
  <si>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</si>
  <si>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</si>
  <si>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</si>
  <si>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</si>
  <si>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</si>
  <si>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</si>
  <si>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</si>
  <si>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</si>
  <si>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</si>
  <si>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</si>
  <si>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</si>
  <si>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</si>
  <si>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</si>
  <si>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</si>
  <si>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</si>
  <si>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</si>
  <si>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</si>
  <si>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</si>
  <si>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</si>
  <si>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</si>
  <si>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</si>
  <si>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</si>
  <si>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</si>
  <si>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</si>
  <si>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</si>
  <si>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</si>
  <si>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</si>
  <si>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</si>
  <si>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</si>
  <si>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</si>
  <si>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</si>
  <si>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</si>
  <si>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</si>
  <si>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</si>
  <si>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</si>
  <si>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</si>
  <si>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</si>
  <si>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</si>
  <si>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</si>
  <si>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</si>
  <si>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</si>
  <si>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</si>
  <si>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</si>
  <si>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</si>
  <si>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</si>
  <si>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</si>
  <si>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</si>
  <si>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</si>
  <si>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</si>
  <si>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</si>
  <si>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</si>
  <si>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</si>
  <si>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</si>
  <si>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</si>
  <si>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</si>
  <si>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</si>
  <si>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</si>
  <si>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</si>
  <si>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</si>
  <si>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</si>
  <si>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</si>
  <si>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</si>
  <si>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</si>
  <si>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</si>
  <si>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</si>
  <si>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</si>
  <si>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</si>
  <si>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</si>
  <si>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</si>
  <si>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</si>
  <si>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</si>
  <si>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</si>
  <si>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</si>
  <si>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</si>
  <si>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</si>
  <si>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</si>
  <si>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</si>
  <si>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</si>
  <si>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</si>
  <si>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</si>
  <si>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</si>
  <si>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</si>
  <si>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</si>
  <si>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</si>
  <si>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</si>
  <si>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</si>
  <si>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</si>
  <si>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</si>
  <si>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</si>
  <si>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</si>
  <si>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</si>
  <si>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</si>
  <si>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</si>
  <si>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</si>
  <si>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</si>
  <si>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</si>
  <si>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</si>
  <si>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</si>
  <si>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</si>
  <si>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</si>
  <si>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</si>
  <si>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</si>
  <si>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</si>
  <si>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</si>
  <si>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</si>
  <si>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</si>
  <si>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</si>
  <si>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</si>
  <si>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</si>
  <si>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</si>
  <si>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</si>
  <si>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</si>
  <si>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</si>
  <si>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</si>
  <si>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</si>
  <si>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</si>
  <si>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</si>
  <si>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</si>
  <si>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</si>
  <si>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</si>
  <si>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</si>
  <si>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</si>
  <si>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</si>
  <si>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</si>
  <si>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</si>
  <si>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</si>
  <si>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</si>
  <si>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</si>
  <si>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</si>
  <si>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</si>
  <si>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</si>
  <si>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</si>
  <si>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</si>
  <si>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</si>
  <si>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</si>
  <si>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</si>
  <si>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</si>
  <si>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</si>
  <si>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</si>
  <si>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</si>
  <si>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</si>
  <si>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</si>
  <si>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</si>
  <si>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</si>
  <si>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</si>
  <si>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</si>
  <si>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</si>
  <si>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</si>
  <si>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</si>
  <si>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</si>
  <si>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</si>
  <si>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</si>
  <si>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</si>
  <si>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</si>
  <si>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</si>
  <si>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</si>
  <si>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</si>
  <si>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</si>
  <si>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</si>
  <si>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</si>
  <si>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</si>
  <si>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</si>
  <si>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</si>
  <si>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</si>
  <si>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</si>
  <si>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</si>
  <si>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</si>
  <si>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</si>
  <si>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</si>
  <si>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</si>
  <si>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</si>
  <si>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</si>
  <si>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</si>
  <si>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</si>
  <si>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</si>
  <si>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</si>
  <si>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</si>
  <si>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</si>
  <si>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</si>
  <si>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</si>
  <si>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</si>
  <si>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</si>
  <si>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</si>
  <si>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</si>
  <si>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</si>
  <si>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</si>
  <si>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</si>
  <si>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</si>
  <si>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</si>
  <si>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</si>
  <si>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</si>
  <si>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</si>
  <si>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</si>
  <si>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</si>
  <si>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</si>
  <si>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</si>
  <si>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</si>
  <si>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</si>
  <si>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</si>
  <si>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</si>
  <si>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</si>
  <si>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</si>
  <si>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</si>
  <si>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</si>
  <si>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</si>
  <si>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</si>
  <si>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</si>
  <si>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</si>
  <si>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</si>
  <si>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</si>
  <si>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</si>
  <si>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</si>
  <si>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</si>
  <si>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</si>
  <si>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</si>
  <si>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</si>
  <si>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</si>
  <si>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</si>
  <si>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</si>
  <si>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</si>
  <si>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</si>
  <si>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</si>
  <si>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</si>
  <si>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</si>
  <si>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</si>
  <si>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</si>
  <si>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</si>
  <si>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</si>
  <si>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</si>
  <si>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</si>
  <si>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</si>
  <si>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</si>
  <si>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</si>
  <si>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</si>
  <si>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</si>
  <si>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</si>
  <si>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</si>
  <si>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</si>
  <si>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</si>
  <si>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</si>
  <si>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</si>
  <si>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</si>
  <si>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</si>
  <si>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</si>
  <si>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</si>
  <si>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</si>
  <si>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</si>
  <si>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</si>
  <si>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</si>
  <si>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</si>
  <si>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</si>
  <si>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</si>
  <si>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</si>
  <si>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</si>
  <si>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</si>
  <si>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</si>
  <si>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</si>
  <si>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</si>
  <si>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</si>
  <si>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</si>
  <si>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</si>
  <si>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</si>
  <si>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</si>
  <si>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</si>
  <si>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</si>
  <si>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</si>
  <si>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</si>
  <si>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</si>
  <si>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</si>
  <si>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</si>
  <si>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</si>
  <si>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</si>
  <si>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</si>
  <si>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</si>
  <si>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</si>
  <si>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</si>
  <si>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</si>
  <si>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</si>
  <si>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</si>
  <si>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</si>
  <si>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</si>
  <si>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</si>
  <si>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</si>
  <si>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</si>
  <si>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</si>
  <si>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</si>
  <si>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</si>
  <si>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</si>
  <si>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</si>
  <si>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</si>
  <si>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</si>
  <si>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</si>
  <si>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</si>
  <si>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</si>
  <si>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</si>
  <si>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</si>
  <si>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</si>
  <si>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</si>
  <si>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</si>
  <si>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</si>
  <si>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</si>
  <si>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</si>
  <si>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</si>
  <si>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</si>
  <si>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</si>
  <si>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</si>
  <si>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</si>
  <si>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</si>
  <si>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</si>
  <si>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</si>
  <si>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</si>
  <si>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</si>
  <si>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</si>
  <si>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</si>
  <si>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</si>
  <si>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</si>
  <si>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</si>
  <si>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</si>
  <si>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</si>
  <si>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</si>
  <si>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</si>
  <si>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</si>
  <si>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</si>
  <si>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</si>
  <si>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</si>
  <si>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</si>
  <si>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</si>
  <si>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</si>
  <si>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</si>
  <si>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</si>
  <si>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</si>
  <si>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</si>
  <si>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</si>
  <si>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</si>
  <si>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</si>
  <si>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</si>
  <si>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</si>
  <si>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</si>
  <si>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</si>
  <si>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</si>
  <si>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</si>
  <si>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</si>
  <si>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</si>
  <si>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</si>
  <si>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</si>
  <si>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</si>
  <si>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</si>
  <si>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</si>
  <si>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</si>
  <si>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</si>
  <si>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</si>
  <si>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</si>
  <si>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</si>
  <si>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</si>
  <si>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</si>
  <si>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</si>
  <si>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</si>
  <si>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</si>
  <si>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</si>
  <si>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</si>
  <si>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</si>
  <si>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</si>
  <si>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</si>
  <si>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</si>
  <si>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</si>
  <si>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</si>
  <si>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</si>
  <si>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</si>
  <si>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</si>
  <si>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</si>
  <si>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</si>
  <si>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</si>
  <si>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日高町</t>
  </si>
  <si>
    <t>24202</t>
  </si>
  <si>
    <t>四日市市</t>
  </si>
  <si>
    <t>24202_令和4年度</t>
  </si>
  <si>
    <t>24202_令和6年度</t>
  </si>
  <si>
    <t>24208</t>
  </si>
  <si>
    <t>名張市</t>
  </si>
  <si>
    <t>24208_令和4年度</t>
  </si>
  <si>
    <t>24208_令和6年度</t>
  </si>
  <si>
    <t>24204</t>
  </si>
  <si>
    <t>松阪市</t>
  </si>
  <si>
    <t>24204_令和4年度</t>
  </si>
  <si>
    <t>24204_令和6年度</t>
  </si>
  <si>
    <t>01559_令和6年度</t>
  </si>
  <si>
    <t>01559</t>
  </si>
  <si>
    <t>湧別町</t>
  </si>
  <si>
    <t>01559_令和4年度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</si>
  <si>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</si>
  <si>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</si>
  <si>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</si>
  <si>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</si>
  <si>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</si>
  <si>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</si>
  <si>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</si>
  <si>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</si>
  <si>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</si>
  <si>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</si>
  <si>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</si>
  <si>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</si>
  <si>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</si>
  <si>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</si>
  <si>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</si>
  <si>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</si>
  <si>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</si>
  <si>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</si>
  <si>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</si>
  <si>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</si>
  <si>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</si>
  <si>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</si>
  <si>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</si>
  <si>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</si>
  <si>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</si>
  <si>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</si>
  <si>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</si>
  <si>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</si>
  <si>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</si>
  <si>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</si>
  <si>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</si>
  <si>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</si>
  <si>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</si>
  <si>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</si>
  <si>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</si>
  <si>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</si>
  <si>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</si>
  <si>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</si>
  <si>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</si>
  <si>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</si>
  <si>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</si>
  <si>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</si>
  <si>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</si>
  <si>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</si>
  <si>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</si>
  <si>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</si>
  <si>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</si>
  <si>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</si>
  <si>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</si>
  <si>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</si>
  <si>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</si>
  <si>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</si>
  <si>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</si>
  <si>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</si>
  <si>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</si>
  <si>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</si>
  <si>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</si>
  <si>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</si>
  <si>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</si>
  <si>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</si>
  <si>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</si>
  <si>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</si>
  <si>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</si>
  <si>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</si>
  <si>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</si>
  <si>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</si>
  <si>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</si>
  <si>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</si>
  <si>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</si>
  <si>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</si>
  <si>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</si>
  <si>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</si>
  <si>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</si>
  <si>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</si>
  <si>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</si>
  <si>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</si>
  <si>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</si>
  <si>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</si>
  <si>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</si>
  <si>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</si>
  <si>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</si>
  <si>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</si>
  <si>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</si>
  <si>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</si>
  <si>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</si>
  <si>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</si>
  <si>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</si>
  <si>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</si>
  <si>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</si>
  <si>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</si>
  <si>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</si>
  <si>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</si>
  <si>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</si>
  <si>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</si>
  <si>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</si>
  <si>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</si>
  <si>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</si>
  <si>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</si>
  <si>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</si>
  <si>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</si>
  <si>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</si>
  <si>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</si>
  <si>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</si>
  <si>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</si>
  <si>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</si>
  <si>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</si>
  <si>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</si>
  <si>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</si>
  <si>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</si>
  <si>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</si>
  <si>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</si>
  <si>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</si>
  <si>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</si>
  <si>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</si>
  <si>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</si>
  <si>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</si>
  <si>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</si>
  <si>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</si>
  <si>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</si>
  <si>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</si>
  <si>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</si>
  <si>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</si>
  <si>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</si>
  <si>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</si>
  <si>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</si>
  <si>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</si>
  <si>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</si>
  <si>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</si>
  <si>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</si>
  <si>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</si>
  <si>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</si>
  <si>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</si>
  <si>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</si>
  <si>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</si>
  <si>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</si>
  <si>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</si>
  <si>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</si>
  <si>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</si>
  <si>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</si>
  <si>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</si>
  <si>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</si>
  <si>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</si>
  <si>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</si>
  <si>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</si>
  <si>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</si>
  <si>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</si>
  <si>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</si>
  <si>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</si>
  <si>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</si>
  <si>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</si>
  <si>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</si>
  <si>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</si>
  <si>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</si>
  <si>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</si>
  <si>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</si>
  <si>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</si>
  <si>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</si>
  <si>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</si>
  <si>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</si>
  <si>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</si>
  <si>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</si>
  <si>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</si>
  <si>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</si>
  <si>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</si>
  <si>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</si>
  <si>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</si>
  <si>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</si>
  <si>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</si>
  <si>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</si>
  <si>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</si>
  <si>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</si>
  <si>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</si>
  <si>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</si>
  <si>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</si>
  <si>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</si>
  <si>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</si>
  <si>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</si>
  <si>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</si>
  <si>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</si>
  <si>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</si>
  <si>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</si>
  <si>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</si>
  <si>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</si>
  <si>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</si>
  <si>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</si>
  <si>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</si>
  <si>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</si>
  <si>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</si>
  <si>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</si>
  <si>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</si>
  <si>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</si>
  <si>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</si>
  <si>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</si>
  <si>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</si>
  <si>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</si>
  <si>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</si>
  <si>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</si>
  <si>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</si>
  <si>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</si>
  <si>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</si>
  <si>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</si>
  <si>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</si>
  <si>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</si>
  <si>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</si>
  <si>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</si>
  <si>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</si>
  <si>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</si>
  <si>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</si>
  <si>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</si>
  <si>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</si>
  <si>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</si>
  <si>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</si>
  <si>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</si>
  <si>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</si>
  <si>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</si>
  <si>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</si>
  <si>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</si>
  <si>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</si>
  <si>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</si>
  <si>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</si>
  <si>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</si>
  <si>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</si>
  <si>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</si>
  <si>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</si>
  <si>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</si>
  <si>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</si>
  <si>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</si>
  <si>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</si>
  <si>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</si>
  <si>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</si>
  <si>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</si>
  <si>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</si>
  <si>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</si>
  <si>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</si>
  <si>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</si>
  <si>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</si>
  <si>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</si>
  <si>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</si>
  <si>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</si>
  <si>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</si>
  <si>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</si>
  <si>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</si>
  <si>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</si>
  <si>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</si>
  <si>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</si>
  <si>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</si>
  <si>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</si>
  <si>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</si>
  <si>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</si>
  <si>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</si>
  <si>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</si>
  <si>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</si>
  <si>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</si>
  <si>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</si>
  <si>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</si>
  <si>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</si>
  <si>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</si>
  <si>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</si>
  <si>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</si>
  <si>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</si>
  <si>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</si>
  <si>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</si>
  <si>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</si>
  <si>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</si>
  <si>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</si>
  <si>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</si>
  <si>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</si>
  <si>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</si>
  <si>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</si>
  <si>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</si>
  <si>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</si>
  <si>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</si>
  <si>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</si>
  <si>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</si>
  <si>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</si>
  <si>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</si>
  <si>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</si>
  <si>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</si>
  <si>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</si>
  <si>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</si>
  <si>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</si>
  <si>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</si>
  <si>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</si>
  <si>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</si>
  <si>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</si>
  <si>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</si>
  <si>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</si>
  <si>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</si>
  <si>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</si>
  <si>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</si>
  <si>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</si>
  <si>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</si>
  <si>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</si>
  <si>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</si>
  <si>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</si>
  <si>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</si>
  <si>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</si>
  <si>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</si>
  <si>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</si>
  <si>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</si>
  <si>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</si>
  <si>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</si>
  <si>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</si>
  <si>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</si>
  <si>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</si>
  <si>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</si>
  <si>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</si>
  <si>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</si>
  <si>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</si>
  <si>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</si>
  <si>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</si>
  <si>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</si>
  <si>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</si>
  <si>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</si>
  <si>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</si>
  <si>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</si>
  <si>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</si>
  <si>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</si>
  <si>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</si>
  <si>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</si>
  <si>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</si>
  <si>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</si>
  <si>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</si>
  <si>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</si>
  <si>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</si>
  <si>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</si>
  <si>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</si>
  <si>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</si>
  <si>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</si>
  <si>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</si>
  <si>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</si>
  <si>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</si>
  <si>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</si>
  <si>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</si>
  <si>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</si>
  <si>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</si>
  <si>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</si>
  <si>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</si>
  <si>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</si>
  <si>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</si>
  <si>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</si>
  <si>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</si>
  <si>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</si>
  <si>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</si>
  <si>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</si>
  <si>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</si>
  <si>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</si>
  <si>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</si>
  <si>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</si>
  <si>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</si>
  <si>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</si>
  <si>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</si>
  <si>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</si>
  <si>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</si>
  <si>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</si>
  <si>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</si>
  <si>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</si>
  <si>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</si>
  <si>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</si>
  <si>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</si>
  <si>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</si>
  <si>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</si>
  <si>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</si>
  <si>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</si>
  <si>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</si>
  <si>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</si>
  <si>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</si>
  <si>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</si>
  <si>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</si>
  <si>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</si>
  <si>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</si>
  <si>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</si>
  <si>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</si>
  <si>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</si>
  <si>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</si>
  <si>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</si>
  <si>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</si>
  <si>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</si>
  <si>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</si>
  <si>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</si>
  <si>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</si>
  <si>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</si>
  <si>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</si>
  <si>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</si>
  <si>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</si>
  <si>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</si>
  <si>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</si>
  <si>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</si>
  <si>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</si>
  <si>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</si>
  <si>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</si>
  <si>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</si>
  <si>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</si>
  <si>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</si>
  <si>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</si>
  <si>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</si>
  <si>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</si>
  <si>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</si>
  <si>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</si>
  <si>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</si>
  <si>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</si>
  <si>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</si>
  <si>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</si>
  <si>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</si>
  <si>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</si>
  <si>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</si>
  <si>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</si>
  <si>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</si>
  <si>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</si>
  <si>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</si>
  <si>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</si>
  <si>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</si>
  <si>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</si>
  <si>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</si>
  <si>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</si>
  <si>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</si>
  <si>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</si>
  <si>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</si>
  <si>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</si>
  <si>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</si>
  <si>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</si>
  <si>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</si>
  <si>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</si>
  <si>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</si>
  <si>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</si>
  <si>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</si>
  <si>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</si>
  <si>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</si>
  <si>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</si>
  <si>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</si>
  <si>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</si>
  <si>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</si>
  <si>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</si>
  <si>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</si>
  <si>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</si>
  <si>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</si>
  <si>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</si>
  <si>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</si>
  <si>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</si>
  <si>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</si>
  <si>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</si>
  <si>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</si>
  <si>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</si>
  <si>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</si>
  <si>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</si>
  <si>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</si>
  <si>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</si>
  <si>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</si>
  <si>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</si>
  <si>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</si>
  <si>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</si>
  <si>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</si>
  <si>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</si>
  <si>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</si>
  <si>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</si>
  <si>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</si>
  <si>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</si>
  <si>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</si>
  <si>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</si>
  <si>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</si>
  <si>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</si>
  <si>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</si>
  <si>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</si>
  <si>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</si>
  <si>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</si>
  <si>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</si>
  <si>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</si>
  <si>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</si>
  <si>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</si>
  <si>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</si>
  <si>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</si>
  <si>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</si>
  <si>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</si>
  <si>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</si>
  <si>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</si>
  <si>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</si>
  <si>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</si>
  <si>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</si>
  <si>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</si>
  <si>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</si>
  <si>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</si>
  <si>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</si>
  <si>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</si>
  <si>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</si>
  <si>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</si>
  <si>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</si>
  <si>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</si>
  <si>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</si>
  <si>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</si>
  <si>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</si>
  <si>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</si>
  <si>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</si>
  <si>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</si>
  <si>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</si>
  <si>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</si>
  <si>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</si>
  <si>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</si>
  <si>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</si>
  <si>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</si>
  <si>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</si>
  <si>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</si>
  <si>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</si>
  <si>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</si>
  <si>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</si>
  <si>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</si>
  <si>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</si>
  <si>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</si>
  <si>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</si>
  <si>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</si>
  <si>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</si>
  <si>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</si>
  <si>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</si>
  <si>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</si>
  <si>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</si>
  <si>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</si>
  <si>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</si>
  <si>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</si>
  <si>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</si>
  <si>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</si>
  <si>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</si>
  <si>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</si>
  <si>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</si>
  <si>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</si>
  <si>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</si>
  <si>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</si>
  <si>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</si>
  <si>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</si>
  <si>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</si>
  <si>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</si>
  <si>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</si>
  <si>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</si>
  <si>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</si>
  <si>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</si>
  <si>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</si>
  <si>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</si>
  <si>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</si>
  <si>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</si>
  <si>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</si>
  <si>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</si>
  <si>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</si>
  <si>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</si>
  <si>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</si>
  <si>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</si>
  <si>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</si>
  <si>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</si>
  <si>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</si>
  <si>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</si>
  <si>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</si>
  <si>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</si>
  <si>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</si>
  <si>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</si>
  <si>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</si>
  <si>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</si>
  <si>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</si>
  <si>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</si>
  <si>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</si>
  <si>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</si>
  <si>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</si>
  <si>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</si>
  <si>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</si>
  <si>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</si>
  <si>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</si>
  <si>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</si>
  <si>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</si>
  <si>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</si>
  <si>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</si>
  <si>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</si>
  <si>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</si>
  <si>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</si>
  <si>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</si>
  <si>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</si>
  <si>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</si>
  <si>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</si>
  <si>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</si>
  <si>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</si>
  <si>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</si>
  <si>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</si>
  <si>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</si>
  <si>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</si>
  <si>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</si>
  <si>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</si>
  <si>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</si>
  <si>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</si>
  <si>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</si>
  <si>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</si>
  <si>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</si>
  <si>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</si>
  <si>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</si>
  <si>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</si>
  <si>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</si>
  <si>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</si>
  <si>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</si>
  <si>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</si>
  <si>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</si>
  <si>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</si>
  <si>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</si>
  <si>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</si>
  <si>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</si>
  <si>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</si>
  <si>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</si>
  <si>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</si>
  <si>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</si>
  <si>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</si>
  <si>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</si>
  <si>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</si>
  <si>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</si>
  <si>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</si>
  <si>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</si>
  <si>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</si>
  <si>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</si>
  <si>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</si>
  <si>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</si>
  <si>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</si>
  <si>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</si>
  <si>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</si>
  <si>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</si>
  <si>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</si>
  <si>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</si>
  <si>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</si>
  <si>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</si>
  <si>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</si>
  <si>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</si>
  <si>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</si>
  <si>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</si>
  <si>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</si>
  <si>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</si>
  <si>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</si>
  <si>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</si>
  <si>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</si>
  <si>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</si>
  <si>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</si>
  <si>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</si>
  <si>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</si>
  <si>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</si>
  <si>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</si>
  <si>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</si>
  <si>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</si>
  <si>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</si>
  <si>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</si>
  <si>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</si>
  <si>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</si>
  <si>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</si>
  <si>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</si>
  <si>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</si>
  <si>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</si>
  <si>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</si>
  <si>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</si>
  <si>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</si>
  <si>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</si>
  <si>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</si>
  <si>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</si>
  <si>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</si>
  <si>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</si>
  <si>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</si>
  <si>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</si>
  <si>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</si>
  <si>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</si>
  <si>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</si>
  <si>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</si>
  <si>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</si>
  <si>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</si>
  <si>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</si>
  <si>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</si>
  <si>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</si>
  <si>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</si>
  <si>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</si>
  <si>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</si>
  <si>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</si>
  <si>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</si>
  <si>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</si>
  <si>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</si>
  <si>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</si>
  <si>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</si>
  <si>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</si>
  <si>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</si>
  <si>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</si>
  <si>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</si>
  <si>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</si>
  <si>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</si>
  <si>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</si>
  <si>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</si>
  <si>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</si>
  <si>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</si>
  <si>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</si>
  <si>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</si>
  <si>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</si>
  <si>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</si>
  <si>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</si>
  <si>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</si>
  <si>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</si>
  <si>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</si>
  <si>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</si>
  <si>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</si>
  <si>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</si>
  <si>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</si>
  <si>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</si>
  <si>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</si>
  <si>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</si>
  <si>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</si>
  <si>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</si>
  <si>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</si>
  <si>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</si>
  <si>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</si>
  <si>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</si>
  <si>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</si>
  <si>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</si>
  <si>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</si>
  <si>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</si>
  <si>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</si>
  <si>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</si>
  <si>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</si>
  <si>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</si>
  <si>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</si>
  <si>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</si>
  <si>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</si>
  <si>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</si>
  <si>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</si>
  <si>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</si>
  <si>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</si>
  <si>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</si>
  <si>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</si>
  <si>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</si>
  <si>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</si>
  <si>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</si>
  <si>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</si>
  <si>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</si>
  <si>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</si>
  <si>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</si>
  <si>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</si>
  <si>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</si>
  <si>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</si>
  <si>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</si>
  <si>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</si>
  <si>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</si>
  <si>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</si>
  <si>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</si>
  <si>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</si>
  <si>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</si>
  <si>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</si>
  <si>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</si>
  <si>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</si>
  <si>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</si>
  <si>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</si>
  <si>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</si>
  <si>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</si>
  <si>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</si>
  <si>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</si>
  <si>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</si>
  <si>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</si>
  <si>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</si>
  <si>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</si>
  <si>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</si>
  <si>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</si>
  <si>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</si>
  <si>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</si>
  <si>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</si>
  <si>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</si>
  <si>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</si>
  <si>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</si>
  <si>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</si>
  <si>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</si>
  <si>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</si>
  <si>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</si>
  <si>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</si>
  <si>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</si>
  <si>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24470_令和7年度</t>
  </si>
  <si>
    <t>24470_令和8年度</t>
  </si>
  <si>
    <t>24470_令和9年度</t>
  </si>
  <si>
    <t>24470_令和10年度</t>
  </si>
  <si>
    <t>24470_令和11年度</t>
  </si>
  <si>
    <t>24470_令和12年度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</si>
</sst>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0.67008847500007784</c:v>
                </c:pt>
                <c:pt idx="1">
                  <c:v>1.0650520323458099</c:v>
                </c:pt>
                <c:pt idx="2">
                  <c:v>1.082747258781819</c:v>
                </c:pt>
                <c:pt idx="3">
                  <c:v>0.93011236252061724</c:v>
                </c:pt>
                <c:pt idx="4">
                  <c:v>0.92327423335940961</c:v>
                </c:pt>
                <c:pt idx="5">
                  <c:v>1.180038081250149</c:v>
                </c:pt>
                <c:pt idx="6">
                  <c:v>0.90226857960099049</c:v>
                </c:pt>
                <c:pt idx="7">
                  <c:v>0.79415515530266811</c:v>
                </c:pt>
                <c:pt idx="8">
                  <c:v>0.86342204119635002</c:v>
                </c:pt>
                <c:pt idx="9">
                  <c:v>1.0612151160988241</c:v>
                </c:pt>
                <c:pt idx="10">
                  <c:v>1.052875848127411</c:v>
                </c:pt>
                <c:pt idx="11">
                  <c:v>0.78946149764977347</c:v>
                </c:pt>
                <c:pt idx="12">
                  <c:v>1.147485743427052</c:v>
                </c:pt>
                <c:pt idx="13">
                  <c:v>1.085451350669296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25.173723379790136</c:v>
                </c:pt>
                <c:pt idx="1">
                  <c:v>25.226919924371792</c:v>
                </c:pt>
                <c:pt idx="2">
                  <c:v>24.937056377105371</c:v>
                </c:pt>
                <c:pt idx="3">
                  <c:v>24.975362637185611</c:v>
                </c:pt>
                <c:pt idx="4">
                  <c:v>24.471300206326866</c:v>
                </c:pt>
                <c:pt idx="5">
                  <c:v>23.816675113176736</c:v>
                </c:pt>
                <c:pt idx="6">
                  <c:v>23.514852092232907</c:v>
                </c:pt>
                <c:pt idx="7">
                  <c:v>22.994912933125047</c:v>
                </c:pt>
                <c:pt idx="8">
                  <c:v>22.56356563070679</c:v>
                </c:pt>
                <c:pt idx="9">
                  <c:v>22.114801517917954</c:v>
                </c:pt>
                <c:pt idx="10">
                  <c:v>21.785932145900375</c:v>
                </c:pt>
                <c:pt idx="11">
                  <c:v>19.898721713970904</c:v>
                </c:pt>
                <c:pt idx="12">
                  <c:v>19.911153061798395</c:v>
                </c:pt>
                <c:pt idx="13">
                  <c:v>20.109299702328087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10.38223055893738</c:v>
                </c:pt>
                <c:pt idx="1">
                  <c:v>11.802317039776471</c:v>
                </c:pt>
                <c:pt idx="2">
                  <c:v>12.212566842252841</c:v>
                </c:pt>
                <c:pt idx="3">
                  <c:v>11.67300845482513</c:v>
                </c:pt>
                <c:pt idx="4">
                  <c:v>12.051833145173299</c:v>
                </c:pt>
                <c:pt idx="5">
                  <c:v>10.90839278404027</c:v>
                </c:pt>
                <c:pt idx="6">
                  <c:v>10.33516903545228</c:v>
                </c:pt>
                <c:pt idx="7">
                  <c:v>10.546138029757669</c:v>
                </c:pt>
                <c:pt idx="8">
                  <c:v>10.311975639835953</c:v>
                </c:pt>
                <c:pt idx="9">
                  <c:v>9.3280262483863936</c:v>
                </c:pt>
                <c:pt idx="10">
                  <c:v>8.7482443972566539</c:v>
                </c:pt>
                <c:pt idx="11">
                  <c:v>8.7652527939962468</c:v>
                </c:pt>
                <c:pt idx="12">
                  <c:v>9.0706515746110821</c:v>
                </c:pt>
                <c:pt idx="13">
                  <c:v>8.5087803004616323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7.5559026711649748</c:v>
                </c:pt>
                <c:pt idx="1">
                  <c:v>7.799531082850172</c:v>
                </c:pt>
                <c:pt idx="2">
                  <c:v>9.0836877597521788</c:v>
                </c:pt>
                <c:pt idx="3">
                  <c:v>8.5778906248735591</c:v>
                </c:pt>
                <c:pt idx="4">
                  <c:v>8.6371771750271655</c:v>
                </c:pt>
                <c:pt idx="5">
                  <c:v>8.269837056511097</c:v>
                </c:pt>
                <c:pt idx="6">
                  <c:v>6.7596037160372857</c:v>
                </c:pt>
                <c:pt idx="7">
                  <c:v>6.5492669291824352</c:v>
                </c:pt>
                <c:pt idx="8">
                  <c:v>6.1875943060599905</c:v>
                </c:pt>
                <c:pt idx="9">
                  <c:v>6.4037523191835657</c:v>
                </c:pt>
                <c:pt idx="10">
                  <c:v>5.7096912602765215</c:v>
                </c:pt>
                <c:pt idx="11">
                  <c:v>4.9784959760222707</c:v>
                </c:pt>
                <c:pt idx="12">
                  <c:v>5.7130639137404184</c:v>
                </c:pt>
                <c:pt idx="13">
                  <c:v>5.2679095905989604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11.057264461919864</c:v>
                </c:pt>
                <c:pt idx="1">
                  <c:v>10.417888152498865</c:v>
                </c:pt>
                <c:pt idx="2">
                  <c:v>11.75675945221694</c:v>
                </c:pt>
                <c:pt idx="3">
                  <c:v>11.413120436646491</c:v>
                </c:pt>
                <c:pt idx="4">
                  <c:v>10.762891861507372</c:v>
                </c:pt>
                <c:pt idx="5">
                  <c:v>8.4319889552073022</c:v>
                </c:pt>
                <c:pt idx="6">
                  <c:v>11.951646522715015</c:v>
                </c:pt>
                <c:pt idx="7">
                  <c:v>9.5739139143565879</c:v>
                </c:pt>
                <c:pt idx="8">
                  <c:v>9.3152568037721153</c:v>
                </c:pt>
                <c:pt idx="9">
                  <c:v>8.7894756307129853</c:v>
                </c:pt>
                <c:pt idx="10">
                  <c:v>8.9997712500635068</c:v>
                </c:pt>
                <c:pt idx="11">
                  <c:v>11.298890813501833</c:v>
                </c:pt>
                <c:pt idx="12">
                  <c:v>10.009236517875824</c:v>
                </c:pt>
                <c:pt idx="13">
                  <c:v>9.0785702940281556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5598</c:v>
                </c:pt>
                <c:pt idx="1">
                  <c:v>5631</c:v>
                </c:pt>
                <c:pt idx="2">
                  <c:v>5720</c:v>
                </c:pt>
                <c:pt idx="3">
                  <c:v>5744</c:v>
                </c:pt>
                <c:pt idx="4">
                  <c:v>5797</c:v>
                </c:pt>
                <c:pt idx="5">
                  <c:v>5804</c:v>
                </c:pt>
                <c:pt idx="6">
                  <c:v>5788</c:v>
                </c:pt>
                <c:pt idx="7">
                  <c:v>5803</c:v>
                </c:pt>
                <c:pt idx="8">
                  <c:v>5811</c:v>
                </c:pt>
                <c:pt idx="9">
                  <c:v>5825</c:v>
                </c:pt>
                <c:pt idx="10">
                  <c:v>5796</c:v>
                </c:pt>
                <c:pt idx="11">
                  <c:v>5775</c:v>
                </c:pt>
                <c:pt idx="12">
                  <c:v>5757</c:v>
                </c:pt>
                <c:pt idx="13">
                  <c:v>5696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2732</c:v>
                </c:pt>
                <c:pt idx="1">
                  <c:v>2668</c:v>
                </c:pt>
                <c:pt idx="2">
                  <c:v>2686</c:v>
                </c:pt>
                <c:pt idx="3">
                  <c:v>2677</c:v>
                </c:pt>
                <c:pt idx="4">
                  <c:v>2640</c:v>
                </c:pt>
                <c:pt idx="5">
                  <c:v>2607</c:v>
                </c:pt>
                <c:pt idx="6">
                  <c:v>2573</c:v>
                </c:pt>
                <c:pt idx="7">
                  <c:v>2579</c:v>
                </c:pt>
                <c:pt idx="8">
                  <c:v>2542</c:v>
                </c:pt>
                <c:pt idx="9">
                  <c:v>2517</c:v>
                </c:pt>
                <c:pt idx="10">
                  <c:v>2497</c:v>
                </c:pt>
                <c:pt idx="11">
                  <c:v>2504</c:v>
                </c:pt>
                <c:pt idx="12">
                  <c:v>2502</c:v>
                </c:pt>
                <c:pt idx="13">
                  <c:v>2513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2820</c:v>
                </c:pt>
                <c:pt idx="1">
                  <c:v>2822</c:v>
                </c:pt>
                <c:pt idx="2">
                  <c:v>2832</c:v>
                </c:pt>
                <c:pt idx="3">
                  <c:v>2883</c:v>
                </c:pt>
                <c:pt idx="4">
                  <c:v>2907</c:v>
                </c:pt>
                <c:pt idx="5">
                  <c:v>2941</c:v>
                </c:pt>
                <c:pt idx="6">
                  <c:v>2974</c:v>
                </c:pt>
                <c:pt idx="7">
                  <c:v>2988</c:v>
                </c:pt>
                <c:pt idx="8">
                  <c:v>3014</c:v>
                </c:pt>
                <c:pt idx="9">
                  <c:v>3023</c:v>
                </c:pt>
                <c:pt idx="10">
                  <c:v>3054</c:v>
                </c:pt>
                <c:pt idx="11">
                  <c:v>3080</c:v>
                </c:pt>
                <c:pt idx="12">
                  <c:v>3072</c:v>
                </c:pt>
                <c:pt idx="13">
                  <c:v>3109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124</c:v>
                </c:pt>
                <c:pt idx="1">
                  <c:v>124</c:v>
                </c:pt>
                <c:pt idx="2">
                  <c:v>124</c:v>
                </c:pt>
                <c:pt idx="3">
                  <c:v>124</c:v>
                </c:pt>
                <c:pt idx="4">
                  <c:v>124</c:v>
                </c:pt>
                <c:pt idx="5">
                  <c:v>77</c:v>
                </c:pt>
                <c:pt idx="6">
                  <c:v>77</c:v>
                </c:pt>
                <c:pt idx="7">
                  <c:v>77</c:v>
                </c:pt>
                <c:pt idx="8">
                  <c:v>77</c:v>
                </c:pt>
                <c:pt idx="9">
                  <c:v>77</c:v>
                </c:pt>
                <c:pt idx="10">
                  <c:v>77</c:v>
                </c:pt>
                <c:pt idx="11">
                  <c:v>129</c:v>
                </c:pt>
                <c:pt idx="12">
                  <c:v>129</c:v>
                </c:pt>
                <c:pt idx="13">
                  <c:v>129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436</c:v>
                </c:pt>
                <c:pt idx="1">
                  <c:v>436</c:v>
                </c:pt>
                <c:pt idx="2">
                  <c:v>436</c:v>
                </c:pt>
                <c:pt idx="3">
                  <c:v>436</c:v>
                </c:pt>
                <c:pt idx="4">
                  <c:v>436</c:v>
                </c:pt>
                <c:pt idx="5">
                  <c:v>365</c:v>
                </c:pt>
                <c:pt idx="6">
                  <c:v>365</c:v>
                </c:pt>
                <c:pt idx="7">
                  <c:v>365</c:v>
                </c:pt>
                <c:pt idx="8">
                  <c:v>365</c:v>
                </c:pt>
                <c:pt idx="9">
                  <c:v>365</c:v>
                </c:pt>
                <c:pt idx="10">
                  <c:v>365</c:v>
                </c:pt>
                <c:pt idx="11">
                  <c:v>253</c:v>
                </c:pt>
                <c:pt idx="12">
                  <c:v>253</c:v>
                </c:pt>
                <c:pt idx="13">
                  <c:v>253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28.883600000000001</c:v>
                </c:pt>
                <c:pt idx="1">
                  <c:v>27.283999999999999</c:v>
                </c:pt>
                <c:pt idx="2">
                  <c:v>32.946800000000003</c:v>
                </c:pt>
                <c:pt idx="3">
                  <c:v>31.895700000000001</c:v>
                </c:pt>
                <c:pt idx="4">
                  <c:v>30.5732</c:v>
                </c:pt>
                <c:pt idx="5">
                  <c:v>32.173699999999997</c:v>
                </c:pt>
                <c:pt idx="6">
                  <c:v>38.598599999999998</c:v>
                </c:pt>
                <c:pt idx="7">
                  <c:v>38.398400000000002</c:v>
                </c:pt>
                <c:pt idx="8">
                  <c:v>39.494799999999998</c:v>
                </c:pt>
                <c:pt idx="9">
                  <c:v>39.787199999999999</c:v>
                </c:pt>
                <c:pt idx="10">
                  <c:v>41.299700000000001</c:v>
                </c:pt>
                <c:pt idx="11">
                  <c:v>46.898600000000002</c:v>
                </c:pt>
                <c:pt idx="12">
                  <c:v>36.505800000000001</c:v>
                </c:pt>
                <c:pt idx="13">
                  <c:v>37.289400000000001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9.0836877597521788</c:v>
                </c:pt>
                <c:pt idx="1">
                  <c:v>8.5778906248735591</c:v>
                </c:pt>
                <c:pt idx="2">
                  <c:v>8.6371771750271655</c:v>
                </c:pt>
                <c:pt idx="3">
                  <c:v>8.269837056511097</c:v>
                </c:pt>
                <c:pt idx="4">
                  <c:v>6.7596037160372857</c:v>
                </c:pt>
                <c:pt idx="5">
                  <c:v>6.5492669291824352</c:v>
                </c:pt>
                <c:pt idx="6">
                  <c:v>6.1875943060599905</c:v>
                </c:pt>
                <c:pt idx="7">
                  <c:v>6.4037523191835657</c:v>
                </c:pt>
                <c:pt idx="8">
                  <c:v>5.7096912602765215</c:v>
                </c:pt>
                <c:pt idx="9">
                  <c:v>4.9784959760222707</c:v>
                </c:pt>
                <c:pt idx="10">
                  <c:v>5.7130639137404184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11.75675945221694</c:v>
                </c:pt>
                <c:pt idx="1">
                  <c:v>11.413120436646491</c:v>
                </c:pt>
                <c:pt idx="2">
                  <c:v>10.762891861507372</c:v>
                </c:pt>
                <c:pt idx="3">
                  <c:v>8.4319889552073022</c:v>
                </c:pt>
                <c:pt idx="4">
                  <c:v>11.951646522715015</c:v>
                </c:pt>
                <c:pt idx="5">
                  <c:v>9.5739139143565879</c:v>
                </c:pt>
                <c:pt idx="6">
                  <c:v>9.3152568037721153</c:v>
                </c:pt>
                <c:pt idx="7">
                  <c:v>8.7894756307129853</c:v>
                </c:pt>
                <c:pt idx="8">
                  <c:v>8.9997712500635068</c:v>
                </c:pt>
                <c:pt idx="9">
                  <c:v>11.298890813501833</c:v>
                </c:pt>
                <c:pt idx="10">
                  <c:v>10.009236517875824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6.2268960357440424</c:v>
                </c:pt>
                <c:pt idx="2">
                  <c:v>1.362100487567014</c:v>
                </c:pt>
                <c:pt idx="3">
                  <c:v>3.1616622209899941</c:v>
                </c:pt>
                <c:pt idx="4">
                  <c:v>6.0145836518156486</c:v>
                </c:pt>
                <c:pt idx="5">
                  <c:v>11.47386053215051</c:v>
                </c:pt>
                <c:pt idx="7">
                  <c:v>25.263239814267479</c:v>
                </c:pt>
                <c:pt idx="8">
                  <c:v>0.54872794798360103</c:v>
                </c:pt>
                <c:pt idx="9">
                  <c:v>0</c:v>
                </c:pt>
                <c:pt idx="10">
                  <c:v>0.54600902242796456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10.750658744301051</c:v>
                </c:pt>
                <c:pt idx="4" formatCode="#,##0">
                  <c:v>6.0145836518156486</c:v>
                </c:pt>
                <c:pt idx="5" formatCode="#,##0">
                  <c:v>11.47386053215051</c:v>
                </c:pt>
                <c:pt idx="6" formatCode="#,##0">
                  <c:v>25.811967762251079</c:v>
                </c:pt>
                <c:pt idx="10" formatCode="#,##0">
                  <c:v>0.54600902242796456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度会町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度会町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度会町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度会町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125,211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1390.4999999999993</c:v>
                </c:pt>
                <c:pt idx="1">
                  <c:v>73820.099999999933</c:v>
                </c:pt>
                <c:pt idx="2">
                  <c:v>50000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207,939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1668.7668599999995</c:v>
                </c:pt>
                <c:pt idx="1">
                  <c:v>97646.275475999922</c:v>
                </c:pt>
                <c:pt idx="2">
                  <c:v>108624</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度会町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9.9533679119999992</c:v>
                </c:pt>
                <c:pt idx="1">
                  <c:v>17.931681936</c:v>
                </c:pt>
                <c:pt idx="2">
                  <c:v>0.15283522799999999</c:v>
                </c:pt>
                <c:pt idx="3">
                  <c:v>0</c:v>
                </c:pt>
                <c:pt idx="4">
                  <c:v>1.5763810199999999</c:v>
                </c:pt>
                <c:pt idx="5">
                  <c:v>5.46090125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386,404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度会町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202386</c:v>
                </c:pt>
                <c:pt idx="1">
                  <c:v>183300</c:v>
                </c:pt>
                <c:pt idx="2">
                  <c:v>718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28000</c:v>
                </c:pt>
                <c:pt idx="2">
                  <c:v>50000</c:v>
                </c:pt>
                <c:pt idx="3">
                  <c:v>50000</c:v>
                </c:pt>
                <c:pt idx="4">
                  <c:v>50000</c:v>
                </c:pt>
                <c:pt idx="5">
                  <c:v>50000</c:v>
                </c:pt>
                <c:pt idx="6">
                  <c:v>50000</c:v>
                </c:pt>
                <c:pt idx="7">
                  <c:v>50000</c:v>
                </c:pt>
                <c:pt idx="8">
                  <c:v>50000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4345.8</c:v>
                </c:pt>
                <c:pt idx="1">
                  <c:v>6589.2</c:v>
                </c:pt>
                <c:pt idx="2">
                  <c:v>10919.7</c:v>
                </c:pt>
                <c:pt idx="3">
                  <c:v>12001</c:v>
                </c:pt>
                <c:pt idx="4">
                  <c:v>13012.6</c:v>
                </c:pt>
                <c:pt idx="5">
                  <c:v>13320.599999999989</c:v>
                </c:pt>
                <c:pt idx="6">
                  <c:v>13689.099999999989</c:v>
                </c:pt>
                <c:pt idx="7">
                  <c:v>73770.599999999933</c:v>
                </c:pt>
                <c:pt idx="8">
                  <c:v>73820.099999999933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751.1</c:v>
                </c:pt>
                <c:pt idx="1">
                  <c:v>849.3</c:v>
                </c:pt>
                <c:pt idx="2">
                  <c:v>914</c:v>
                </c:pt>
                <c:pt idx="3">
                  <c:v>999.10000000000014</c:v>
                </c:pt>
                <c:pt idx="4">
                  <c:v>1054.4000000000001</c:v>
                </c:pt>
                <c:pt idx="5">
                  <c:v>1101.3</c:v>
                </c:pt>
                <c:pt idx="6">
                  <c:v>1171.3</c:v>
                </c:pt>
                <c:pt idx="7">
                  <c:v>1273.8999999999996</c:v>
                </c:pt>
                <c:pt idx="8">
                  <c:v>1390.4999999999993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0.21475704599506695</c:v>
                </c:pt>
                <c:pt idx="1">
                  <c:v>2.2583911275998876</c:v>
                </c:pt>
                <c:pt idx="2">
                  <c:v>4.0563581642212601</c:v>
                </c:pt>
                <c:pt idx="3">
                  <c:v>4.2225695898415099</c:v>
                </c:pt>
                <c:pt idx="4">
                  <c:v>4.3019012525416747</c:v>
                </c:pt>
                <c:pt idx="5">
                  <c:v>4.0195913008226594</c:v>
                </c:pt>
                <c:pt idx="6">
                  <c:v>4.1680035653610217</c:v>
                </c:pt>
                <c:pt idx="7">
                  <c:v>7.2718606979910776</c:v>
                </c:pt>
                <c:pt idx="8">
                  <c:v>7.2790512397630414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3.8319052915234089</c:v>
                </c:pt>
                <c:pt idx="2">
                  <c:v>1.0704684189176279</c:v>
                </c:pt>
                <c:pt idx="3">
                  <c:v>5.8605181510663353</c:v>
                </c:pt>
                <c:pt idx="4">
                  <c:v>8.6371771750271655</c:v>
                </c:pt>
                <c:pt idx="5">
                  <c:v>12.051833145173299</c:v>
                </c:pt>
                <c:pt idx="7">
                  <c:v>23.79769379113387</c:v>
                </c:pt>
                <c:pt idx="8">
                  <c:v>0.67360641519299702</c:v>
                </c:pt>
                <c:pt idx="9">
                  <c:v>0</c:v>
                </c:pt>
                <c:pt idx="10">
                  <c:v>0.92327423335940961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10.762891861507372</c:v>
                </c:pt>
                <c:pt idx="4" formatCode="#,##0">
                  <c:v>8.6371771750271655</c:v>
                </c:pt>
                <c:pt idx="5" formatCode="#,##0">
                  <c:v>12.051833145173299</c:v>
                </c:pt>
                <c:pt idx="6" formatCode="#,##0">
                  <c:v>24.471300206326866</c:v>
                </c:pt>
                <c:pt idx="10" formatCode="#,##0">
                  <c:v>0.92327423335940961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175</c:v>
                </c:pt>
                <c:pt idx="1">
                  <c:v>193</c:v>
                </c:pt>
                <c:pt idx="2">
                  <c:v>203</c:v>
                </c:pt>
                <c:pt idx="3">
                  <c:v>218</c:v>
                </c:pt>
                <c:pt idx="4">
                  <c:v>228</c:v>
                </c:pt>
                <c:pt idx="5">
                  <c:v>237</c:v>
                </c:pt>
                <c:pt idx="6">
                  <c:v>248</c:v>
                </c:pt>
                <c:pt idx="7">
                  <c:v>263</c:v>
                </c:pt>
                <c:pt idx="8">
                  <c:v>280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28566.778208689884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207939.04233599993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778830.14099999995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276482.44199999998</c:v>
                </c:pt>
                <c:pt idx="1">
                  <c:v>498102.27600000001</c:v>
                </c:pt>
                <c:pt idx="2">
                  <c:v>4245.4229999999998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99315.042335999926</c:v>
                </c:pt>
                <c:pt idx="1">
                  <c:v>108624</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3.7502009527380533</c:v>
                </c:pt>
                <c:pt idx="2">
                  <c:v>0.6129168707912046</c:v>
                </c:pt>
                <c:pt idx="3">
                  <c:v>4.7154524704988976</c:v>
                </c:pt>
                <c:pt idx="4">
                  <c:v>5.2679095905989604</c:v>
                </c:pt>
                <c:pt idx="5">
                  <c:v>8.5087803004616323</c:v>
                </c:pt>
                <c:pt idx="7">
                  <c:v>19.649761711717787</c:v>
                </c:pt>
                <c:pt idx="8">
                  <c:v>0.45953799061029971</c:v>
                </c:pt>
                <c:pt idx="9">
                  <c:v>0</c:v>
                </c:pt>
                <c:pt idx="10">
                  <c:v>1.085451350669296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9.0785702940281556</c:v>
                </c:pt>
                <c:pt idx="4">
                  <c:v>5.2679095905989604</c:v>
                </c:pt>
                <c:pt idx="5">
                  <c:v>8.5087803004616323</c:v>
                </c:pt>
                <c:pt idx="6">
                  <c:v>20.109299702328087</c:v>
                </c:pt>
                <c:pt idx="10">
                  <c:v>1.085451350669296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度会町</c:v>
                </c:pt>
              </c:strCache>
            </c:strRef>
          </c:cat>
          <c:val>
            <c:numRef>
              <c:f>①CO2排出量の現状把握!$AX$43:$AX$45</c:f>
              <c:numCache>
                <c:formatCode>0%</c:formatCode>
                <c:ptCount val="3"/>
                <c:pt idx="0">
                  <c:v>0.42072759503743129</c:v>
                </c:pt>
                <c:pt idx="1">
                  <c:v>0.6065362442534229</c:v>
                </c:pt>
                <c:pt idx="2">
                  <c:v>0.2060968893959946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度会町</c:v>
                </c:pt>
              </c:strCache>
            </c:strRef>
          </c:cat>
          <c:val>
            <c:numRef>
              <c:f>①CO2排出量の現状把握!$AY$43:$AY$45</c:f>
              <c:numCache>
                <c:formatCode>0%</c:formatCode>
                <c:ptCount val="3"/>
                <c:pt idx="0">
                  <c:v>0.19118662390594171</c:v>
                </c:pt>
                <c:pt idx="1">
                  <c:v>0.11044133137223008</c:v>
                </c:pt>
                <c:pt idx="2">
                  <c:v>0.11958929050270632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度会町</c:v>
                </c:pt>
              </c:strCache>
            </c:strRef>
          </c:cat>
          <c:val>
            <c:numRef>
              <c:f>①CO2排出量の現状把握!$AZ$43:$AZ$45</c:f>
              <c:numCache>
                <c:formatCode>0%</c:formatCode>
                <c:ptCount val="3"/>
                <c:pt idx="0">
                  <c:v>0.18034974026133399</c:v>
                </c:pt>
                <c:pt idx="1">
                  <c:v>0.10899552461196407</c:v>
                </c:pt>
                <c:pt idx="2">
                  <c:v>0.19316181906225818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度会町</c:v>
                </c:pt>
              </c:strCache>
            </c:strRef>
          </c:cat>
          <c:val>
            <c:numRef>
              <c:f>①CO2排出量の現状把握!$BA$43:$BA$45</c:f>
              <c:numCache>
                <c:formatCode>0%</c:formatCode>
                <c:ptCount val="3"/>
                <c:pt idx="0">
                  <c:v>0.19226168778726088</c:v>
                </c:pt>
                <c:pt idx="1">
                  <c:v>0.16432955213885278</c:v>
                </c:pt>
                <c:pt idx="2">
                  <c:v>0.45651065997779733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度会町</c:v>
                </c:pt>
              </c:strCache>
            </c:strRef>
          </c:cat>
          <c:val>
            <c:numRef>
              <c:f>①CO2排出量の現状把握!$BB$43:$BB$45</c:f>
              <c:numCache>
                <c:formatCode>0%</c:formatCode>
                <c:ptCount val="3"/>
                <c:pt idx="0">
                  <c:v>1.5474353008032191E-2</c:v>
                </c:pt>
                <c:pt idx="1">
                  <c:v>9.6973476235299901E-3</c:v>
                </c:pt>
                <c:pt idx="2">
                  <c:v>2.464134106124365E-2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1565</c:v>
                </c:pt>
                <c:pt idx="1">
                  <c:v>1565</c:v>
                </c:pt>
                <c:pt idx="2">
                  <c:v>1565</c:v>
                </c:pt>
                <c:pt idx="3">
                  <c:v>1565</c:v>
                </c:pt>
                <c:pt idx="4">
                  <c:v>1565</c:v>
                </c:pt>
                <c:pt idx="5">
                  <c:v>1468</c:v>
                </c:pt>
                <c:pt idx="6">
                  <c:v>1468</c:v>
                </c:pt>
                <c:pt idx="7">
                  <c:v>1468</c:v>
                </c:pt>
                <c:pt idx="8">
                  <c:v>1468</c:v>
                </c:pt>
                <c:pt idx="9">
                  <c:v>1468</c:v>
                </c:pt>
                <c:pt idx="10">
                  <c:v>1468</c:v>
                </c:pt>
                <c:pt idx="11">
                  <c:v>1420</c:v>
                </c:pt>
                <c:pt idx="12">
                  <c:v>1420</c:v>
                </c:pt>
                <c:pt idx="13">
                  <c:v>1420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0.67008847500007784</c:v>
                </c:pt>
                <c:pt idx="1">
                  <c:v>1.0650520323458099</c:v>
                </c:pt>
                <c:pt idx="2">
                  <c:v>1.082747258781819</c:v>
                </c:pt>
                <c:pt idx="3">
                  <c:v>0.93011236252061724</c:v>
                </c:pt>
                <c:pt idx="4">
                  <c:v>0.92327423335940961</c:v>
                </c:pt>
                <c:pt idx="5">
                  <c:v>1.180038081250149</c:v>
                </c:pt>
                <c:pt idx="6">
                  <c:v>0.90226857960099049</c:v>
                </c:pt>
                <c:pt idx="7">
                  <c:v>0.79415515530266811</c:v>
                </c:pt>
                <c:pt idx="8">
                  <c:v>0.86342204119635002</c:v>
                </c:pt>
                <c:pt idx="9">
                  <c:v>1.0612151160988239</c:v>
                </c:pt>
                <c:pt idx="10">
                  <c:v>1.052875848127411</c:v>
                </c:pt>
                <c:pt idx="11">
                  <c:v>0.78946149764977347</c:v>
                </c:pt>
                <c:pt idx="12">
                  <c:v>1.147485743427052</c:v>
                </c:pt>
                <c:pt idx="13">
                  <c:v>1.085451350669296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9027</c:v>
                </c:pt>
                <c:pt idx="1">
                  <c:v>8944</c:v>
                </c:pt>
                <c:pt idx="2">
                  <c:v>8868</c:v>
                </c:pt>
                <c:pt idx="3">
                  <c:v>8796</c:v>
                </c:pt>
                <c:pt idx="4">
                  <c:v>8708</c:v>
                </c:pt>
                <c:pt idx="5">
                  <c:v>8625</c:v>
                </c:pt>
                <c:pt idx="6">
                  <c:v>8568</c:v>
                </c:pt>
                <c:pt idx="7">
                  <c:v>8459</c:v>
                </c:pt>
                <c:pt idx="8">
                  <c:v>8371</c:v>
                </c:pt>
                <c:pt idx="9">
                  <c:v>8272</c:v>
                </c:pt>
                <c:pt idx="10">
                  <c:v>8147</c:v>
                </c:pt>
                <c:pt idx="11">
                  <c:v>7996</c:v>
                </c:pt>
                <c:pt idx="12">
                  <c:v>7892</c:v>
                </c:pt>
                <c:pt idx="13">
                  <c:v>7806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度会町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137</v>
      </c>
      <c r="C9" s="70">
        <v>1</v>
      </c>
      <c r="D9" s="70">
        <v>9</v>
      </c>
      <c r="E9" s="70">
        <v>1990</v>
      </c>
      <c r="F9" s="70" t="s">
        <v>787</v>
      </c>
      <c r="G9" s="70" t="s">
        <v>1674</v>
      </c>
      <c r="H9" s="70" t="s">
        <v>1675</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138</v>
      </c>
      <c r="C10" s="70">
        <v>2</v>
      </c>
      <c r="D10" s="70">
        <v>9</v>
      </c>
      <c r="E10" s="70">
        <v>2005</v>
      </c>
      <c r="F10" s="70" t="s">
        <v>789</v>
      </c>
      <c r="G10" s="70" t="s">
        <v>1674</v>
      </c>
      <c r="H10" s="70" t="s">
        <v>1675</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139</v>
      </c>
      <c r="C11" s="70">
        <v>3</v>
      </c>
      <c r="D11" s="70">
        <v>9</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140</v>
      </c>
      <c r="C12" s="70">
        <v>4</v>
      </c>
      <c r="D12" s="70">
        <v>9</v>
      </c>
      <c r="E12" s="70">
        <v>2007</v>
      </c>
      <c r="F12" s="70" t="s">
        <v>791</v>
      </c>
      <c r="G12" s="70" t="s">
        <v>1674</v>
      </c>
      <c r="H12" s="70" t="s">
        <v>1675</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141</v>
      </c>
      <c r="C13" s="70">
        <v>5</v>
      </c>
      <c r="D13" s="70">
        <v>9</v>
      </c>
      <c r="E13" s="70">
        <v>2008</v>
      </c>
      <c r="F13" s="70" t="s">
        <v>792</v>
      </c>
      <c r="G13" s="70" t="s">
        <v>1674</v>
      </c>
      <c r="H13" s="70" t="s">
        <v>1675</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142</v>
      </c>
      <c r="C14" s="70">
        <v>6</v>
      </c>
      <c r="D14" s="70">
        <v>9</v>
      </c>
      <c r="E14" s="70">
        <v>2009</v>
      </c>
      <c r="F14" s="70" t="s">
        <v>176</v>
      </c>
      <c r="G14" s="70" t="s">
        <v>1674</v>
      </c>
      <c r="H14" s="70" t="s">
        <v>1675</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1681</v>
      </c>
      <c r="B15" s="70">
        <v>143</v>
      </c>
      <c r="C15" s="70">
        <v>7</v>
      </c>
      <c r="D15" s="70">
        <v>9</v>
      </c>
      <c r="E15" s="70">
        <v>2010</v>
      </c>
      <c r="F15" s="70" t="s">
        <v>177</v>
      </c>
      <c r="G15" s="70" t="s">
        <v>1674</v>
      </c>
      <c r="H15" s="70" t="s">
        <v>1675</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1682</v>
      </c>
      <c r="B16" s="70">
        <v>144</v>
      </c>
      <c r="C16" s="70">
        <v>8</v>
      </c>
      <c r="D16" s="70">
        <v>9</v>
      </c>
      <c r="E16" s="70">
        <v>2011</v>
      </c>
      <c r="F16" s="70" t="s">
        <v>178</v>
      </c>
      <c r="G16" s="70" t="s">
        <v>1674</v>
      </c>
      <c r="H16" s="70" t="s">
        <v>1675</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1683</v>
      </c>
      <c r="B17" s="70">
        <v>145</v>
      </c>
      <c r="C17" s="70">
        <v>9</v>
      </c>
      <c r="D17" s="70">
        <v>9</v>
      </c>
      <c r="E17" s="70">
        <v>2012</v>
      </c>
      <c r="F17" s="70" t="s">
        <v>179</v>
      </c>
      <c r="G17" s="70" t="s">
        <v>1674</v>
      </c>
      <c r="H17" s="70" t="s">
        <v>1675</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1684</v>
      </c>
      <c r="B18" s="70">
        <v>146</v>
      </c>
      <c r="C18" s="70">
        <v>10</v>
      </c>
      <c r="D18" s="70">
        <v>9</v>
      </c>
      <c r="E18" s="70">
        <v>2013</v>
      </c>
      <c r="F18" s="70" t="s">
        <v>180</v>
      </c>
      <c r="G18" s="70" t="s">
        <v>1674</v>
      </c>
      <c r="H18" s="70" t="s">
        <v>1675</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1685</v>
      </c>
      <c r="B19" s="70">
        <v>147</v>
      </c>
      <c r="C19" s="70">
        <v>11</v>
      </c>
      <c r="D19" s="70">
        <v>9</v>
      </c>
      <c r="E19" s="70">
        <v>2014</v>
      </c>
      <c r="F19" s="70" t="s">
        <v>181</v>
      </c>
      <c r="G19" s="70" t="s">
        <v>1674</v>
      </c>
      <c r="H19" s="70" t="s">
        <v>1675</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1686</v>
      </c>
      <c r="B20" s="70">
        <v>148</v>
      </c>
      <c r="C20" s="70">
        <v>12</v>
      </c>
      <c r="D20" s="70">
        <v>9</v>
      </c>
      <c r="E20" s="70">
        <v>2015</v>
      </c>
      <c r="F20" s="70" t="s">
        <v>182</v>
      </c>
      <c r="G20" s="70" t="s">
        <v>1674</v>
      </c>
      <c r="H20" s="70" t="s">
        <v>1675</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1687</v>
      </c>
      <c r="B21" s="70">
        <v>149</v>
      </c>
      <c r="C21" s="70">
        <v>13</v>
      </c>
      <c r="D21" s="70">
        <v>9</v>
      </c>
      <c r="E21" s="70">
        <v>2016</v>
      </c>
      <c r="F21" s="70" t="s">
        <v>155</v>
      </c>
      <c r="G21" s="70" t="s">
        <v>1674</v>
      </c>
      <c r="H21" s="70" t="s">
        <v>1675</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1688</v>
      </c>
      <c r="B22" s="70">
        <v>150</v>
      </c>
      <c r="C22" s="70">
        <v>14</v>
      </c>
      <c r="D22" s="70">
        <v>9</v>
      </c>
      <c r="E22" s="70">
        <v>2017</v>
      </c>
      <c r="F22" s="70" t="s">
        <v>156</v>
      </c>
      <c r="G22" s="70" t="s">
        <v>1674</v>
      </c>
      <c r="H22" s="70" t="s">
        <v>1675</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1689</v>
      </c>
      <c r="B23" s="70">
        <v>151</v>
      </c>
      <c r="C23" s="70">
        <v>15</v>
      </c>
      <c r="D23" s="70">
        <v>9</v>
      </c>
      <c r="E23" s="70">
        <v>2018</v>
      </c>
      <c r="F23" s="70" t="s">
        <v>183</v>
      </c>
      <c r="G23" s="70" t="s">
        <v>1674</v>
      </c>
      <c r="H23" s="70" t="s">
        <v>1675</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1690</v>
      </c>
      <c r="B24" s="70">
        <v>152</v>
      </c>
      <c r="C24" s="70">
        <v>16</v>
      </c>
      <c r="D24" s="70">
        <v>9</v>
      </c>
      <c r="E24" s="70">
        <v>2019</v>
      </c>
      <c r="F24" s="70" t="s">
        <v>158</v>
      </c>
      <c r="G24" s="70" t="s">
        <v>1674</v>
      </c>
      <c r="H24" s="70" t="s">
        <v>1675</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1691</v>
      </c>
      <c r="B25" s="70">
        <v>153</v>
      </c>
      <c r="C25" s="70">
        <v>17</v>
      </c>
      <c r="D25" s="70">
        <v>9</v>
      </c>
      <c r="E25" s="70">
        <v>2020</v>
      </c>
      <c r="F25" s="70" t="s">
        <v>159</v>
      </c>
      <c r="G25" s="70" t="s">
        <v>1674</v>
      </c>
      <c r="H25" s="70" t="s">
        <v>1675</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1692</v>
      </c>
      <c r="B26" s="70">
        <v>153</v>
      </c>
      <c r="C26" s="70">
        <v>18</v>
      </c>
      <c r="D26" s="70">
        <v>9</v>
      </c>
      <c r="E26" s="70">
        <v>2021</v>
      </c>
      <c r="F26" s="70" t="s">
        <v>160</v>
      </c>
      <c r="G26" s="1064" t="s">
        <v>1674</v>
      </c>
      <c r="H26" s="70" t="s">
        <v>1675</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1693</v>
      </c>
      <c r="B27" s="70">
        <v>153</v>
      </c>
      <c r="C27" s="70">
        <v>19</v>
      </c>
      <c r="D27" s="70">
        <v>9</v>
      </c>
      <c r="E27" s="70">
        <v>2022</v>
      </c>
      <c r="F27" s="70" t="s">
        <v>161</v>
      </c>
      <c r="G27" s="1064" t="s">
        <v>1674</v>
      </c>
      <c r="H27" s="70" t="s">
        <v>1675</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153</v>
      </c>
      <c r="C28" s="70">
        <v>20</v>
      </c>
      <c r="D28" s="70">
        <v>9</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153</v>
      </c>
      <c r="C29" s="70">
        <v>21</v>
      </c>
      <c r="D29" s="70">
        <v>9</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120</v>
      </c>
      <c r="C30" s="70">
        <v>1</v>
      </c>
      <c r="D30" s="70">
        <v>8</v>
      </c>
      <c r="E30" s="70">
        <v>1990</v>
      </c>
      <c r="F30" s="70" t="s">
        <v>787</v>
      </c>
      <c r="G30" s="70" t="s">
        <v>1697</v>
      </c>
      <c r="H30" s="70" t="s">
        <v>1698</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121</v>
      </c>
      <c r="C31" s="70">
        <v>2</v>
      </c>
      <c r="D31" s="70">
        <v>8</v>
      </c>
      <c r="E31" s="70">
        <v>2005</v>
      </c>
      <c r="F31" s="70" t="s">
        <v>789</v>
      </c>
      <c r="G31" s="70" t="s">
        <v>1697</v>
      </c>
      <c r="H31" s="70" t="s">
        <v>1698</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122</v>
      </c>
      <c r="C32" s="70">
        <v>3</v>
      </c>
      <c r="D32" s="70">
        <v>8</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123</v>
      </c>
      <c r="C33" s="70">
        <v>4</v>
      </c>
      <c r="D33" s="70">
        <v>8</v>
      </c>
      <c r="E33" s="70">
        <v>2007</v>
      </c>
      <c r="F33" s="70" t="s">
        <v>791</v>
      </c>
      <c r="G33" s="70" t="s">
        <v>1697</v>
      </c>
      <c r="H33" s="70" t="s">
        <v>1698</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124</v>
      </c>
      <c r="C34" s="70">
        <v>5</v>
      </c>
      <c r="D34" s="70">
        <v>8</v>
      </c>
      <c r="E34" s="70">
        <v>2008</v>
      </c>
      <c r="F34" s="70" t="s">
        <v>792</v>
      </c>
      <c r="G34" s="70" t="s">
        <v>1697</v>
      </c>
      <c r="H34" s="70" t="s">
        <v>1698</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125</v>
      </c>
      <c r="C35" s="70">
        <v>6</v>
      </c>
      <c r="D35" s="70">
        <v>8</v>
      </c>
      <c r="E35" s="70">
        <v>2009</v>
      </c>
      <c r="F35" s="70" t="s">
        <v>176</v>
      </c>
      <c r="G35" s="70" t="s">
        <v>1697</v>
      </c>
      <c r="H35" s="70" t="s">
        <v>1698</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1704</v>
      </c>
      <c r="B36" s="70">
        <v>126</v>
      </c>
      <c r="C36" s="70">
        <v>7</v>
      </c>
      <c r="D36" s="70">
        <v>8</v>
      </c>
      <c r="E36" s="70">
        <v>2010</v>
      </c>
      <c r="F36" s="70" t="s">
        <v>177</v>
      </c>
      <c r="G36" s="70" t="s">
        <v>1697</v>
      </c>
      <c r="H36" s="70" t="s">
        <v>1698</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1705</v>
      </c>
      <c r="B37" s="70">
        <v>127</v>
      </c>
      <c r="C37" s="70">
        <v>8</v>
      </c>
      <c r="D37" s="70">
        <v>8</v>
      </c>
      <c r="E37" s="70">
        <v>2011</v>
      </c>
      <c r="F37" s="70" t="s">
        <v>178</v>
      </c>
      <c r="G37" s="70" t="s">
        <v>1697</v>
      </c>
      <c r="H37" s="70" t="s">
        <v>1698</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1706</v>
      </c>
      <c r="B38" s="70">
        <v>128</v>
      </c>
      <c r="C38" s="70">
        <v>9</v>
      </c>
      <c r="D38" s="70">
        <v>8</v>
      </c>
      <c r="E38" s="70">
        <v>2012</v>
      </c>
      <c r="F38" s="70" t="s">
        <v>179</v>
      </c>
      <c r="G38" s="70" t="s">
        <v>1697</v>
      </c>
      <c r="H38" s="70" t="s">
        <v>1698</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1707</v>
      </c>
      <c r="B39" s="70">
        <v>129</v>
      </c>
      <c r="C39" s="70">
        <v>10</v>
      </c>
      <c r="D39" s="70">
        <v>8</v>
      </c>
      <c r="E39" s="70">
        <v>2013</v>
      </c>
      <c r="F39" s="70" t="s">
        <v>180</v>
      </c>
      <c r="G39" s="70" t="s">
        <v>1697</v>
      </c>
      <c r="H39" s="70" t="s">
        <v>1698</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1708</v>
      </c>
      <c r="B40" s="70">
        <v>130</v>
      </c>
      <c r="C40" s="70">
        <v>11</v>
      </c>
      <c r="D40" s="70">
        <v>8</v>
      </c>
      <c r="E40" s="70">
        <v>2014</v>
      </c>
      <c r="F40" s="70" t="s">
        <v>181</v>
      </c>
      <c r="G40" s="70" t="s">
        <v>1697</v>
      </c>
      <c r="H40" s="70" t="s">
        <v>1698</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1709</v>
      </c>
      <c r="B41" s="70">
        <v>131</v>
      </c>
      <c r="C41" s="70">
        <v>12</v>
      </c>
      <c r="D41" s="70">
        <v>8</v>
      </c>
      <c r="E41" s="70">
        <v>2015</v>
      </c>
      <c r="F41" s="70" t="s">
        <v>182</v>
      </c>
      <c r="G41" s="70" t="s">
        <v>1697</v>
      </c>
      <c r="H41" s="70" t="s">
        <v>1698</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1710</v>
      </c>
      <c r="B42" s="70">
        <v>132</v>
      </c>
      <c r="C42" s="70">
        <v>13</v>
      </c>
      <c r="D42" s="70">
        <v>8</v>
      </c>
      <c r="E42" s="70">
        <v>2016</v>
      </c>
      <c r="F42" s="70" t="s">
        <v>155</v>
      </c>
      <c r="G42" s="70" t="s">
        <v>1697</v>
      </c>
      <c r="H42" s="70" t="s">
        <v>1698</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1711</v>
      </c>
      <c r="B43" s="70">
        <v>133</v>
      </c>
      <c r="C43" s="70">
        <v>14</v>
      </c>
      <c r="D43" s="70">
        <v>8</v>
      </c>
      <c r="E43" s="70">
        <v>2017</v>
      </c>
      <c r="F43" s="70" t="s">
        <v>156</v>
      </c>
      <c r="G43" s="70" t="s">
        <v>1697</v>
      </c>
      <c r="H43" s="70" t="s">
        <v>1698</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1712</v>
      </c>
      <c r="B44" s="70">
        <v>134</v>
      </c>
      <c r="C44" s="70">
        <v>15</v>
      </c>
      <c r="D44" s="70">
        <v>8</v>
      </c>
      <c r="E44" s="70">
        <v>2018</v>
      </c>
      <c r="F44" s="70" t="s">
        <v>183</v>
      </c>
      <c r="G44" s="70" t="s">
        <v>1697</v>
      </c>
      <c r="H44" s="70" t="s">
        <v>1698</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1713</v>
      </c>
      <c r="B45" s="70">
        <v>135</v>
      </c>
      <c r="C45" s="70">
        <v>16</v>
      </c>
      <c r="D45" s="70">
        <v>8</v>
      </c>
      <c r="E45" s="70">
        <v>2019</v>
      </c>
      <c r="F45" s="70" t="s">
        <v>158</v>
      </c>
      <c r="G45" s="1064" t="s">
        <v>1697</v>
      </c>
      <c r="H45" s="70" t="s">
        <v>1698</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1714</v>
      </c>
      <c r="B46" s="70">
        <v>136</v>
      </c>
      <c r="C46" s="70">
        <v>17</v>
      </c>
      <c r="D46" s="70">
        <v>8</v>
      </c>
      <c r="E46" s="70">
        <v>2020</v>
      </c>
      <c r="F46" s="70" t="s">
        <v>159</v>
      </c>
      <c r="G46" s="1064" t="s">
        <v>1697</v>
      </c>
      <c r="H46" s="70" t="s">
        <v>1698</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1715</v>
      </c>
      <c r="B47" s="70">
        <v>136</v>
      </c>
      <c r="C47" s="70">
        <v>18</v>
      </c>
      <c r="D47" s="70">
        <v>8</v>
      </c>
      <c r="E47" s="70">
        <v>2021</v>
      </c>
      <c r="F47" s="70" t="s">
        <v>160</v>
      </c>
      <c r="G47" s="70" t="s">
        <v>1697</v>
      </c>
      <c r="H47" s="70" t="s">
        <v>1698</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1716</v>
      </c>
      <c r="B48" s="70">
        <v>136</v>
      </c>
      <c r="C48" s="70">
        <v>19</v>
      </c>
      <c r="D48" s="70">
        <v>8</v>
      </c>
      <c r="E48" s="70">
        <v>2022</v>
      </c>
      <c r="F48" s="70" t="s">
        <v>161</v>
      </c>
      <c r="G48" s="70" t="s">
        <v>1697</v>
      </c>
      <c r="H48" s="70" t="s">
        <v>1698</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136</v>
      </c>
      <c r="C49" s="70">
        <v>20</v>
      </c>
      <c r="D49" s="70">
        <v>8</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136</v>
      </c>
      <c r="C50" s="70">
        <v>21</v>
      </c>
      <c r="D50" s="70">
        <v>8</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205</v>
      </c>
      <c r="C51" s="70">
        <v>1</v>
      </c>
      <c r="D51" s="70">
        <v>13</v>
      </c>
      <c r="E51" s="70">
        <v>1990</v>
      </c>
      <c r="F51" s="70" t="s">
        <v>787</v>
      </c>
      <c r="G51" s="70" t="s">
        <v>1720</v>
      </c>
      <c r="H51" s="70" t="s">
        <v>1721</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206</v>
      </c>
      <c r="C52" s="70">
        <v>2</v>
      </c>
      <c r="D52" s="70">
        <v>13</v>
      </c>
      <c r="E52" s="70">
        <v>2005</v>
      </c>
      <c r="F52" s="70" t="s">
        <v>789</v>
      </c>
      <c r="G52" s="70" t="s">
        <v>1720</v>
      </c>
      <c r="H52" s="70" t="s">
        <v>1721</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207</v>
      </c>
      <c r="C53" s="70">
        <v>3</v>
      </c>
      <c r="D53" s="70">
        <v>13</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208</v>
      </c>
      <c r="C54" s="70">
        <v>4</v>
      </c>
      <c r="D54" s="70">
        <v>13</v>
      </c>
      <c r="E54" s="70">
        <v>2007</v>
      </c>
      <c r="F54" s="70" t="s">
        <v>791</v>
      </c>
      <c r="G54" s="70" t="s">
        <v>1720</v>
      </c>
      <c r="H54" s="70" t="s">
        <v>1721</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209</v>
      </c>
      <c r="C55" s="70">
        <v>5</v>
      </c>
      <c r="D55" s="70">
        <v>13</v>
      </c>
      <c r="E55" s="70">
        <v>2008</v>
      </c>
      <c r="F55" s="70" t="s">
        <v>792</v>
      </c>
      <c r="G55" s="70" t="s">
        <v>1720</v>
      </c>
      <c r="H55" s="70" t="s">
        <v>1721</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210</v>
      </c>
      <c r="C56" s="70">
        <v>6</v>
      </c>
      <c r="D56" s="70">
        <v>13</v>
      </c>
      <c r="E56" s="70">
        <v>2009</v>
      </c>
      <c r="F56" s="70" t="s">
        <v>176</v>
      </c>
      <c r="G56" s="70" t="s">
        <v>1720</v>
      </c>
      <c r="H56" s="70" t="s">
        <v>1721</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1727</v>
      </c>
      <c r="B57" s="70">
        <v>211</v>
      </c>
      <c r="C57" s="70">
        <v>7</v>
      </c>
      <c r="D57" s="70">
        <v>13</v>
      </c>
      <c r="E57" s="70">
        <v>2010</v>
      </c>
      <c r="F57" s="70" t="s">
        <v>177</v>
      </c>
      <c r="G57" s="70" t="s">
        <v>1720</v>
      </c>
      <c r="H57" s="70" t="s">
        <v>1721</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1728</v>
      </c>
      <c r="B58" s="70">
        <v>212</v>
      </c>
      <c r="C58" s="70">
        <v>8</v>
      </c>
      <c r="D58" s="70">
        <v>13</v>
      </c>
      <c r="E58" s="70">
        <v>2011</v>
      </c>
      <c r="F58" s="70" t="s">
        <v>178</v>
      </c>
      <c r="G58" s="70" t="s">
        <v>1720</v>
      </c>
      <c r="H58" s="70" t="s">
        <v>1721</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1729</v>
      </c>
      <c r="B59" s="70">
        <v>213</v>
      </c>
      <c r="C59" s="70">
        <v>9</v>
      </c>
      <c r="D59" s="70">
        <v>13</v>
      </c>
      <c r="E59" s="70">
        <v>2012</v>
      </c>
      <c r="F59" s="70" t="s">
        <v>179</v>
      </c>
      <c r="G59" s="70" t="s">
        <v>1720</v>
      </c>
      <c r="H59" s="70" t="s">
        <v>1721</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1730</v>
      </c>
      <c r="B60" s="70">
        <v>214</v>
      </c>
      <c r="C60" s="70">
        <v>10</v>
      </c>
      <c r="D60" s="70">
        <v>13</v>
      </c>
      <c r="E60" s="70">
        <v>2013</v>
      </c>
      <c r="F60" s="70" t="s">
        <v>180</v>
      </c>
      <c r="G60" s="70" t="s">
        <v>1720</v>
      </c>
      <c r="H60" s="70" t="s">
        <v>1721</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1731</v>
      </c>
      <c r="B61" s="70">
        <v>215</v>
      </c>
      <c r="C61" s="70">
        <v>11</v>
      </c>
      <c r="D61" s="70">
        <v>13</v>
      </c>
      <c r="E61" s="70">
        <v>2014</v>
      </c>
      <c r="F61" s="70" t="s">
        <v>181</v>
      </c>
      <c r="G61" s="70" t="s">
        <v>1720</v>
      </c>
      <c r="H61" s="70" t="s">
        <v>1721</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1732</v>
      </c>
      <c r="B62" s="70">
        <v>216</v>
      </c>
      <c r="C62" s="70">
        <v>12</v>
      </c>
      <c r="D62" s="70">
        <v>13</v>
      </c>
      <c r="E62" s="70">
        <v>2015</v>
      </c>
      <c r="F62" s="70" t="s">
        <v>182</v>
      </c>
      <c r="G62" s="70" t="s">
        <v>1720</v>
      </c>
      <c r="H62" s="70" t="s">
        <v>1721</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1733</v>
      </c>
      <c r="B63" s="70">
        <v>217</v>
      </c>
      <c r="C63" s="70">
        <v>13</v>
      </c>
      <c r="D63" s="70">
        <v>13</v>
      </c>
      <c r="E63" s="70">
        <v>2016</v>
      </c>
      <c r="F63" s="70" t="s">
        <v>155</v>
      </c>
      <c r="G63" s="70" t="s">
        <v>1720</v>
      </c>
      <c r="H63" s="70" t="s">
        <v>1721</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1734</v>
      </c>
      <c r="B64" s="70">
        <v>218</v>
      </c>
      <c r="C64" s="70">
        <v>14</v>
      </c>
      <c r="D64" s="70">
        <v>13</v>
      </c>
      <c r="E64" s="70">
        <v>2017</v>
      </c>
      <c r="F64" s="70" t="s">
        <v>156</v>
      </c>
      <c r="G64" s="1064" t="s">
        <v>1720</v>
      </c>
      <c r="H64" s="70" t="s">
        <v>1721</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1735</v>
      </c>
      <c r="B65" s="70">
        <v>219</v>
      </c>
      <c r="C65" s="70">
        <v>15</v>
      </c>
      <c r="D65" s="70">
        <v>13</v>
      </c>
      <c r="E65" s="70">
        <v>2018</v>
      </c>
      <c r="F65" s="70" t="s">
        <v>183</v>
      </c>
      <c r="G65" s="1064" t="s">
        <v>1720</v>
      </c>
      <c r="H65" s="70" t="s">
        <v>1721</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1736</v>
      </c>
      <c r="B66" s="70">
        <v>220</v>
      </c>
      <c r="C66" s="70">
        <v>16</v>
      </c>
      <c r="D66" s="70">
        <v>13</v>
      </c>
      <c r="E66" s="70">
        <v>2019</v>
      </c>
      <c r="F66" s="70" t="s">
        <v>158</v>
      </c>
      <c r="G66" s="70" t="s">
        <v>1720</v>
      </c>
      <c r="H66" s="70" t="s">
        <v>1721</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1737</v>
      </c>
      <c r="B67" s="70">
        <v>221</v>
      </c>
      <c r="C67" s="70">
        <v>17</v>
      </c>
      <c r="D67" s="70">
        <v>13</v>
      </c>
      <c r="E67" s="70">
        <v>2020</v>
      </c>
      <c r="F67" s="70" t="s">
        <v>159</v>
      </c>
      <c r="G67" s="70" t="s">
        <v>1720</v>
      </c>
      <c r="H67" s="70" t="s">
        <v>1721</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1738</v>
      </c>
      <c r="B68" s="70">
        <v>221</v>
      </c>
      <c r="C68" s="70">
        <v>18</v>
      </c>
      <c r="D68" s="70">
        <v>13</v>
      </c>
      <c r="E68" s="70">
        <v>2021</v>
      </c>
      <c r="F68" s="70" t="s">
        <v>160</v>
      </c>
      <c r="G68" s="70" t="s">
        <v>1720</v>
      </c>
      <c r="H68" s="70" t="s">
        <v>1721</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1739</v>
      </c>
      <c r="B69" s="70">
        <v>221</v>
      </c>
      <c r="C69" s="70">
        <v>19</v>
      </c>
      <c r="D69" s="70">
        <v>13</v>
      </c>
      <c r="E69" s="70">
        <v>2022</v>
      </c>
      <c r="F69" s="70" t="s">
        <v>161</v>
      </c>
      <c r="G69" s="70" t="s">
        <v>1720</v>
      </c>
      <c r="H69" s="70" t="s">
        <v>1721</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221</v>
      </c>
      <c r="C70" s="70">
        <v>20</v>
      </c>
      <c r="D70" s="70">
        <v>13</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221</v>
      </c>
      <c r="C71" s="70">
        <v>21</v>
      </c>
      <c r="D71" s="70">
        <v>13</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103</v>
      </c>
      <c r="C72" s="70">
        <v>1</v>
      </c>
      <c r="D72" s="70">
        <v>7</v>
      </c>
      <c r="E72" s="70">
        <v>1990</v>
      </c>
      <c r="F72" s="70" t="s">
        <v>787</v>
      </c>
      <c r="G72" s="70" t="s">
        <v>1743</v>
      </c>
      <c r="H72" s="70" t="s">
        <v>1744</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104</v>
      </c>
      <c r="C73" s="70">
        <v>2</v>
      </c>
      <c r="D73" s="70">
        <v>7</v>
      </c>
      <c r="E73" s="70">
        <v>2005</v>
      </c>
      <c r="F73" s="70" t="s">
        <v>789</v>
      </c>
      <c r="G73" s="70" t="s">
        <v>1743</v>
      </c>
      <c r="H73" s="70" t="s">
        <v>1744</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105</v>
      </c>
      <c r="C74" s="70">
        <v>3</v>
      </c>
      <c r="D74" s="70">
        <v>7</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106</v>
      </c>
      <c r="C75" s="70">
        <v>4</v>
      </c>
      <c r="D75" s="70">
        <v>7</v>
      </c>
      <c r="E75" s="70">
        <v>2007</v>
      </c>
      <c r="F75" s="70" t="s">
        <v>791</v>
      </c>
      <c r="G75" s="70" t="s">
        <v>1743</v>
      </c>
      <c r="H75" s="70" t="s">
        <v>1744</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107</v>
      </c>
      <c r="C76" s="70">
        <v>5</v>
      </c>
      <c r="D76" s="70">
        <v>7</v>
      </c>
      <c r="E76" s="70">
        <v>2008</v>
      </c>
      <c r="F76" s="70" t="s">
        <v>792</v>
      </c>
      <c r="G76" s="70" t="s">
        <v>1743</v>
      </c>
      <c r="H76" s="70" t="s">
        <v>1744</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108</v>
      </c>
      <c r="C77" s="70">
        <v>6</v>
      </c>
      <c r="D77" s="70">
        <v>7</v>
      </c>
      <c r="E77" s="70">
        <v>2009</v>
      </c>
      <c r="F77" s="70" t="s">
        <v>176</v>
      </c>
      <c r="G77" s="70" t="s">
        <v>1743</v>
      </c>
      <c r="H77" s="70" t="s">
        <v>1744</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1750</v>
      </c>
      <c r="B78" s="70">
        <v>109</v>
      </c>
      <c r="C78" s="70">
        <v>7</v>
      </c>
      <c r="D78" s="70">
        <v>7</v>
      </c>
      <c r="E78" s="70">
        <v>2010</v>
      </c>
      <c r="F78" s="70" t="s">
        <v>177</v>
      </c>
      <c r="G78" s="70" t="s">
        <v>1743</v>
      </c>
      <c r="H78" s="70" t="s">
        <v>1744</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1751</v>
      </c>
      <c r="B79" s="70">
        <v>110</v>
      </c>
      <c r="C79" s="70">
        <v>8</v>
      </c>
      <c r="D79" s="70">
        <v>7</v>
      </c>
      <c r="E79" s="70">
        <v>2011</v>
      </c>
      <c r="F79" s="70" t="s">
        <v>178</v>
      </c>
      <c r="G79" s="70" t="s">
        <v>1743</v>
      </c>
      <c r="H79" s="70" t="s">
        <v>1744</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1752</v>
      </c>
      <c r="B80" s="70">
        <v>111</v>
      </c>
      <c r="C80" s="70">
        <v>9</v>
      </c>
      <c r="D80" s="70">
        <v>7</v>
      </c>
      <c r="E80" s="70">
        <v>2012</v>
      </c>
      <c r="F80" s="70" t="s">
        <v>179</v>
      </c>
      <c r="G80" s="70" t="s">
        <v>1743</v>
      </c>
      <c r="H80" s="70" t="s">
        <v>1744</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1753</v>
      </c>
      <c r="B81" s="70">
        <v>112</v>
      </c>
      <c r="C81" s="70">
        <v>10</v>
      </c>
      <c r="D81" s="70">
        <v>7</v>
      </c>
      <c r="E81" s="70">
        <v>2013</v>
      </c>
      <c r="F81" s="70" t="s">
        <v>180</v>
      </c>
      <c r="G81" s="70" t="s">
        <v>1743</v>
      </c>
      <c r="H81" s="70" t="s">
        <v>1744</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1754</v>
      </c>
      <c r="B82" s="70">
        <v>113</v>
      </c>
      <c r="C82" s="70">
        <v>11</v>
      </c>
      <c r="D82" s="70">
        <v>7</v>
      </c>
      <c r="E82" s="70">
        <v>2014</v>
      </c>
      <c r="F82" s="70" t="s">
        <v>181</v>
      </c>
      <c r="G82" s="70" t="s">
        <v>1743</v>
      </c>
      <c r="H82" s="70" t="s">
        <v>1744</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1755</v>
      </c>
      <c r="B83" s="70">
        <v>114</v>
      </c>
      <c r="C83" s="70">
        <v>12</v>
      </c>
      <c r="D83" s="70">
        <v>7</v>
      </c>
      <c r="E83" s="70">
        <v>2015</v>
      </c>
      <c r="F83" s="70" t="s">
        <v>182</v>
      </c>
      <c r="G83" s="1064" t="s">
        <v>1743</v>
      </c>
      <c r="H83" s="70" t="s">
        <v>1744</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1756</v>
      </c>
      <c r="B84" s="70">
        <v>115</v>
      </c>
      <c r="C84" s="70">
        <v>13</v>
      </c>
      <c r="D84" s="70">
        <v>7</v>
      </c>
      <c r="E84" s="70">
        <v>2016</v>
      </c>
      <c r="F84" s="70" t="s">
        <v>155</v>
      </c>
      <c r="G84" s="1064" t="s">
        <v>1743</v>
      </c>
      <c r="H84" s="70" t="s">
        <v>1744</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1757</v>
      </c>
      <c r="B85" s="70">
        <v>116</v>
      </c>
      <c r="C85" s="70">
        <v>14</v>
      </c>
      <c r="D85" s="70">
        <v>7</v>
      </c>
      <c r="E85" s="70">
        <v>2017</v>
      </c>
      <c r="F85" s="70" t="s">
        <v>156</v>
      </c>
      <c r="G85" s="70" t="s">
        <v>1743</v>
      </c>
      <c r="H85" s="70" t="s">
        <v>1744</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1758</v>
      </c>
      <c r="B86" s="70">
        <v>117</v>
      </c>
      <c r="C86" s="70">
        <v>15</v>
      </c>
      <c r="D86" s="70">
        <v>7</v>
      </c>
      <c r="E86" s="70">
        <v>2018</v>
      </c>
      <c r="F86" s="70" t="s">
        <v>183</v>
      </c>
      <c r="G86" s="70" t="s">
        <v>1743</v>
      </c>
      <c r="H86" s="70" t="s">
        <v>1744</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1759</v>
      </c>
      <c r="B87" s="70">
        <v>118</v>
      </c>
      <c r="C87" s="70">
        <v>16</v>
      </c>
      <c r="D87" s="70">
        <v>7</v>
      </c>
      <c r="E87" s="70">
        <v>2019</v>
      </c>
      <c r="F87" s="70" t="s">
        <v>158</v>
      </c>
      <c r="G87" s="70" t="s">
        <v>1743</v>
      </c>
      <c r="H87" s="70" t="s">
        <v>1744</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1760</v>
      </c>
      <c r="B88" s="70">
        <v>119</v>
      </c>
      <c r="C88" s="70">
        <v>17</v>
      </c>
      <c r="D88" s="70">
        <v>7</v>
      </c>
      <c r="E88" s="70">
        <v>2020</v>
      </c>
      <c r="F88" s="70" t="s">
        <v>159</v>
      </c>
      <c r="G88" s="70" t="s">
        <v>1743</v>
      </c>
      <c r="H88" s="70" t="s">
        <v>1744</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1761</v>
      </c>
      <c r="B89" s="70">
        <v>119</v>
      </c>
      <c r="C89" s="70">
        <v>18</v>
      </c>
      <c r="D89" s="70">
        <v>7</v>
      </c>
      <c r="E89" s="70">
        <v>2021</v>
      </c>
      <c r="F89" s="70" t="s">
        <v>160</v>
      </c>
      <c r="G89" s="70" t="s">
        <v>1743</v>
      </c>
      <c r="H89" s="70" t="s">
        <v>1744</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1762</v>
      </c>
      <c r="B90" s="70">
        <v>119</v>
      </c>
      <c r="C90" s="70">
        <v>19</v>
      </c>
      <c r="D90" s="70">
        <v>7</v>
      </c>
      <c r="E90" s="70">
        <v>2022</v>
      </c>
      <c r="F90" s="70" t="s">
        <v>161</v>
      </c>
      <c r="G90" s="70" t="s">
        <v>1743</v>
      </c>
      <c r="H90" s="70" t="s">
        <v>1744</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119</v>
      </c>
      <c r="C91" s="70">
        <v>20</v>
      </c>
      <c r="D91" s="70">
        <v>7</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119</v>
      </c>
      <c r="C92" s="70">
        <v>21</v>
      </c>
      <c r="D92" s="70">
        <v>7</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307</v>
      </c>
      <c r="C93" s="70">
        <v>1</v>
      </c>
      <c r="D93" s="70">
        <v>19</v>
      </c>
      <c r="E93" s="70">
        <v>1990</v>
      </c>
      <c r="F93" s="70" t="s">
        <v>787</v>
      </c>
      <c r="G93" s="70" t="s">
        <v>1766</v>
      </c>
      <c r="H93" s="70" t="s">
        <v>1767</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308</v>
      </c>
      <c r="C94" s="70">
        <v>2</v>
      </c>
      <c r="D94" s="70">
        <v>19</v>
      </c>
      <c r="E94" s="70">
        <v>2005</v>
      </c>
      <c r="F94" s="70" t="s">
        <v>789</v>
      </c>
      <c r="G94" s="70" t="s">
        <v>1766</v>
      </c>
      <c r="H94" s="70" t="s">
        <v>1767</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309</v>
      </c>
      <c r="C95" s="70">
        <v>3</v>
      </c>
      <c r="D95" s="70">
        <v>19</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310</v>
      </c>
      <c r="C96" s="70">
        <v>4</v>
      </c>
      <c r="D96" s="70">
        <v>19</v>
      </c>
      <c r="E96" s="70">
        <v>2007</v>
      </c>
      <c r="F96" s="70" t="s">
        <v>791</v>
      </c>
      <c r="G96" s="70" t="s">
        <v>1766</v>
      </c>
      <c r="H96" s="70" t="s">
        <v>1767</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311</v>
      </c>
      <c r="C97" s="70">
        <v>5</v>
      </c>
      <c r="D97" s="70">
        <v>19</v>
      </c>
      <c r="E97" s="70">
        <v>2008</v>
      </c>
      <c r="F97" s="70" t="s">
        <v>792</v>
      </c>
      <c r="G97" s="70" t="s">
        <v>1766</v>
      </c>
      <c r="H97" s="70" t="s">
        <v>1767</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312</v>
      </c>
      <c r="C98" s="70">
        <v>6</v>
      </c>
      <c r="D98" s="70">
        <v>19</v>
      </c>
      <c r="E98" s="70">
        <v>2009</v>
      </c>
      <c r="F98" s="70" t="s">
        <v>176</v>
      </c>
      <c r="G98" s="70" t="s">
        <v>1766</v>
      </c>
      <c r="H98" s="70" t="s">
        <v>1767</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1773</v>
      </c>
      <c r="B99" s="70">
        <v>313</v>
      </c>
      <c r="C99" s="70">
        <v>7</v>
      </c>
      <c r="D99" s="70">
        <v>19</v>
      </c>
      <c r="E99" s="70">
        <v>2010</v>
      </c>
      <c r="F99" s="70" t="s">
        <v>177</v>
      </c>
      <c r="G99" s="70" t="s">
        <v>1766</v>
      </c>
      <c r="H99" s="70" t="s">
        <v>1767</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1774</v>
      </c>
      <c r="B100" s="70">
        <v>314</v>
      </c>
      <c r="C100" s="70">
        <v>8</v>
      </c>
      <c r="D100" s="70">
        <v>19</v>
      </c>
      <c r="E100" s="70">
        <v>2011</v>
      </c>
      <c r="F100" s="70" t="s">
        <v>178</v>
      </c>
      <c r="G100" s="70" t="s">
        <v>1766</v>
      </c>
      <c r="H100" s="70" t="s">
        <v>1767</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1775</v>
      </c>
      <c r="B101" s="70">
        <v>315</v>
      </c>
      <c r="C101" s="70">
        <v>9</v>
      </c>
      <c r="D101" s="70">
        <v>19</v>
      </c>
      <c r="E101" s="70">
        <v>2012</v>
      </c>
      <c r="F101" s="70" t="s">
        <v>179</v>
      </c>
      <c r="G101" s="70" t="s">
        <v>1766</v>
      </c>
      <c r="H101" s="70" t="s">
        <v>1767</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1776</v>
      </c>
      <c r="B102" s="70">
        <v>316</v>
      </c>
      <c r="C102" s="70">
        <v>10</v>
      </c>
      <c r="D102" s="70">
        <v>19</v>
      </c>
      <c r="E102" s="70">
        <v>2013</v>
      </c>
      <c r="F102" s="70" t="s">
        <v>180</v>
      </c>
      <c r="G102" s="1064" t="s">
        <v>1766</v>
      </c>
      <c r="H102" s="70" t="s">
        <v>1767</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1777</v>
      </c>
      <c r="B103" s="70">
        <v>317</v>
      </c>
      <c r="C103" s="70">
        <v>11</v>
      </c>
      <c r="D103" s="70">
        <v>19</v>
      </c>
      <c r="E103" s="70">
        <v>2014</v>
      </c>
      <c r="F103" s="70" t="s">
        <v>181</v>
      </c>
      <c r="G103" s="1064" t="s">
        <v>1766</v>
      </c>
      <c r="H103" s="70" t="s">
        <v>1767</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1778</v>
      </c>
      <c r="B104" s="70">
        <v>318</v>
      </c>
      <c r="C104" s="70">
        <v>12</v>
      </c>
      <c r="D104" s="70">
        <v>19</v>
      </c>
      <c r="E104" s="70">
        <v>2015</v>
      </c>
      <c r="F104" s="70" t="s">
        <v>182</v>
      </c>
      <c r="G104" s="70" t="s">
        <v>1766</v>
      </c>
      <c r="H104" s="70" t="s">
        <v>1767</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1779</v>
      </c>
      <c r="B105" s="70">
        <v>319</v>
      </c>
      <c r="C105" s="70">
        <v>13</v>
      </c>
      <c r="D105" s="70">
        <v>19</v>
      </c>
      <c r="E105" s="70">
        <v>2016</v>
      </c>
      <c r="F105" s="70" t="s">
        <v>155</v>
      </c>
      <c r="G105" s="70" t="s">
        <v>1766</v>
      </c>
      <c r="H105" s="70" t="s">
        <v>1767</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1780</v>
      </c>
      <c r="B106" s="70">
        <v>320</v>
      </c>
      <c r="C106" s="70">
        <v>14</v>
      </c>
      <c r="D106" s="70">
        <v>19</v>
      </c>
      <c r="E106" s="70">
        <v>2017</v>
      </c>
      <c r="F106" s="70" t="s">
        <v>156</v>
      </c>
      <c r="G106" s="70" t="s">
        <v>1766</v>
      </c>
      <c r="H106" s="70" t="s">
        <v>1767</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1781</v>
      </c>
      <c r="B107" s="70">
        <v>321</v>
      </c>
      <c r="C107" s="70">
        <v>15</v>
      </c>
      <c r="D107" s="70">
        <v>19</v>
      </c>
      <c r="E107" s="70">
        <v>2018</v>
      </c>
      <c r="F107" s="70" t="s">
        <v>183</v>
      </c>
      <c r="G107" s="70" t="s">
        <v>1766</v>
      </c>
      <c r="H107" s="70" t="s">
        <v>1767</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1782</v>
      </c>
      <c r="B108" s="70">
        <v>322</v>
      </c>
      <c r="C108" s="70">
        <v>16</v>
      </c>
      <c r="D108" s="70">
        <v>19</v>
      </c>
      <c r="E108" s="70">
        <v>2019</v>
      </c>
      <c r="F108" s="70" t="s">
        <v>158</v>
      </c>
      <c r="G108" s="70" t="s">
        <v>1766</v>
      </c>
      <c r="H108" s="70" t="s">
        <v>1767</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1783</v>
      </c>
      <c r="B109" s="70">
        <v>323</v>
      </c>
      <c r="C109" s="70">
        <v>17</v>
      </c>
      <c r="D109" s="70">
        <v>19</v>
      </c>
      <c r="E109" s="70">
        <v>2020</v>
      </c>
      <c r="F109" s="70" t="s">
        <v>159</v>
      </c>
      <c r="G109" s="70" t="s">
        <v>1766</v>
      </c>
      <c r="H109" s="70" t="s">
        <v>1767</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1784</v>
      </c>
      <c r="B110" s="70">
        <v>323</v>
      </c>
      <c r="C110" s="70">
        <v>18</v>
      </c>
      <c r="D110" s="70">
        <v>19</v>
      </c>
      <c r="E110" s="70">
        <v>2021</v>
      </c>
      <c r="F110" s="70" t="s">
        <v>160</v>
      </c>
      <c r="G110" s="70" t="s">
        <v>1766</v>
      </c>
      <c r="H110" s="70" t="s">
        <v>1767</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1785</v>
      </c>
      <c r="B111" s="70">
        <v>323</v>
      </c>
      <c r="C111" s="70">
        <v>19</v>
      </c>
      <c r="D111" s="70">
        <v>19</v>
      </c>
      <c r="E111" s="70">
        <v>2022</v>
      </c>
      <c r="F111" s="70" t="s">
        <v>161</v>
      </c>
      <c r="G111" s="70" t="s">
        <v>1766</v>
      </c>
      <c r="H111" s="70" t="s">
        <v>1767</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323</v>
      </c>
      <c r="C112" s="70">
        <v>20</v>
      </c>
      <c r="D112" s="70">
        <v>19</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323</v>
      </c>
      <c r="C113" s="70">
        <v>21</v>
      </c>
      <c r="D113" s="70">
        <v>19</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154</v>
      </c>
      <c r="C114" s="70">
        <v>1</v>
      </c>
      <c r="D114" s="70">
        <v>10</v>
      </c>
      <c r="E114" s="70">
        <v>1990</v>
      </c>
      <c r="F114" s="70" t="s">
        <v>787</v>
      </c>
      <c r="G114" s="70" t="s">
        <v>1789</v>
      </c>
      <c r="H114" s="70" t="s">
        <v>1640</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155</v>
      </c>
      <c r="C115" s="70">
        <v>2</v>
      </c>
      <c r="D115" s="70">
        <v>10</v>
      </c>
      <c r="E115" s="70">
        <v>2005</v>
      </c>
      <c r="F115" s="70" t="s">
        <v>789</v>
      </c>
      <c r="G115" s="70" t="s">
        <v>1789</v>
      </c>
      <c r="H115" s="70" t="s">
        <v>1640</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156</v>
      </c>
      <c r="C116" s="70">
        <v>3</v>
      </c>
      <c r="D116" s="70">
        <v>10</v>
      </c>
      <c r="E116" s="70">
        <v>2006</v>
      </c>
      <c r="F116" s="70" t="s">
        <v>790</v>
      </c>
      <c r="G116" s="70" t="s">
        <v>1789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157</v>
      </c>
      <c r="C117" s="70">
        <v>4</v>
      </c>
      <c r="D117" s="70">
        <v>10</v>
      </c>
      <c r="E117" s="70">
        <v>2007</v>
      </c>
      <c r="F117" s="70" t="s">
        <v>791</v>
      </c>
      <c r="G117" s="70" t="s">
        <v>1789</v>
      </c>
      <c r="H117" s="70" t="s">
        <v>1640</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158</v>
      </c>
      <c r="C118" s="70">
        <v>5</v>
      </c>
      <c r="D118" s="70">
        <v>10</v>
      </c>
      <c r="E118" s="70">
        <v>2008</v>
      </c>
      <c r="F118" s="70" t="s">
        <v>792</v>
      </c>
      <c r="G118" s="70" t="s">
        <v>1789</v>
      </c>
      <c r="H118" s="70" t="s">
        <v>1640</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159</v>
      </c>
      <c r="C119" s="70">
        <v>6</v>
      </c>
      <c r="D119" s="70">
        <v>10</v>
      </c>
      <c r="E119" s="70">
        <v>2009</v>
      </c>
      <c r="F119" s="70" t="s">
        <v>176</v>
      </c>
      <c r="G119" s="70" t="s">
        <v>1789</v>
      </c>
      <c r="H119" s="70" t="s">
        <v>1640</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1795</v>
      </c>
      <c r="B120" s="70">
        <v>160</v>
      </c>
      <c r="C120" s="70">
        <v>7</v>
      </c>
      <c r="D120" s="70">
        <v>10</v>
      </c>
      <c r="E120" s="70">
        <v>2010</v>
      </c>
      <c r="F120" s="70" t="s">
        <v>177</v>
      </c>
      <c r="G120" s="70" t="s">
        <v>1789</v>
      </c>
      <c r="H120" s="70" t="s">
        <v>1640</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1796</v>
      </c>
      <c r="B121" s="70">
        <v>161</v>
      </c>
      <c r="C121" s="70">
        <v>8</v>
      </c>
      <c r="D121" s="70">
        <v>10</v>
      </c>
      <c r="E121" s="70">
        <v>2011</v>
      </c>
      <c r="F121" s="70" t="s">
        <v>178</v>
      </c>
      <c r="G121" s="1064" t="s">
        <v>1789</v>
      </c>
      <c r="H121" s="70" t="s">
        <v>1640</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1797</v>
      </c>
      <c r="B122" s="70">
        <v>162</v>
      </c>
      <c r="C122" s="70">
        <v>9</v>
      </c>
      <c r="D122" s="70">
        <v>10</v>
      </c>
      <c r="E122" s="70">
        <v>2012</v>
      </c>
      <c r="F122" s="70" t="s">
        <v>179</v>
      </c>
      <c r="G122" s="1064" t="s">
        <v>1789</v>
      </c>
      <c r="H122" s="70" t="s">
        <v>1640</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1798</v>
      </c>
      <c r="B123" s="70">
        <v>163</v>
      </c>
      <c r="C123" s="70">
        <v>10</v>
      </c>
      <c r="D123" s="70">
        <v>10</v>
      </c>
      <c r="E123" s="70">
        <v>2013</v>
      </c>
      <c r="F123" s="70" t="s">
        <v>180</v>
      </c>
      <c r="G123" s="70" t="s">
        <v>1789</v>
      </c>
      <c r="H123" s="70" t="s">
        <v>1640</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1799</v>
      </c>
      <c r="B124" s="70">
        <v>164</v>
      </c>
      <c r="C124" s="70">
        <v>11</v>
      </c>
      <c r="D124" s="70">
        <v>10</v>
      </c>
      <c r="E124" s="70">
        <v>2014</v>
      </c>
      <c r="F124" s="70" t="s">
        <v>181</v>
      </c>
      <c r="G124" s="70" t="s">
        <v>1789</v>
      </c>
      <c r="H124" s="70" t="s">
        <v>1640</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1800</v>
      </c>
      <c r="B125" s="70">
        <v>165</v>
      </c>
      <c r="C125" s="70">
        <v>12</v>
      </c>
      <c r="D125" s="70">
        <v>10</v>
      </c>
      <c r="E125" s="70">
        <v>2015</v>
      </c>
      <c r="F125" s="70" t="s">
        <v>182</v>
      </c>
      <c r="G125" s="70" t="s">
        <v>1789</v>
      </c>
      <c r="H125" s="70" t="s">
        <v>1640</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1801</v>
      </c>
      <c r="B126" s="70">
        <v>166</v>
      </c>
      <c r="C126" s="70">
        <v>13</v>
      </c>
      <c r="D126" s="70">
        <v>10</v>
      </c>
      <c r="E126" s="70">
        <v>2016</v>
      </c>
      <c r="F126" s="70" t="s">
        <v>155</v>
      </c>
      <c r="G126" s="70" t="s">
        <v>1789</v>
      </c>
      <c r="H126" s="70" t="s">
        <v>1640</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1802</v>
      </c>
      <c r="B127" s="70">
        <v>167</v>
      </c>
      <c r="C127" s="70">
        <v>14</v>
      </c>
      <c r="D127" s="70">
        <v>10</v>
      </c>
      <c r="E127" s="70">
        <v>2017</v>
      </c>
      <c r="F127" s="70" t="s">
        <v>156</v>
      </c>
      <c r="G127" s="70" t="s">
        <v>1789</v>
      </c>
      <c r="H127" s="70" t="s">
        <v>1640</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1803</v>
      </c>
      <c r="B128" s="70">
        <v>168</v>
      </c>
      <c r="C128" s="70">
        <v>15</v>
      </c>
      <c r="D128" s="70">
        <v>10</v>
      </c>
      <c r="E128" s="70">
        <v>2018</v>
      </c>
      <c r="F128" s="70" t="s">
        <v>183</v>
      </c>
      <c r="G128" s="70" t="s">
        <v>1789</v>
      </c>
      <c r="H128" s="70" t="s">
        <v>1640</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1804</v>
      </c>
      <c r="B129" s="70">
        <v>169</v>
      </c>
      <c r="C129" s="70">
        <v>16</v>
      </c>
      <c r="D129" s="70">
        <v>10</v>
      </c>
      <c r="E129" s="70">
        <v>2019</v>
      </c>
      <c r="F129" s="70" t="s">
        <v>158</v>
      </c>
      <c r="G129" s="70" t="s">
        <v>1789</v>
      </c>
      <c r="H129" s="70" t="s">
        <v>1640</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1805</v>
      </c>
      <c r="B130" s="70">
        <v>170</v>
      </c>
      <c r="C130" s="70">
        <v>17</v>
      </c>
      <c r="D130" s="70">
        <v>10</v>
      </c>
      <c r="E130" s="70">
        <v>2020</v>
      </c>
      <c r="F130" s="70" t="s">
        <v>159</v>
      </c>
      <c r="G130" s="70" t="s">
        <v>1789</v>
      </c>
      <c r="H130" s="70" t="s">
        <v>1640</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1806</v>
      </c>
      <c r="B131" s="70">
        <v>170</v>
      </c>
      <c r="C131" s="70">
        <v>18</v>
      </c>
      <c r="D131" s="70">
        <v>10</v>
      </c>
      <c r="E131" s="70">
        <v>2021</v>
      </c>
      <c r="F131" s="70" t="s">
        <v>160</v>
      </c>
      <c r="G131" s="70" t="s">
        <v>1789</v>
      </c>
      <c r="H131" s="70" t="s">
        <v>1640</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1807</v>
      </c>
      <c r="B132" s="70">
        <v>170</v>
      </c>
      <c r="C132" s="70">
        <v>19</v>
      </c>
      <c r="D132" s="70">
        <v>10</v>
      </c>
      <c r="E132" s="70">
        <v>2022</v>
      </c>
      <c r="F132" s="70" t="s">
        <v>161</v>
      </c>
      <c r="G132" s="70" t="s">
        <v>1789</v>
      </c>
      <c r="H132" s="70" t="s">
        <v>1640</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170</v>
      </c>
      <c r="C133" s="70">
        <v>20</v>
      </c>
      <c r="D133" s="70">
        <v>10</v>
      </c>
      <c r="E133" s="70">
        <v>2023</v>
      </c>
      <c r="F133" s="70" t="s">
        <v>1539</v>
      </c>
      <c r="G133" s="70" t="s">
        <v>1789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170</v>
      </c>
      <c r="C134" s="70">
        <v>21</v>
      </c>
      <c r="D134" s="70">
        <v>10</v>
      </c>
      <c r="E134" s="70">
        <v>2024</v>
      </c>
      <c r="F134" s="70" t="s">
        <v>1554</v>
      </c>
      <c r="G134" s="70" t="s">
        <v>1789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426</v>
      </c>
      <c r="C135" s="70">
        <v>1</v>
      </c>
      <c r="D135" s="70">
        <v>26</v>
      </c>
      <c r="E135" s="70">
        <v>1990</v>
      </c>
      <c r="F135" s="70" t="s">
        <v>787</v>
      </c>
      <c r="G135" s="70" t="s">
        <v>1654</v>
      </c>
      <c r="H135" s="70" t="s">
        <v>1655</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427</v>
      </c>
      <c r="C136" s="70">
        <v>2</v>
      </c>
      <c r="D136" s="70">
        <v>26</v>
      </c>
      <c r="E136" s="70">
        <v>2005</v>
      </c>
      <c r="F136" s="70" t="s">
        <v>789</v>
      </c>
      <c r="G136" s="70" t="s">
        <v>1654</v>
      </c>
      <c r="H136" s="70" t="s">
        <v>1655</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428</v>
      </c>
      <c r="C137" s="70">
        <v>3</v>
      </c>
      <c r="D137" s="70">
        <v>26</v>
      </c>
      <c r="E137" s="70">
        <v>2006</v>
      </c>
      <c r="F137" s="70" t="s">
        <v>790</v>
      </c>
      <c r="G137" s="70" t="s">
        <v>1654</v>
      </c>
      <c r="H137" s="70" t="s">
        <v>1655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429</v>
      </c>
      <c r="C138" s="70">
        <v>4</v>
      </c>
      <c r="D138" s="70">
        <v>26</v>
      </c>
      <c r="E138" s="70">
        <v>2007</v>
      </c>
      <c r="F138" s="70" t="s">
        <v>791</v>
      </c>
      <c r="G138" s="70" t="s">
        <v>1654</v>
      </c>
      <c r="H138" s="70" t="s">
        <v>1655</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430</v>
      </c>
      <c r="C139" s="70">
        <v>5</v>
      </c>
      <c r="D139" s="70">
        <v>26</v>
      </c>
      <c r="E139" s="70">
        <v>2008</v>
      </c>
      <c r="F139" s="70" t="s">
        <v>792</v>
      </c>
      <c r="G139" s="70" t="s">
        <v>1654</v>
      </c>
      <c r="H139" s="70" t="s">
        <v>1655</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431</v>
      </c>
      <c r="C140" s="70">
        <v>6</v>
      </c>
      <c r="D140" s="70">
        <v>26</v>
      </c>
      <c r="E140" s="70">
        <v>2009</v>
      </c>
      <c r="F140" s="70" t="s">
        <v>176</v>
      </c>
      <c r="G140" s="1064" t="s">
        <v>1654</v>
      </c>
      <c r="H140" s="70" t="s">
        <v>1655</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1816</v>
      </c>
      <c r="B141" s="70">
        <v>432</v>
      </c>
      <c r="C141" s="70">
        <v>7</v>
      </c>
      <c r="D141" s="70">
        <v>26</v>
      </c>
      <c r="E141" s="70">
        <v>2010</v>
      </c>
      <c r="F141" s="70" t="s">
        <v>177</v>
      </c>
      <c r="G141" s="1064" t="s">
        <v>1654</v>
      </c>
      <c r="H141" s="70" t="s">
        <v>1655</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1817</v>
      </c>
      <c r="B142" s="70">
        <v>433</v>
      </c>
      <c r="C142" s="70">
        <v>8</v>
      </c>
      <c r="D142" s="70">
        <v>26</v>
      </c>
      <c r="E142" s="70">
        <v>2011</v>
      </c>
      <c r="F142" s="70" t="s">
        <v>178</v>
      </c>
      <c r="G142" s="70" t="s">
        <v>1654</v>
      </c>
      <c r="H142" s="70" t="s">
        <v>1655</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1818</v>
      </c>
      <c r="B143" s="70">
        <v>434</v>
      </c>
      <c r="C143" s="70">
        <v>9</v>
      </c>
      <c r="D143" s="70">
        <v>26</v>
      </c>
      <c r="E143" s="70">
        <v>2012</v>
      </c>
      <c r="F143" s="70" t="s">
        <v>179</v>
      </c>
      <c r="G143" s="70" t="s">
        <v>1654</v>
      </c>
      <c r="H143" s="70" t="s">
        <v>1655</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1819</v>
      </c>
      <c r="B144" s="70">
        <v>435</v>
      </c>
      <c r="C144" s="70">
        <v>10</v>
      </c>
      <c r="D144" s="70">
        <v>26</v>
      </c>
      <c r="E144" s="70">
        <v>2013</v>
      </c>
      <c r="F144" s="70" t="s">
        <v>180</v>
      </c>
      <c r="G144" s="70" t="s">
        <v>1654</v>
      </c>
      <c r="H144" s="70" t="s">
        <v>1655</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1820</v>
      </c>
      <c r="B145" s="70">
        <v>436</v>
      </c>
      <c r="C145" s="70">
        <v>11</v>
      </c>
      <c r="D145" s="70">
        <v>26</v>
      </c>
      <c r="E145" s="70">
        <v>2014</v>
      </c>
      <c r="F145" s="70" t="s">
        <v>181</v>
      </c>
      <c r="G145" s="70" t="s">
        <v>1654</v>
      </c>
      <c r="H145" s="70" t="s">
        <v>1655</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1821</v>
      </c>
      <c r="B146" s="70">
        <v>437</v>
      </c>
      <c r="C146" s="70">
        <v>12</v>
      </c>
      <c r="D146" s="70">
        <v>26</v>
      </c>
      <c r="E146" s="70">
        <v>2015</v>
      </c>
      <c r="F146" s="70" t="s">
        <v>182</v>
      </c>
      <c r="G146" s="70" t="s">
        <v>1654</v>
      </c>
      <c r="H146" s="70" t="s">
        <v>1655</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1822</v>
      </c>
      <c r="B147" s="70">
        <v>438</v>
      </c>
      <c r="C147" s="70">
        <v>13</v>
      </c>
      <c r="D147" s="70">
        <v>26</v>
      </c>
      <c r="E147" s="70">
        <v>2016</v>
      </c>
      <c r="F147" s="70" t="s">
        <v>155</v>
      </c>
      <c r="G147" s="70" t="s">
        <v>1654</v>
      </c>
      <c r="H147" s="70" t="s">
        <v>1655</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1823</v>
      </c>
      <c r="B148" s="70">
        <v>439</v>
      </c>
      <c r="C148" s="70">
        <v>14</v>
      </c>
      <c r="D148" s="70">
        <v>26</v>
      </c>
      <c r="E148" s="70">
        <v>2017</v>
      </c>
      <c r="F148" s="70" t="s">
        <v>156</v>
      </c>
      <c r="G148" s="70" t="s">
        <v>1654</v>
      </c>
      <c r="H148" s="70" t="s">
        <v>1655</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1824</v>
      </c>
      <c r="B149" s="70">
        <v>440</v>
      </c>
      <c r="C149" s="70">
        <v>15</v>
      </c>
      <c r="D149" s="70">
        <v>26</v>
      </c>
      <c r="E149" s="70">
        <v>2018</v>
      </c>
      <c r="F149" s="70" t="s">
        <v>183</v>
      </c>
      <c r="G149" s="70" t="s">
        <v>1654</v>
      </c>
      <c r="H149" s="70" t="s">
        <v>1655</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1825</v>
      </c>
      <c r="B150" s="70">
        <v>441</v>
      </c>
      <c r="C150" s="70">
        <v>16</v>
      </c>
      <c r="D150" s="70">
        <v>26</v>
      </c>
      <c r="E150" s="70">
        <v>2019</v>
      </c>
      <c r="F150" s="70" t="s">
        <v>158</v>
      </c>
      <c r="G150" s="70" t="s">
        <v>1654</v>
      </c>
      <c r="H150" s="70" t="s">
        <v>1655</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1826</v>
      </c>
      <c r="B151" s="70">
        <v>442</v>
      </c>
      <c r="C151" s="70">
        <v>17</v>
      </c>
      <c r="D151" s="70">
        <v>26</v>
      </c>
      <c r="E151" s="70">
        <v>2020</v>
      </c>
      <c r="F151" s="70" t="s">
        <v>159</v>
      </c>
      <c r="G151" s="70" t="s">
        <v>1654</v>
      </c>
      <c r="H151" s="70" t="s">
        <v>1655</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1827</v>
      </c>
      <c r="B152" s="70">
        <v>442</v>
      </c>
      <c r="C152" s="70">
        <v>18</v>
      </c>
      <c r="D152" s="70">
        <v>26</v>
      </c>
      <c r="E152" s="70">
        <v>2021</v>
      </c>
      <c r="F152" s="70" t="s">
        <v>160</v>
      </c>
      <c r="G152" s="70" t="s">
        <v>1654</v>
      </c>
      <c r="H152" s="70" t="s">
        <v>1655</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1656</v>
      </c>
      <c r="B153" s="70">
        <v>442</v>
      </c>
      <c r="C153" s="70">
        <v>19</v>
      </c>
      <c r="D153" s="70">
        <v>26</v>
      </c>
      <c r="E153" s="70">
        <v>2022</v>
      </c>
      <c r="F153" s="70" t="s">
        <v>161</v>
      </c>
      <c r="G153" s="70" t="s">
        <v>1654</v>
      </c>
      <c r="H153" s="70" t="s">
        <v>1655</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442</v>
      </c>
      <c r="C154" s="70">
        <v>20</v>
      </c>
      <c r="D154" s="70">
        <v>26</v>
      </c>
      <c r="E154" s="70">
        <v>2023</v>
      </c>
      <c r="F154" s="70" t="s">
        <v>1539</v>
      </c>
      <c r="G154" s="70" t="s">
        <v>1654</v>
      </c>
      <c r="H154" s="70" t="s">
        <v>1655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1653</v>
      </c>
      <c r="B155" s="70">
        <v>442</v>
      </c>
      <c r="C155" s="70">
        <v>21</v>
      </c>
      <c r="D155" s="70">
        <v>26</v>
      </c>
      <c r="E155" s="70">
        <v>2024</v>
      </c>
      <c r="F155" s="70" t="s">
        <v>1554</v>
      </c>
      <c r="G155" s="70" t="s">
        <v>1654</v>
      </c>
      <c r="H155" s="70" t="s">
        <v>1655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18</v>
      </c>
      <c r="C156" s="70">
        <v>1</v>
      </c>
      <c r="D156" s="70">
        <v>2</v>
      </c>
      <c r="E156" s="70">
        <v>1990</v>
      </c>
      <c r="F156" s="70" t="s">
        <v>787</v>
      </c>
      <c r="G156" s="70" t="s">
        <v>1830</v>
      </c>
      <c r="H156" s="70" t="s">
        <v>1831</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19</v>
      </c>
      <c r="C157" s="70">
        <v>2</v>
      </c>
      <c r="D157" s="70">
        <v>2</v>
      </c>
      <c r="E157" s="70">
        <v>2005</v>
      </c>
      <c r="F157" s="70" t="s">
        <v>789</v>
      </c>
      <c r="G157" s="70" t="s">
        <v>1830</v>
      </c>
      <c r="H157" s="70" t="s">
        <v>1831</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20</v>
      </c>
      <c r="C158" s="70">
        <v>3</v>
      </c>
      <c r="D158" s="70">
        <v>2</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21</v>
      </c>
      <c r="C159" s="70">
        <v>4</v>
      </c>
      <c r="D159" s="70">
        <v>2</v>
      </c>
      <c r="E159" s="70">
        <v>2007</v>
      </c>
      <c r="F159" s="70" t="s">
        <v>791</v>
      </c>
      <c r="G159" s="1064" t="s">
        <v>1830</v>
      </c>
      <c r="H159" s="70" t="s">
        <v>1831</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22</v>
      </c>
      <c r="C160" s="70">
        <v>5</v>
      </c>
      <c r="D160" s="70">
        <v>2</v>
      </c>
      <c r="E160" s="70">
        <v>2008</v>
      </c>
      <c r="F160" s="70" t="s">
        <v>792</v>
      </c>
      <c r="G160" s="70" t="s">
        <v>1830</v>
      </c>
      <c r="H160" s="70" t="s">
        <v>1831</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23</v>
      </c>
      <c r="C161" s="70">
        <v>6</v>
      </c>
      <c r="D161" s="70">
        <v>2</v>
      </c>
      <c r="E161" s="70">
        <v>2009</v>
      </c>
      <c r="F161" s="70" t="s">
        <v>176</v>
      </c>
      <c r="G161" s="70" t="s">
        <v>1830</v>
      </c>
      <c r="H161" s="70" t="s">
        <v>1831</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1837</v>
      </c>
      <c r="B162" s="70">
        <v>24</v>
      </c>
      <c r="C162" s="70">
        <v>7</v>
      </c>
      <c r="D162" s="70">
        <v>2</v>
      </c>
      <c r="E162" s="70">
        <v>2010</v>
      </c>
      <c r="F162" s="70" t="s">
        <v>177</v>
      </c>
      <c r="G162" s="70" t="s">
        <v>1830</v>
      </c>
      <c r="H162" s="70" t="s">
        <v>1831</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1838</v>
      </c>
      <c r="B163" s="70">
        <v>25</v>
      </c>
      <c r="C163" s="70">
        <v>8</v>
      </c>
      <c r="D163" s="70">
        <v>2</v>
      </c>
      <c r="E163" s="70">
        <v>2011</v>
      </c>
      <c r="F163" s="70" t="s">
        <v>178</v>
      </c>
      <c r="G163" s="70" t="s">
        <v>1830</v>
      </c>
      <c r="H163" s="70" t="s">
        <v>1831</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1839</v>
      </c>
      <c r="B164" s="70">
        <v>26</v>
      </c>
      <c r="C164" s="70">
        <v>9</v>
      </c>
      <c r="D164" s="70">
        <v>2</v>
      </c>
      <c r="E164" s="70">
        <v>2012</v>
      </c>
      <c r="F164" s="70" t="s">
        <v>179</v>
      </c>
      <c r="G164" s="70" t="s">
        <v>1830</v>
      </c>
      <c r="H164" s="70" t="s">
        <v>1831</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1840</v>
      </c>
      <c r="B165" s="70">
        <v>27</v>
      </c>
      <c r="C165" s="70">
        <v>10</v>
      </c>
      <c r="D165" s="70">
        <v>2</v>
      </c>
      <c r="E165" s="70">
        <v>2013</v>
      </c>
      <c r="F165" s="70" t="s">
        <v>180</v>
      </c>
      <c r="G165" s="70" t="s">
        <v>1830</v>
      </c>
      <c r="H165" s="70" t="s">
        <v>1831</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1841</v>
      </c>
      <c r="B166" s="70">
        <v>28</v>
      </c>
      <c r="C166" s="70">
        <v>11</v>
      </c>
      <c r="D166" s="70">
        <v>2</v>
      </c>
      <c r="E166" s="70">
        <v>2014</v>
      </c>
      <c r="F166" s="70" t="s">
        <v>181</v>
      </c>
      <c r="G166" s="70" t="s">
        <v>1830</v>
      </c>
      <c r="H166" s="70" t="s">
        <v>1831</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1842</v>
      </c>
      <c r="B167" s="70">
        <v>29</v>
      </c>
      <c r="C167" s="70">
        <v>12</v>
      </c>
      <c r="D167" s="70">
        <v>2</v>
      </c>
      <c r="E167" s="70">
        <v>2015</v>
      </c>
      <c r="F167" s="70" t="s">
        <v>182</v>
      </c>
      <c r="G167" s="70" t="s">
        <v>1830</v>
      </c>
      <c r="H167" s="70" t="s">
        <v>1831</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1843</v>
      </c>
      <c r="B168" s="70">
        <v>30</v>
      </c>
      <c r="C168" s="70">
        <v>13</v>
      </c>
      <c r="D168" s="70">
        <v>2</v>
      </c>
      <c r="E168" s="70">
        <v>2016</v>
      </c>
      <c r="F168" s="70" t="s">
        <v>155</v>
      </c>
      <c r="G168" s="70" t="s">
        <v>1830</v>
      </c>
      <c r="H168" s="70" t="s">
        <v>1831</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1844</v>
      </c>
      <c r="B169" s="70">
        <v>31</v>
      </c>
      <c r="C169" s="70">
        <v>14</v>
      </c>
      <c r="D169" s="70">
        <v>2</v>
      </c>
      <c r="E169" s="70">
        <v>2017</v>
      </c>
      <c r="F169" s="70" t="s">
        <v>156</v>
      </c>
      <c r="G169" s="70" t="s">
        <v>1830</v>
      </c>
      <c r="H169" s="70" t="s">
        <v>1831</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1845</v>
      </c>
      <c r="B170" s="70">
        <v>32</v>
      </c>
      <c r="C170" s="70">
        <v>15</v>
      </c>
      <c r="D170" s="70">
        <v>2</v>
      </c>
      <c r="E170" s="70">
        <v>2018</v>
      </c>
      <c r="F170" s="70" t="s">
        <v>183</v>
      </c>
      <c r="G170" s="70" t="s">
        <v>1830</v>
      </c>
      <c r="H170" s="70" t="s">
        <v>1831</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1846</v>
      </c>
      <c r="B171" s="70">
        <v>33</v>
      </c>
      <c r="C171" s="70">
        <v>16</v>
      </c>
      <c r="D171" s="70">
        <v>2</v>
      </c>
      <c r="E171" s="70">
        <v>2019</v>
      </c>
      <c r="F171" s="70" t="s">
        <v>158</v>
      </c>
      <c r="G171" s="70" t="s">
        <v>1830</v>
      </c>
      <c r="H171" s="70" t="s">
        <v>1831</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1847</v>
      </c>
      <c r="B172" s="70">
        <v>34</v>
      </c>
      <c r="C172" s="70">
        <v>17</v>
      </c>
      <c r="D172" s="70">
        <v>2</v>
      </c>
      <c r="E172" s="70">
        <v>2020</v>
      </c>
      <c r="F172" s="70" t="s">
        <v>159</v>
      </c>
      <c r="G172" s="70" t="s">
        <v>1830</v>
      </c>
      <c r="H172" s="70" t="s">
        <v>1831</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1848</v>
      </c>
      <c r="B173" s="70">
        <v>34</v>
      </c>
      <c r="C173" s="70">
        <v>18</v>
      </c>
      <c r="D173" s="70">
        <v>2</v>
      </c>
      <c r="E173" s="70">
        <v>2021</v>
      </c>
      <c r="F173" s="70" t="s">
        <v>160</v>
      </c>
      <c r="G173" s="70" t="s">
        <v>1830</v>
      </c>
      <c r="H173" s="70" t="s">
        <v>1831</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1849</v>
      </c>
      <c r="B174" s="70">
        <v>34</v>
      </c>
      <c r="C174" s="70">
        <v>19</v>
      </c>
      <c r="D174" s="70">
        <v>2</v>
      </c>
      <c r="E174" s="70">
        <v>2022</v>
      </c>
      <c r="F174" s="70" t="s">
        <v>161</v>
      </c>
      <c r="G174" s="70" t="s">
        <v>1830</v>
      </c>
      <c r="H174" s="70" t="s">
        <v>1831</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34</v>
      </c>
      <c r="C175" s="70">
        <v>20</v>
      </c>
      <c r="D175" s="70">
        <v>2</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34</v>
      </c>
      <c r="C176" s="70">
        <v>21</v>
      </c>
      <c r="D176" s="70">
        <v>2</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375</v>
      </c>
      <c r="C177" s="70">
        <v>1</v>
      </c>
      <c r="D177" s="70">
        <v>23</v>
      </c>
      <c r="E177" s="70">
        <v>1990</v>
      </c>
      <c r="F177" s="70" t="s">
        <v>787</v>
      </c>
      <c r="G177" s="70" t="s">
        <v>1853</v>
      </c>
      <c r="H177" s="70" t="s">
        <v>1854</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376</v>
      </c>
      <c r="C178" s="70">
        <v>2</v>
      </c>
      <c r="D178" s="70">
        <v>23</v>
      </c>
      <c r="E178" s="70">
        <v>2005</v>
      </c>
      <c r="F178" s="70" t="s">
        <v>789</v>
      </c>
      <c r="G178" s="1064" t="s">
        <v>1853</v>
      </c>
      <c r="H178" s="70" t="s">
        <v>1854</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377</v>
      </c>
      <c r="C179" s="70">
        <v>3</v>
      </c>
      <c r="D179" s="70">
        <v>23</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378</v>
      </c>
      <c r="C180" s="70">
        <v>4</v>
      </c>
      <c r="D180" s="70">
        <v>23</v>
      </c>
      <c r="E180" s="70">
        <v>2007</v>
      </c>
      <c r="F180" s="70" t="s">
        <v>791</v>
      </c>
      <c r="G180" s="70" t="s">
        <v>1853</v>
      </c>
      <c r="H180" s="70" t="s">
        <v>1854</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379</v>
      </c>
      <c r="C181" s="70">
        <v>5</v>
      </c>
      <c r="D181" s="70">
        <v>23</v>
      </c>
      <c r="E181" s="70">
        <v>2008</v>
      </c>
      <c r="F181" s="70" t="s">
        <v>792</v>
      </c>
      <c r="G181" s="70" t="s">
        <v>1853</v>
      </c>
      <c r="H181" s="70" t="s">
        <v>1854</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380</v>
      </c>
      <c r="C182" s="70">
        <v>6</v>
      </c>
      <c r="D182" s="70">
        <v>23</v>
      </c>
      <c r="E182" s="70">
        <v>2009</v>
      </c>
      <c r="F182" s="70" t="s">
        <v>176</v>
      </c>
      <c r="G182" s="70" t="s">
        <v>1853</v>
      </c>
      <c r="H182" s="70" t="s">
        <v>1854</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1860</v>
      </c>
      <c r="B183" s="70">
        <v>381</v>
      </c>
      <c r="C183" s="70">
        <v>7</v>
      </c>
      <c r="D183" s="70">
        <v>23</v>
      </c>
      <c r="E183" s="70">
        <v>2010</v>
      </c>
      <c r="F183" s="70" t="s">
        <v>177</v>
      </c>
      <c r="G183" s="70" t="s">
        <v>1853</v>
      </c>
      <c r="H183" s="70" t="s">
        <v>1854</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1861</v>
      </c>
      <c r="B184" s="70">
        <v>382</v>
      </c>
      <c r="C184" s="70">
        <v>8</v>
      </c>
      <c r="D184" s="70">
        <v>23</v>
      </c>
      <c r="E184" s="70">
        <v>2011</v>
      </c>
      <c r="F184" s="70" t="s">
        <v>178</v>
      </c>
      <c r="G184" s="70" t="s">
        <v>1853</v>
      </c>
      <c r="H184" s="70" t="s">
        <v>1854</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1862</v>
      </c>
      <c r="B185" s="70">
        <v>383</v>
      </c>
      <c r="C185" s="70">
        <v>9</v>
      </c>
      <c r="D185" s="70">
        <v>23</v>
      </c>
      <c r="E185" s="70">
        <v>2012</v>
      </c>
      <c r="F185" s="70" t="s">
        <v>179</v>
      </c>
      <c r="G185" s="70" t="s">
        <v>1853</v>
      </c>
      <c r="H185" s="70" t="s">
        <v>1854</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1863</v>
      </c>
      <c r="B186" s="70">
        <v>384</v>
      </c>
      <c r="C186" s="70">
        <v>10</v>
      </c>
      <c r="D186" s="70">
        <v>23</v>
      </c>
      <c r="E186" s="70">
        <v>2013</v>
      </c>
      <c r="F186" s="70" t="s">
        <v>180</v>
      </c>
      <c r="G186" s="70" t="s">
        <v>1853</v>
      </c>
      <c r="H186" s="70" t="s">
        <v>1854</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1864</v>
      </c>
      <c r="B187" s="70">
        <v>385</v>
      </c>
      <c r="C187" s="70">
        <v>11</v>
      </c>
      <c r="D187" s="70">
        <v>23</v>
      </c>
      <c r="E187" s="70">
        <v>2014</v>
      </c>
      <c r="F187" s="70" t="s">
        <v>181</v>
      </c>
      <c r="G187" s="70" t="s">
        <v>1853</v>
      </c>
      <c r="H187" s="70" t="s">
        <v>1854</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1865</v>
      </c>
      <c r="B188" s="70">
        <v>386</v>
      </c>
      <c r="C188" s="70">
        <v>12</v>
      </c>
      <c r="D188" s="70">
        <v>23</v>
      </c>
      <c r="E188" s="70">
        <v>2015</v>
      </c>
      <c r="F188" s="70" t="s">
        <v>182</v>
      </c>
      <c r="G188" s="70" t="s">
        <v>1853</v>
      </c>
      <c r="H188" s="70" t="s">
        <v>1854</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1866</v>
      </c>
      <c r="B189" s="70">
        <v>387</v>
      </c>
      <c r="C189" s="70">
        <v>13</v>
      </c>
      <c r="D189" s="70">
        <v>23</v>
      </c>
      <c r="E189" s="70">
        <v>2016</v>
      </c>
      <c r="F189" s="70" t="s">
        <v>155</v>
      </c>
      <c r="G189" s="70" t="s">
        <v>1853</v>
      </c>
      <c r="H189" s="70" t="s">
        <v>1854</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1867</v>
      </c>
      <c r="B190" s="70">
        <v>388</v>
      </c>
      <c r="C190" s="70">
        <v>14</v>
      </c>
      <c r="D190" s="70">
        <v>23</v>
      </c>
      <c r="E190" s="70">
        <v>2017</v>
      </c>
      <c r="F190" s="70" t="s">
        <v>156</v>
      </c>
      <c r="G190" s="70" t="s">
        <v>1853</v>
      </c>
      <c r="H190" s="70" t="s">
        <v>1854</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1868</v>
      </c>
      <c r="B191" s="70">
        <v>389</v>
      </c>
      <c r="C191" s="70">
        <v>15</v>
      </c>
      <c r="D191" s="70">
        <v>23</v>
      </c>
      <c r="E191" s="70">
        <v>2018</v>
      </c>
      <c r="F191" s="70" t="s">
        <v>183</v>
      </c>
      <c r="G191" s="70" t="s">
        <v>1853</v>
      </c>
      <c r="H191" s="70" t="s">
        <v>1854</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1869</v>
      </c>
      <c r="B192" s="70">
        <v>390</v>
      </c>
      <c r="C192" s="70">
        <v>16</v>
      </c>
      <c r="D192" s="70">
        <v>23</v>
      </c>
      <c r="E192" s="70">
        <v>2019</v>
      </c>
      <c r="F192" s="70" t="s">
        <v>158</v>
      </c>
      <c r="G192" s="70" t="s">
        <v>1853</v>
      </c>
      <c r="H192" s="70" t="s">
        <v>1854</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1870</v>
      </c>
      <c r="B193" s="70">
        <v>391</v>
      </c>
      <c r="C193" s="70">
        <v>17</v>
      </c>
      <c r="D193" s="70">
        <v>23</v>
      </c>
      <c r="E193" s="70">
        <v>2020</v>
      </c>
      <c r="F193" s="70" t="s">
        <v>159</v>
      </c>
      <c r="G193" s="70" t="s">
        <v>1853</v>
      </c>
      <c r="H193" s="70" t="s">
        <v>1854</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1871</v>
      </c>
      <c r="B194" s="70">
        <v>391</v>
      </c>
      <c r="C194" s="70">
        <v>18</v>
      </c>
      <c r="D194" s="70">
        <v>23</v>
      </c>
      <c r="E194" s="70">
        <v>2021</v>
      </c>
      <c r="F194" s="70" t="s">
        <v>160</v>
      </c>
      <c r="G194" s="70" t="s">
        <v>1853</v>
      </c>
      <c r="H194" s="70" t="s">
        <v>1854</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1872</v>
      </c>
      <c r="B195" s="70">
        <v>391</v>
      </c>
      <c r="C195" s="70">
        <v>19</v>
      </c>
      <c r="D195" s="70">
        <v>23</v>
      </c>
      <c r="E195" s="70">
        <v>2022</v>
      </c>
      <c r="F195" s="70" t="s">
        <v>161</v>
      </c>
      <c r="G195" s="70" t="s">
        <v>1853</v>
      </c>
      <c r="H195" s="70" t="s">
        <v>1854</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391</v>
      </c>
      <c r="C196" s="70">
        <v>20</v>
      </c>
      <c r="D196" s="70">
        <v>23</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391</v>
      </c>
      <c r="C197" s="70">
        <v>21</v>
      </c>
      <c r="D197" s="70">
        <v>23</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69</v>
      </c>
      <c r="C198" s="70">
        <v>1</v>
      </c>
      <c r="D198" s="70">
        <v>5</v>
      </c>
      <c r="E198" s="70">
        <v>1990</v>
      </c>
      <c r="F198" s="70" t="s">
        <v>787</v>
      </c>
      <c r="G198" s="1064" t="s">
        <v>1876</v>
      </c>
      <c r="H198" s="70" t="s">
        <v>1877</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70</v>
      </c>
      <c r="C199" s="70">
        <v>2</v>
      </c>
      <c r="D199" s="70">
        <v>5</v>
      </c>
      <c r="E199" s="70">
        <v>2005</v>
      </c>
      <c r="F199" s="70" t="s">
        <v>789</v>
      </c>
      <c r="G199" s="70" t="s">
        <v>1876</v>
      </c>
      <c r="H199" s="70" t="s">
        <v>1877</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71</v>
      </c>
      <c r="C200" s="70">
        <v>3</v>
      </c>
      <c r="D200" s="70">
        <v>5</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72</v>
      </c>
      <c r="C201" s="70">
        <v>4</v>
      </c>
      <c r="D201" s="70">
        <v>5</v>
      </c>
      <c r="E201" s="70">
        <v>2007</v>
      </c>
      <c r="F201" s="70" t="s">
        <v>791</v>
      </c>
      <c r="G201" s="70" t="s">
        <v>1876</v>
      </c>
      <c r="H201" s="70" t="s">
        <v>1877</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73</v>
      </c>
      <c r="C202" s="70">
        <v>5</v>
      </c>
      <c r="D202" s="70">
        <v>5</v>
      </c>
      <c r="E202" s="70">
        <v>2008</v>
      </c>
      <c r="F202" s="70" t="s">
        <v>792</v>
      </c>
      <c r="G202" s="70" t="s">
        <v>1876</v>
      </c>
      <c r="H202" s="70" t="s">
        <v>1877</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74</v>
      </c>
      <c r="C203" s="70">
        <v>6</v>
      </c>
      <c r="D203" s="70">
        <v>5</v>
      </c>
      <c r="E203" s="70">
        <v>2009</v>
      </c>
      <c r="F203" s="70" t="s">
        <v>176</v>
      </c>
      <c r="G203" s="70" t="s">
        <v>1876</v>
      </c>
      <c r="H203" s="70" t="s">
        <v>1877</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75</v>
      </c>
      <c r="C204" s="70">
        <v>7</v>
      </c>
      <c r="D204" s="70">
        <v>5</v>
      </c>
      <c r="E204" s="70">
        <v>2010</v>
      </c>
      <c r="F204" s="70" t="s">
        <v>177</v>
      </c>
      <c r="G204" s="70" t="s">
        <v>1876</v>
      </c>
      <c r="H204" s="70" t="s">
        <v>1877</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76</v>
      </c>
      <c r="C205" s="70">
        <v>8</v>
      </c>
      <c r="D205" s="70">
        <v>5</v>
      </c>
      <c r="E205" s="70">
        <v>2011</v>
      </c>
      <c r="F205" s="70" t="s">
        <v>178</v>
      </c>
      <c r="G205" s="70" t="s">
        <v>1876</v>
      </c>
      <c r="H205" s="70" t="s">
        <v>1877</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1885</v>
      </c>
      <c r="B206" s="70">
        <v>77</v>
      </c>
      <c r="C206" s="70">
        <v>9</v>
      </c>
      <c r="D206" s="70">
        <v>5</v>
      </c>
      <c r="E206" s="70">
        <v>2012</v>
      </c>
      <c r="F206" s="70" t="s">
        <v>179</v>
      </c>
      <c r="G206" s="70" t="s">
        <v>1876</v>
      </c>
      <c r="H206" s="70" t="s">
        <v>1877</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1886</v>
      </c>
      <c r="B207" s="70">
        <v>78</v>
      </c>
      <c r="C207" s="70">
        <v>10</v>
      </c>
      <c r="D207" s="70">
        <v>5</v>
      </c>
      <c r="E207" s="70">
        <v>2013</v>
      </c>
      <c r="F207" s="70" t="s">
        <v>180</v>
      </c>
      <c r="G207" s="70" t="s">
        <v>1876</v>
      </c>
      <c r="H207" s="70" t="s">
        <v>1877</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79</v>
      </c>
      <c r="C208" s="70">
        <v>11</v>
      </c>
      <c r="D208" s="70">
        <v>5</v>
      </c>
      <c r="E208" s="70">
        <v>2014</v>
      </c>
      <c r="F208" s="70" t="s">
        <v>181</v>
      </c>
      <c r="G208" s="70" t="s">
        <v>1876</v>
      </c>
      <c r="H208" s="70" t="s">
        <v>1877</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1888</v>
      </c>
      <c r="B209" s="70">
        <v>80</v>
      </c>
      <c r="C209" s="70">
        <v>12</v>
      </c>
      <c r="D209" s="70">
        <v>5</v>
      </c>
      <c r="E209" s="70">
        <v>2015</v>
      </c>
      <c r="F209" s="70" t="s">
        <v>182</v>
      </c>
      <c r="G209" s="70" t="s">
        <v>1876</v>
      </c>
      <c r="H209" s="70" t="s">
        <v>1877</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81</v>
      </c>
      <c r="C210" s="70">
        <v>13</v>
      </c>
      <c r="D210" s="70">
        <v>5</v>
      </c>
      <c r="E210" s="70">
        <v>2016</v>
      </c>
      <c r="F210" s="70" t="s">
        <v>155</v>
      </c>
      <c r="G210" s="70" t="s">
        <v>1876</v>
      </c>
      <c r="H210" s="70" t="s">
        <v>1877</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82</v>
      </c>
      <c r="C211" s="70">
        <v>14</v>
      </c>
      <c r="D211" s="70">
        <v>5</v>
      </c>
      <c r="E211" s="70">
        <v>2017</v>
      </c>
      <c r="F211" s="70" t="s">
        <v>156</v>
      </c>
      <c r="G211" s="70" t="s">
        <v>1876</v>
      </c>
      <c r="H211" s="70" t="s">
        <v>1877</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1891</v>
      </c>
      <c r="B212" s="70">
        <v>83</v>
      </c>
      <c r="C212" s="70">
        <v>15</v>
      </c>
      <c r="D212" s="70">
        <v>5</v>
      </c>
      <c r="E212" s="70">
        <v>2018</v>
      </c>
      <c r="F212" s="70" t="s">
        <v>183</v>
      </c>
      <c r="G212" s="70" t="s">
        <v>1876</v>
      </c>
      <c r="H212" s="70" t="s">
        <v>1877</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1892</v>
      </c>
      <c r="B213" s="70">
        <v>84</v>
      </c>
      <c r="C213" s="70">
        <v>16</v>
      </c>
      <c r="D213" s="70">
        <v>5</v>
      </c>
      <c r="E213" s="70">
        <v>2019</v>
      </c>
      <c r="F213" s="70" t="s">
        <v>158</v>
      </c>
      <c r="G213" s="70" t="s">
        <v>1876</v>
      </c>
      <c r="H213" s="70" t="s">
        <v>1877</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1893</v>
      </c>
      <c r="B214" s="70">
        <v>85</v>
      </c>
      <c r="C214" s="70">
        <v>17</v>
      </c>
      <c r="D214" s="70">
        <v>5</v>
      </c>
      <c r="E214" s="70">
        <v>2020</v>
      </c>
      <c r="F214" s="70" t="s">
        <v>159</v>
      </c>
      <c r="G214" s="70" t="s">
        <v>1876</v>
      </c>
      <c r="H214" s="70" t="s">
        <v>1877</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1894</v>
      </c>
      <c r="B215" s="70">
        <v>85</v>
      </c>
      <c r="C215" s="70">
        <v>18</v>
      </c>
      <c r="D215" s="70">
        <v>5</v>
      </c>
      <c r="E215" s="70">
        <v>2021</v>
      </c>
      <c r="F215" s="70" t="s">
        <v>160</v>
      </c>
      <c r="G215" s="70" t="s">
        <v>1876</v>
      </c>
      <c r="H215" s="70" t="s">
        <v>1877</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1895</v>
      </c>
      <c r="B216" s="70">
        <v>85</v>
      </c>
      <c r="C216" s="70">
        <v>19</v>
      </c>
      <c r="D216" s="70">
        <v>5</v>
      </c>
      <c r="E216" s="70">
        <v>2022</v>
      </c>
      <c r="F216" s="70" t="s">
        <v>161</v>
      </c>
      <c r="G216" s="1064" t="s">
        <v>1876</v>
      </c>
      <c r="H216" s="70" t="s">
        <v>1877</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85</v>
      </c>
      <c r="C217" s="70">
        <v>20</v>
      </c>
      <c r="D217" s="70">
        <v>5</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85</v>
      </c>
      <c r="C218" s="70">
        <v>21</v>
      </c>
      <c r="D218" s="70">
        <v>5</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392</v>
      </c>
      <c r="C219" s="70">
        <v>1</v>
      </c>
      <c r="D219" s="70">
        <v>24</v>
      </c>
      <c r="E219" s="70">
        <v>1990</v>
      </c>
      <c r="F219" s="70" t="s">
        <v>787</v>
      </c>
      <c r="G219" s="70" t="s">
        <v>1899</v>
      </c>
      <c r="H219" s="70" t="s">
        <v>1900</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393</v>
      </c>
      <c r="C220" s="70">
        <v>2</v>
      </c>
      <c r="D220" s="70">
        <v>24</v>
      </c>
      <c r="E220" s="70">
        <v>2005</v>
      </c>
      <c r="F220" s="70" t="s">
        <v>789</v>
      </c>
      <c r="G220" s="70" t="s">
        <v>1899</v>
      </c>
      <c r="H220" s="70" t="s">
        <v>1900</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394</v>
      </c>
      <c r="C221" s="70">
        <v>3</v>
      </c>
      <c r="D221" s="70">
        <v>24</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395</v>
      </c>
      <c r="C222" s="70">
        <v>4</v>
      </c>
      <c r="D222" s="70">
        <v>24</v>
      </c>
      <c r="E222" s="70">
        <v>2007</v>
      </c>
      <c r="F222" s="70" t="s">
        <v>791</v>
      </c>
      <c r="G222" s="70" t="s">
        <v>1899</v>
      </c>
      <c r="H222" s="70" t="s">
        <v>1900</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396</v>
      </c>
      <c r="C223" s="70">
        <v>5</v>
      </c>
      <c r="D223" s="70">
        <v>24</v>
      </c>
      <c r="E223" s="70">
        <v>2008</v>
      </c>
      <c r="F223" s="70" t="s">
        <v>792</v>
      </c>
      <c r="G223" s="70" t="s">
        <v>1899</v>
      </c>
      <c r="H223" s="70" t="s">
        <v>1900</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397</v>
      </c>
      <c r="C224" s="70">
        <v>6</v>
      </c>
      <c r="D224" s="70">
        <v>24</v>
      </c>
      <c r="E224" s="70">
        <v>2009</v>
      </c>
      <c r="F224" s="70" t="s">
        <v>176</v>
      </c>
      <c r="G224" s="70" t="s">
        <v>1899</v>
      </c>
      <c r="H224" s="70" t="s">
        <v>1900</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1906</v>
      </c>
      <c r="B225" s="70">
        <v>398</v>
      </c>
      <c r="C225" s="70">
        <v>7</v>
      </c>
      <c r="D225" s="70">
        <v>24</v>
      </c>
      <c r="E225" s="70">
        <v>2010</v>
      </c>
      <c r="F225" s="70" t="s">
        <v>177</v>
      </c>
      <c r="G225" s="70" t="s">
        <v>1899</v>
      </c>
      <c r="H225" s="70" t="s">
        <v>1900</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399</v>
      </c>
      <c r="C226" s="70">
        <v>8</v>
      </c>
      <c r="D226" s="70">
        <v>24</v>
      </c>
      <c r="E226" s="70">
        <v>2011</v>
      </c>
      <c r="F226" s="70" t="s">
        <v>178</v>
      </c>
      <c r="G226" s="70" t="s">
        <v>1899</v>
      </c>
      <c r="H226" s="70" t="s">
        <v>1900</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1908</v>
      </c>
      <c r="B227" s="70">
        <v>400</v>
      </c>
      <c r="C227" s="70">
        <v>9</v>
      </c>
      <c r="D227" s="70">
        <v>24</v>
      </c>
      <c r="E227" s="70">
        <v>2012</v>
      </c>
      <c r="F227" s="70" t="s">
        <v>179</v>
      </c>
      <c r="G227" s="70" t="s">
        <v>1899</v>
      </c>
      <c r="H227" s="70" t="s">
        <v>1900</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1909</v>
      </c>
      <c r="B228" s="70">
        <v>401</v>
      </c>
      <c r="C228" s="70">
        <v>10</v>
      </c>
      <c r="D228" s="70">
        <v>24</v>
      </c>
      <c r="E228" s="70">
        <v>2013</v>
      </c>
      <c r="F228" s="70" t="s">
        <v>180</v>
      </c>
      <c r="G228" s="70" t="s">
        <v>1899</v>
      </c>
      <c r="H228" s="70" t="s">
        <v>1900</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1910</v>
      </c>
      <c r="B229" s="70">
        <v>402</v>
      </c>
      <c r="C229" s="70">
        <v>11</v>
      </c>
      <c r="D229" s="70">
        <v>24</v>
      </c>
      <c r="E229" s="70">
        <v>2014</v>
      </c>
      <c r="F229" s="70" t="s">
        <v>181</v>
      </c>
      <c r="G229" s="70" t="s">
        <v>1899</v>
      </c>
      <c r="H229" s="70" t="s">
        <v>1900</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1911</v>
      </c>
      <c r="B230" s="70">
        <v>403</v>
      </c>
      <c r="C230" s="70">
        <v>12</v>
      </c>
      <c r="D230" s="70">
        <v>24</v>
      </c>
      <c r="E230" s="70">
        <v>2015</v>
      </c>
      <c r="F230" s="70" t="s">
        <v>182</v>
      </c>
      <c r="G230" s="70" t="s">
        <v>1899</v>
      </c>
      <c r="H230" s="70" t="s">
        <v>1900</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1912</v>
      </c>
      <c r="B231" s="70">
        <v>404</v>
      </c>
      <c r="C231" s="70">
        <v>13</v>
      </c>
      <c r="D231" s="70">
        <v>24</v>
      </c>
      <c r="E231" s="70">
        <v>2016</v>
      </c>
      <c r="F231" s="70" t="s">
        <v>155</v>
      </c>
      <c r="G231" s="70" t="s">
        <v>1899</v>
      </c>
      <c r="H231" s="70" t="s">
        <v>1900</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405</v>
      </c>
      <c r="C232" s="70">
        <v>14</v>
      </c>
      <c r="D232" s="70">
        <v>24</v>
      </c>
      <c r="E232" s="70">
        <v>2017</v>
      </c>
      <c r="F232" s="70" t="s">
        <v>156</v>
      </c>
      <c r="G232" s="70" t="s">
        <v>1899</v>
      </c>
      <c r="H232" s="70" t="s">
        <v>1900</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1914</v>
      </c>
      <c r="B233" s="70">
        <v>406</v>
      </c>
      <c r="C233" s="70">
        <v>15</v>
      </c>
      <c r="D233" s="70">
        <v>24</v>
      </c>
      <c r="E233" s="70">
        <v>2018</v>
      </c>
      <c r="F233" s="70" t="s">
        <v>183</v>
      </c>
      <c r="G233" s="70" t="s">
        <v>1899</v>
      </c>
      <c r="H233" s="70" t="s">
        <v>1900</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1915</v>
      </c>
      <c r="B234" s="70">
        <v>407</v>
      </c>
      <c r="C234" s="70">
        <v>16</v>
      </c>
      <c r="D234" s="70">
        <v>24</v>
      </c>
      <c r="E234" s="70">
        <v>2019</v>
      </c>
      <c r="F234" s="70" t="s">
        <v>158</v>
      </c>
      <c r="G234" s="70" t="s">
        <v>1899</v>
      </c>
      <c r="H234" s="70" t="s">
        <v>1900</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1916</v>
      </c>
      <c r="B235" s="70">
        <v>408</v>
      </c>
      <c r="C235" s="70">
        <v>17</v>
      </c>
      <c r="D235" s="70">
        <v>24</v>
      </c>
      <c r="E235" s="70">
        <v>2020</v>
      </c>
      <c r="F235" s="70" t="s">
        <v>159</v>
      </c>
      <c r="G235" s="1064" t="s">
        <v>1899</v>
      </c>
      <c r="H235" s="70" t="s">
        <v>1900</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1917</v>
      </c>
      <c r="B236" s="70">
        <v>408</v>
      </c>
      <c r="C236" s="70">
        <v>18</v>
      </c>
      <c r="D236" s="70">
        <v>24</v>
      </c>
      <c r="E236" s="70">
        <v>2021</v>
      </c>
      <c r="F236" s="70" t="s">
        <v>160</v>
      </c>
      <c r="G236" s="1064" t="s">
        <v>1899</v>
      </c>
      <c r="H236" s="70" t="s">
        <v>1900</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1918</v>
      </c>
      <c r="B237" s="70">
        <v>408</v>
      </c>
      <c r="C237" s="70">
        <v>19</v>
      </c>
      <c r="D237" s="70">
        <v>24</v>
      </c>
      <c r="E237" s="70">
        <v>2022</v>
      </c>
      <c r="F237" s="70" t="s">
        <v>161</v>
      </c>
      <c r="G237" s="70" t="s">
        <v>1899</v>
      </c>
      <c r="H237" s="70" t="s">
        <v>1900</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408</v>
      </c>
      <c r="C238" s="70">
        <v>20</v>
      </c>
      <c r="D238" s="70">
        <v>24</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408</v>
      </c>
      <c r="C239" s="70">
        <v>21</v>
      </c>
      <c r="D239" s="70">
        <v>24</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1922</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1923</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1924</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1925</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1926</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1927</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1928</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1929</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1930</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1931</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1932</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1933</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1934</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1935</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1936</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1937</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1938</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307</v>
      </c>
      <c r="C261" s="70">
        <v>1</v>
      </c>
      <c r="D261" s="70">
        <v>19</v>
      </c>
      <c r="E261" s="70">
        <v>1990</v>
      </c>
      <c r="F261" s="70" t="s">
        <v>787</v>
      </c>
      <c r="G261" s="70" t="s">
        <v>1941</v>
      </c>
      <c r="H261" s="70" t="s">
        <v>1942</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308</v>
      </c>
      <c r="C262" s="70">
        <v>2</v>
      </c>
      <c r="D262" s="70">
        <v>19</v>
      </c>
      <c r="E262" s="70">
        <v>2005</v>
      </c>
      <c r="F262" s="70" t="s">
        <v>789</v>
      </c>
      <c r="G262" s="70" t="s">
        <v>1941</v>
      </c>
      <c r="H262" s="70" t="s">
        <v>1942</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309</v>
      </c>
      <c r="C263" s="70">
        <v>3</v>
      </c>
      <c r="D263" s="70">
        <v>19</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310</v>
      </c>
      <c r="C264" s="70">
        <v>4</v>
      </c>
      <c r="D264" s="70">
        <v>19</v>
      </c>
      <c r="E264" s="70">
        <v>2007</v>
      </c>
      <c r="F264" s="70" t="s">
        <v>791</v>
      </c>
      <c r="G264" s="70" t="s">
        <v>1941</v>
      </c>
      <c r="H264" s="70" t="s">
        <v>1942</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311</v>
      </c>
      <c r="C265" s="70">
        <v>5</v>
      </c>
      <c r="D265" s="70">
        <v>19</v>
      </c>
      <c r="E265" s="70">
        <v>2008</v>
      </c>
      <c r="F265" s="70" t="s">
        <v>792</v>
      </c>
      <c r="G265" s="70" t="s">
        <v>1941</v>
      </c>
      <c r="H265" s="70" t="s">
        <v>1942</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312</v>
      </c>
      <c r="C266" s="70">
        <v>6</v>
      </c>
      <c r="D266" s="70">
        <v>19</v>
      </c>
      <c r="E266" s="70">
        <v>2009</v>
      </c>
      <c r="F266" s="70" t="s">
        <v>176</v>
      </c>
      <c r="G266" s="70" t="s">
        <v>1941</v>
      </c>
      <c r="H266" s="70" t="s">
        <v>1942</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1948</v>
      </c>
      <c r="B267" s="70">
        <v>313</v>
      </c>
      <c r="C267" s="70">
        <v>7</v>
      </c>
      <c r="D267" s="70">
        <v>19</v>
      </c>
      <c r="E267" s="70">
        <v>2010</v>
      </c>
      <c r="F267" s="70" t="s">
        <v>177</v>
      </c>
      <c r="G267" s="70" t="s">
        <v>1941</v>
      </c>
      <c r="H267" s="70" t="s">
        <v>1942</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1949</v>
      </c>
      <c r="B268" s="70">
        <v>314</v>
      </c>
      <c r="C268" s="70">
        <v>8</v>
      </c>
      <c r="D268" s="70">
        <v>19</v>
      </c>
      <c r="E268" s="70">
        <v>2011</v>
      </c>
      <c r="F268" s="70" t="s">
        <v>178</v>
      </c>
      <c r="G268" s="70" t="s">
        <v>1941</v>
      </c>
      <c r="H268" s="70" t="s">
        <v>1942</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1950</v>
      </c>
      <c r="B269" s="70">
        <v>315</v>
      </c>
      <c r="C269" s="70">
        <v>9</v>
      </c>
      <c r="D269" s="70">
        <v>19</v>
      </c>
      <c r="E269" s="70">
        <v>2012</v>
      </c>
      <c r="F269" s="70" t="s">
        <v>179</v>
      </c>
      <c r="G269" s="70" t="s">
        <v>1941</v>
      </c>
      <c r="H269" s="70" t="s">
        <v>1942</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1951</v>
      </c>
      <c r="B270" s="70">
        <v>316</v>
      </c>
      <c r="C270" s="70">
        <v>10</v>
      </c>
      <c r="D270" s="70">
        <v>19</v>
      </c>
      <c r="E270" s="70">
        <v>2013</v>
      </c>
      <c r="F270" s="70" t="s">
        <v>180</v>
      </c>
      <c r="G270" s="70" t="s">
        <v>1941</v>
      </c>
      <c r="H270" s="70" t="s">
        <v>1942</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1952</v>
      </c>
      <c r="B271" s="70">
        <v>317</v>
      </c>
      <c r="C271" s="70">
        <v>11</v>
      </c>
      <c r="D271" s="70">
        <v>19</v>
      </c>
      <c r="E271" s="70">
        <v>2014</v>
      </c>
      <c r="F271" s="70" t="s">
        <v>181</v>
      </c>
      <c r="G271" s="70" t="s">
        <v>1941</v>
      </c>
      <c r="H271" s="70" t="s">
        <v>1942</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1953</v>
      </c>
      <c r="B272" s="70">
        <v>318</v>
      </c>
      <c r="C272" s="70">
        <v>12</v>
      </c>
      <c r="D272" s="70">
        <v>19</v>
      </c>
      <c r="E272" s="70">
        <v>2015</v>
      </c>
      <c r="F272" s="70" t="s">
        <v>182</v>
      </c>
      <c r="G272" s="70" t="s">
        <v>1941</v>
      </c>
      <c r="H272" s="70" t="s">
        <v>1942</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1954</v>
      </c>
      <c r="B273" s="70">
        <v>319</v>
      </c>
      <c r="C273" s="70">
        <v>13</v>
      </c>
      <c r="D273" s="70">
        <v>19</v>
      </c>
      <c r="E273" s="70">
        <v>2016</v>
      </c>
      <c r="F273" s="70" t="s">
        <v>155</v>
      </c>
      <c r="G273" s="1064" t="s">
        <v>1941</v>
      </c>
      <c r="H273" s="70" t="s">
        <v>1942</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1955</v>
      </c>
      <c r="B274" s="70">
        <v>320</v>
      </c>
      <c r="C274" s="70">
        <v>14</v>
      </c>
      <c r="D274" s="70">
        <v>19</v>
      </c>
      <c r="E274" s="70">
        <v>2017</v>
      </c>
      <c r="F274" s="70" t="s">
        <v>156</v>
      </c>
      <c r="G274" s="1064" t="s">
        <v>1941</v>
      </c>
      <c r="H274" s="70" t="s">
        <v>1942</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1956</v>
      </c>
      <c r="B275" s="70">
        <v>321</v>
      </c>
      <c r="C275" s="70">
        <v>15</v>
      </c>
      <c r="D275" s="70">
        <v>19</v>
      </c>
      <c r="E275" s="70">
        <v>2018</v>
      </c>
      <c r="F275" s="70" t="s">
        <v>183</v>
      </c>
      <c r="G275" s="70" t="s">
        <v>1941</v>
      </c>
      <c r="H275" s="70" t="s">
        <v>1942</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1957</v>
      </c>
      <c r="B276" s="70">
        <v>322</v>
      </c>
      <c r="C276" s="70">
        <v>16</v>
      </c>
      <c r="D276" s="70">
        <v>19</v>
      </c>
      <c r="E276" s="70">
        <v>2019</v>
      </c>
      <c r="F276" s="70" t="s">
        <v>158</v>
      </c>
      <c r="G276" s="70" t="s">
        <v>1941</v>
      </c>
      <c r="H276" s="70" t="s">
        <v>1942</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1958</v>
      </c>
      <c r="B277" s="70">
        <v>323</v>
      </c>
      <c r="C277" s="70">
        <v>17</v>
      </c>
      <c r="D277" s="70">
        <v>19</v>
      </c>
      <c r="E277" s="70">
        <v>2020</v>
      </c>
      <c r="F277" s="70" t="s">
        <v>159</v>
      </c>
      <c r="G277" s="70" t="s">
        <v>1941</v>
      </c>
      <c r="H277" s="70" t="s">
        <v>1942</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1959</v>
      </c>
      <c r="B278" s="70">
        <v>323</v>
      </c>
      <c r="C278" s="70">
        <v>18</v>
      </c>
      <c r="D278" s="70">
        <v>19</v>
      </c>
      <c r="E278" s="70">
        <v>2021</v>
      </c>
      <c r="F278" s="70" t="s">
        <v>160</v>
      </c>
      <c r="G278" s="70" t="s">
        <v>1941</v>
      </c>
      <c r="H278" s="70" t="s">
        <v>1942</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1960</v>
      </c>
      <c r="B279" s="70">
        <v>323</v>
      </c>
      <c r="C279" s="70">
        <v>19</v>
      </c>
      <c r="D279" s="70">
        <v>19</v>
      </c>
      <c r="E279" s="70">
        <v>2022</v>
      </c>
      <c r="F279" s="70" t="s">
        <v>161</v>
      </c>
      <c r="G279" s="70" t="s">
        <v>1941</v>
      </c>
      <c r="H279" s="70" t="s">
        <v>1942</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323</v>
      </c>
      <c r="C280" s="70">
        <v>20</v>
      </c>
      <c r="D280" s="70">
        <v>19</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323</v>
      </c>
      <c r="C281" s="70">
        <v>21</v>
      </c>
      <c r="D281" s="70">
        <v>19</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273</v>
      </c>
      <c r="C282" s="70">
        <v>1</v>
      </c>
      <c r="D282" s="70">
        <v>17</v>
      </c>
      <c r="E282" s="70">
        <v>1990</v>
      </c>
      <c r="F282" s="70" t="s">
        <v>787</v>
      </c>
      <c r="G282" s="70" t="s">
        <v>1964</v>
      </c>
      <c r="H282" s="70" t="s">
        <v>1965</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274</v>
      </c>
      <c r="C283" s="70">
        <v>2</v>
      </c>
      <c r="D283" s="70">
        <v>17</v>
      </c>
      <c r="E283" s="70">
        <v>2005</v>
      </c>
      <c r="F283" s="70" t="s">
        <v>789</v>
      </c>
      <c r="G283" s="70" t="s">
        <v>1964</v>
      </c>
      <c r="H283" s="70" t="s">
        <v>1965</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275</v>
      </c>
      <c r="C284" s="70">
        <v>3</v>
      </c>
      <c r="D284" s="70">
        <v>17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276</v>
      </c>
      <c r="C285" s="70">
        <v>4</v>
      </c>
      <c r="D285" s="70">
        <v>17</v>
      </c>
      <c r="E285" s="70">
        <v>2007</v>
      </c>
      <c r="F285" s="70" t="s">
        <v>791</v>
      </c>
      <c r="G285" s="70" t="s">
        <v>1964</v>
      </c>
      <c r="H285" s="70" t="s">
        <v>1965</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277</v>
      </c>
      <c r="C286" s="70">
        <v>5</v>
      </c>
      <c r="D286" s="70">
        <v>17</v>
      </c>
      <c r="E286" s="70">
        <v>2008</v>
      </c>
      <c r="F286" s="70" t="s">
        <v>792</v>
      </c>
      <c r="G286" s="70" t="s">
        <v>1964</v>
      </c>
      <c r="H286" s="70" t="s">
        <v>1965</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278</v>
      </c>
      <c r="C287" s="70">
        <v>6</v>
      </c>
      <c r="D287" s="70">
        <v>17</v>
      </c>
      <c r="E287" s="70">
        <v>2009</v>
      </c>
      <c r="F287" s="70" t="s">
        <v>176</v>
      </c>
      <c r="G287" s="70" t="s">
        <v>1964</v>
      </c>
      <c r="H287" s="70" t="s">
        <v>1965</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1971</v>
      </c>
      <c r="B288" s="70">
        <v>279</v>
      </c>
      <c r="C288" s="70">
        <v>7</v>
      </c>
      <c r="D288" s="70">
        <v>17</v>
      </c>
      <c r="E288" s="70">
        <v>2010</v>
      </c>
      <c r="F288" s="70" t="s">
        <v>177</v>
      </c>
      <c r="G288" s="70" t="s">
        <v>1964</v>
      </c>
      <c r="H288" s="70" t="s">
        <v>1965</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1972</v>
      </c>
      <c r="B289" s="70">
        <v>280</v>
      </c>
      <c r="C289" s="70">
        <v>8</v>
      </c>
      <c r="D289" s="70">
        <v>17</v>
      </c>
      <c r="E289" s="70">
        <v>2011</v>
      </c>
      <c r="F289" s="70" t="s">
        <v>178</v>
      </c>
      <c r="G289" s="70" t="s">
        <v>1964</v>
      </c>
      <c r="H289" s="70" t="s">
        <v>1965</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1973</v>
      </c>
      <c r="B290" s="70">
        <v>281</v>
      </c>
      <c r="C290" s="70">
        <v>9</v>
      </c>
      <c r="D290" s="70">
        <v>17</v>
      </c>
      <c r="E290" s="70">
        <v>2012</v>
      </c>
      <c r="F290" s="70" t="s">
        <v>179</v>
      </c>
      <c r="G290" s="70" t="s">
        <v>1964</v>
      </c>
      <c r="H290" s="70" t="s">
        <v>1965</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1974</v>
      </c>
      <c r="B291" s="70">
        <v>282</v>
      </c>
      <c r="C291" s="70">
        <v>10</v>
      </c>
      <c r="D291" s="70">
        <v>17</v>
      </c>
      <c r="E291" s="70">
        <v>2013</v>
      </c>
      <c r="F291" s="70" t="s">
        <v>180</v>
      </c>
      <c r="G291" s="70" t="s">
        <v>1964</v>
      </c>
      <c r="H291" s="70" t="s">
        <v>1965</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1975</v>
      </c>
      <c r="B292" s="70">
        <v>283</v>
      </c>
      <c r="C292" s="70">
        <v>11</v>
      </c>
      <c r="D292" s="70">
        <v>17</v>
      </c>
      <c r="E292" s="70">
        <v>2014</v>
      </c>
      <c r="F292" s="70" t="s">
        <v>181</v>
      </c>
      <c r="G292" s="1064" t="s">
        <v>1964</v>
      </c>
      <c r="H292" s="70" t="s">
        <v>1965</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1976</v>
      </c>
      <c r="B293" s="70">
        <v>284</v>
      </c>
      <c r="C293" s="70">
        <v>12</v>
      </c>
      <c r="D293" s="70">
        <v>17</v>
      </c>
      <c r="E293" s="70">
        <v>2015</v>
      </c>
      <c r="F293" s="70" t="s">
        <v>182</v>
      </c>
      <c r="G293" s="1064" t="s">
        <v>1964</v>
      </c>
      <c r="H293" s="70" t="s">
        <v>1965</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1977</v>
      </c>
      <c r="B294" s="70">
        <v>285</v>
      </c>
      <c r="C294" s="70">
        <v>13</v>
      </c>
      <c r="D294" s="70">
        <v>17</v>
      </c>
      <c r="E294" s="70">
        <v>2016</v>
      </c>
      <c r="F294" s="70" t="s">
        <v>155</v>
      </c>
      <c r="G294" s="70" t="s">
        <v>1964</v>
      </c>
      <c r="H294" s="70" t="s">
        <v>1965</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1978</v>
      </c>
      <c r="B295" s="70">
        <v>286</v>
      </c>
      <c r="C295" s="70">
        <v>14</v>
      </c>
      <c r="D295" s="70">
        <v>17</v>
      </c>
      <c r="E295" s="70">
        <v>2017</v>
      </c>
      <c r="F295" s="70" t="s">
        <v>156</v>
      </c>
      <c r="G295" s="70" t="s">
        <v>1964</v>
      </c>
      <c r="H295" s="70" t="s">
        <v>1965</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1979</v>
      </c>
      <c r="B296" s="70">
        <v>287</v>
      </c>
      <c r="C296" s="70">
        <v>15</v>
      </c>
      <c r="D296" s="70">
        <v>17</v>
      </c>
      <c r="E296" s="70">
        <v>2018</v>
      </c>
      <c r="F296" s="70" t="s">
        <v>183</v>
      </c>
      <c r="G296" s="70" t="s">
        <v>1964</v>
      </c>
      <c r="H296" s="70" t="s">
        <v>1965</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1980</v>
      </c>
      <c r="B297" s="70">
        <v>288</v>
      </c>
      <c r="C297" s="70">
        <v>16</v>
      </c>
      <c r="D297" s="70">
        <v>17</v>
      </c>
      <c r="E297" s="70">
        <v>2019</v>
      </c>
      <c r="F297" s="70" t="s">
        <v>158</v>
      </c>
      <c r="G297" s="70" t="s">
        <v>1964</v>
      </c>
      <c r="H297" s="70" t="s">
        <v>1965</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1981</v>
      </c>
      <c r="B298" s="70">
        <v>289</v>
      </c>
      <c r="C298" s="70">
        <v>17</v>
      </c>
      <c r="D298" s="70">
        <v>17</v>
      </c>
      <c r="E298" s="70">
        <v>2020</v>
      </c>
      <c r="F298" s="70" t="s">
        <v>159</v>
      </c>
      <c r="G298" s="70" t="s">
        <v>1964</v>
      </c>
      <c r="H298" s="70" t="s">
        <v>1965</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1982</v>
      </c>
      <c r="B299" s="70">
        <v>289</v>
      </c>
      <c r="C299" s="70">
        <v>18</v>
      </c>
      <c r="D299" s="70">
        <v>17</v>
      </c>
      <c r="E299" s="70">
        <v>2021</v>
      </c>
      <c r="F299" s="70" t="s">
        <v>160</v>
      </c>
      <c r="G299" s="70" t="s">
        <v>1964</v>
      </c>
      <c r="H299" s="70" t="s">
        <v>1965</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1983</v>
      </c>
      <c r="B300" s="70">
        <v>289</v>
      </c>
      <c r="C300" s="70">
        <v>19</v>
      </c>
      <c r="D300" s="70">
        <v>17</v>
      </c>
      <c r="E300" s="70">
        <v>2022</v>
      </c>
      <c r="F300" s="70" t="s">
        <v>161</v>
      </c>
      <c r="G300" s="70" t="s">
        <v>1964</v>
      </c>
      <c r="H300" s="70" t="s">
        <v>1965</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289</v>
      </c>
      <c r="C301" s="70">
        <v>20</v>
      </c>
      <c r="D301" s="70">
        <v>17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289</v>
      </c>
      <c r="C302" s="70">
        <v>21</v>
      </c>
      <c r="D302" s="70">
        <v>17</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256</v>
      </c>
      <c r="C303" s="70">
        <v>1</v>
      </c>
      <c r="D303" s="70">
        <v>16</v>
      </c>
      <c r="E303" s="70">
        <v>1990</v>
      </c>
      <c r="F303" s="70" t="s">
        <v>787</v>
      </c>
      <c r="G303" s="70" t="s">
        <v>1987</v>
      </c>
      <c r="H303" s="70" t="s">
        <v>1988</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257</v>
      </c>
      <c r="C304" s="70">
        <v>2</v>
      </c>
      <c r="D304" s="70">
        <v>16</v>
      </c>
      <c r="E304" s="70">
        <v>2005</v>
      </c>
      <c r="F304" s="70" t="s">
        <v>789</v>
      </c>
      <c r="G304" s="70" t="s">
        <v>1987</v>
      </c>
      <c r="H304" s="70" t="s">
        <v>1988</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258</v>
      </c>
      <c r="C305" s="70">
        <v>3</v>
      </c>
      <c r="D305" s="70">
        <v>16</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259</v>
      </c>
      <c r="C306" s="70">
        <v>4</v>
      </c>
      <c r="D306" s="70">
        <v>16</v>
      </c>
      <c r="E306" s="70">
        <v>2007</v>
      </c>
      <c r="F306" s="70" t="s">
        <v>791</v>
      </c>
      <c r="G306" s="70" t="s">
        <v>1987</v>
      </c>
      <c r="H306" s="70" t="s">
        <v>1988</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260</v>
      </c>
      <c r="C307" s="70">
        <v>5</v>
      </c>
      <c r="D307" s="70">
        <v>16</v>
      </c>
      <c r="E307" s="70">
        <v>2008</v>
      </c>
      <c r="F307" s="70" t="s">
        <v>792</v>
      </c>
      <c r="G307" s="70" t="s">
        <v>1987</v>
      </c>
      <c r="H307" s="70" t="s">
        <v>1988</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261</v>
      </c>
      <c r="C308" s="70">
        <v>6</v>
      </c>
      <c r="D308" s="70">
        <v>16</v>
      </c>
      <c r="E308" s="70">
        <v>2009</v>
      </c>
      <c r="F308" s="70" t="s">
        <v>176</v>
      </c>
      <c r="G308" s="70" t="s">
        <v>1987</v>
      </c>
      <c r="H308" s="70" t="s">
        <v>1988</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1994</v>
      </c>
      <c r="B309" s="70">
        <v>262</v>
      </c>
      <c r="C309" s="70">
        <v>7</v>
      </c>
      <c r="D309" s="70">
        <v>16</v>
      </c>
      <c r="E309" s="70">
        <v>2010</v>
      </c>
      <c r="F309" s="70" t="s">
        <v>177</v>
      </c>
      <c r="G309" s="70" t="s">
        <v>1987</v>
      </c>
      <c r="H309" s="70" t="s">
        <v>1988</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1995</v>
      </c>
      <c r="B310" s="70">
        <v>263</v>
      </c>
      <c r="C310" s="70">
        <v>8</v>
      </c>
      <c r="D310" s="70">
        <v>16</v>
      </c>
      <c r="E310" s="70">
        <v>2011</v>
      </c>
      <c r="F310" s="70" t="s">
        <v>178</v>
      </c>
      <c r="G310" s="70" t="s">
        <v>1987</v>
      </c>
      <c r="H310" s="70" t="s">
        <v>1988</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1996</v>
      </c>
      <c r="B311" s="70">
        <v>264</v>
      </c>
      <c r="C311" s="70">
        <v>9</v>
      </c>
      <c r="D311" s="70">
        <v>16</v>
      </c>
      <c r="E311" s="70">
        <v>2012</v>
      </c>
      <c r="F311" s="70" t="s">
        <v>179</v>
      </c>
      <c r="G311" s="1064" t="s">
        <v>1987</v>
      </c>
      <c r="H311" s="70" t="s">
        <v>1988</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1997</v>
      </c>
      <c r="B312" s="70">
        <v>265</v>
      </c>
      <c r="C312" s="70">
        <v>10</v>
      </c>
      <c r="D312" s="70">
        <v>16</v>
      </c>
      <c r="E312" s="70">
        <v>2013</v>
      </c>
      <c r="F312" s="70" t="s">
        <v>180</v>
      </c>
      <c r="G312" s="1064" t="s">
        <v>1987</v>
      </c>
      <c r="H312" s="70" t="s">
        <v>1988</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1998</v>
      </c>
      <c r="B313" s="70">
        <v>266</v>
      </c>
      <c r="C313" s="70">
        <v>11</v>
      </c>
      <c r="D313" s="70">
        <v>16</v>
      </c>
      <c r="E313" s="70">
        <v>2014</v>
      </c>
      <c r="F313" s="70" t="s">
        <v>181</v>
      </c>
      <c r="G313" s="70" t="s">
        <v>1987</v>
      </c>
      <c r="H313" s="70" t="s">
        <v>1988</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1999</v>
      </c>
      <c r="B314" s="70">
        <v>267</v>
      </c>
      <c r="C314" s="70">
        <v>12</v>
      </c>
      <c r="D314" s="70">
        <v>16</v>
      </c>
      <c r="E314" s="70">
        <v>2015</v>
      </c>
      <c r="F314" s="70" t="s">
        <v>182</v>
      </c>
      <c r="G314" s="70" t="s">
        <v>1987</v>
      </c>
      <c r="H314" s="70" t="s">
        <v>1988</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2000</v>
      </c>
      <c r="B315" s="70">
        <v>268</v>
      </c>
      <c r="C315" s="70">
        <v>13</v>
      </c>
      <c r="D315" s="70">
        <v>16</v>
      </c>
      <c r="E315" s="70">
        <v>2016</v>
      </c>
      <c r="F315" s="70" t="s">
        <v>155</v>
      </c>
      <c r="G315" s="70" t="s">
        <v>1987</v>
      </c>
      <c r="H315" s="70" t="s">
        <v>1988</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2001</v>
      </c>
      <c r="B316" s="70">
        <v>269</v>
      </c>
      <c r="C316" s="70">
        <v>14</v>
      </c>
      <c r="D316" s="70">
        <v>16</v>
      </c>
      <c r="E316" s="70">
        <v>2017</v>
      </c>
      <c r="F316" s="70" t="s">
        <v>156</v>
      </c>
      <c r="G316" s="70" t="s">
        <v>1987</v>
      </c>
      <c r="H316" s="70" t="s">
        <v>1988</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2002</v>
      </c>
      <c r="B317" s="70">
        <v>270</v>
      </c>
      <c r="C317" s="70">
        <v>15</v>
      </c>
      <c r="D317" s="70">
        <v>16</v>
      </c>
      <c r="E317" s="70">
        <v>2018</v>
      </c>
      <c r="F317" s="70" t="s">
        <v>183</v>
      </c>
      <c r="G317" s="70" t="s">
        <v>1987</v>
      </c>
      <c r="H317" s="70" t="s">
        <v>1988</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2003</v>
      </c>
      <c r="B318" s="70">
        <v>271</v>
      </c>
      <c r="C318" s="70">
        <v>16</v>
      </c>
      <c r="D318" s="70">
        <v>16</v>
      </c>
      <c r="E318" s="70">
        <v>2019</v>
      </c>
      <c r="F318" s="70" t="s">
        <v>158</v>
      </c>
      <c r="G318" s="70" t="s">
        <v>1987</v>
      </c>
      <c r="H318" s="70" t="s">
        <v>1988</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2004</v>
      </c>
      <c r="B319" s="70">
        <v>272</v>
      </c>
      <c r="C319" s="70">
        <v>17</v>
      </c>
      <c r="D319" s="70">
        <v>16</v>
      </c>
      <c r="E319" s="70">
        <v>2020</v>
      </c>
      <c r="F319" s="70" t="s">
        <v>159</v>
      </c>
      <c r="G319" s="70" t="s">
        <v>1987</v>
      </c>
      <c r="H319" s="70" t="s">
        <v>1988</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2005</v>
      </c>
      <c r="B320" s="70">
        <v>272</v>
      </c>
      <c r="C320" s="70">
        <v>18</v>
      </c>
      <c r="D320" s="70">
        <v>16</v>
      </c>
      <c r="E320" s="70">
        <v>2021</v>
      </c>
      <c r="F320" s="70" t="s">
        <v>160</v>
      </c>
      <c r="G320" s="70" t="s">
        <v>1987</v>
      </c>
      <c r="H320" s="70" t="s">
        <v>1988</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2006</v>
      </c>
      <c r="B321" s="70">
        <v>272</v>
      </c>
      <c r="C321" s="70">
        <v>19</v>
      </c>
      <c r="D321" s="70">
        <v>16</v>
      </c>
      <c r="E321" s="70">
        <v>2022</v>
      </c>
      <c r="F321" s="70" t="s">
        <v>161</v>
      </c>
      <c r="G321" s="70" t="s">
        <v>1987</v>
      </c>
      <c r="H321" s="70" t="s">
        <v>1988</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272</v>
      </c>
      <c r="C322" s="70">
        <v>20</v>
      </c>
      <c r="D322" s="70">
        <v>16</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272</v>
      </c>
      <c r="C323" s="70">
        <v>21</v>
      </c>
      <c r="D323" s="70">
        <v>16</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341</v>
      </c>
      <c r="C324" s="70">
        <v>1</v>
      </c>
      <c r="D324" s="70">
        <v>21</v>
      </c>
      <c r="E324" s="70">
        <v>1990</v>
      </c>
      <c r="F324" s="70" t="s">
        <v>787</v>
      </c>
      <c r="G324" s="70" t="s">
        <v>2010</v>
      </c>
      <c r="H324" s="70" t="s">
        <v>2011</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342</v>
      </c>
      <c r="C325" s="70">
        <v>2</v>
      </c>
      <c r="D325" s="70">
        <v>21</v>
      </c>
      <c r="E325" s="70">
        <v>2005</v>
      </c>
      <c r="F325" s="70" t="s">
        <v>789</v>
      </c>
      <c r="G325" s="70" t="s">
        <v>2010</v>
      </c>
      <c r="H325" s="70" t="s">
        <v>2011</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343</v>
      </c>
      <c r="C326" s="70">
        <v>3</v>
      </c>
      <c r="D326" s="70">
        <v>21</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344</v>
      </c>
      <c r="C327" s="70">
        <v>4</v>
      </c>
      <c r="D327" s="70">
        <v>21</v>
      </c>
      <c r="E327" s="70">
        <v>2007</v>
      </c>
      <c r="F327" s="70" t="s">
        <v>791</v>
      </c>
      <c r="G327" s="70" t="s">
        <v>2010</v>
      </c>
      <c r="H327" s="70" t="s">
        <v>2011</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345</v>
      </c>
      <c r="C328" s="70">
        <v>5</v>
      </c>
      <c r="D328" s="70">
        <v>21</v>
      </c>
      <c r="E328" s="70">
        <v>2008</v>
      </c>
      <c r="F328" s="70" t="s">
        <v>792</v>
      </c>
      <c r="G328" s="70" t="s">
        <v>2010</v>
      </c>
      <c r="H328" s="70" t="s">
        <v>2011</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346</v>
      </c>
      <c r="C329" s="70">
        <v>6</v>
      </c>
      <c r="D329" s="70">
        <v>21</v>
      </c>
      <c r="E329" s="70">
        <v>2009</v>
      </c>
      <c r="F329" s="70" t="s">
        <v>176</v>
      </c>
      <c r="G329" s="1064" t="s">
        <v>2010</v>
      </c>
      <c r="H329" s="70" t="s">
        <v>2011</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2017</v>
      </c>
      <c r="B330" s="70">
        <v>347</v>
      </c>
      <c r="C330" s="70">
        <v>7</v>
      </c>
      <c r="D330" s="70">
        <v>21</v>
      </c>
      <c r="E330" s="70">
        <v>2010</v>
      </c>
      <c r="F330" s="70" t="s">
        <v>177</v>
      </c>
      <c r="G330" s="1064" t="s">
        <v>2010</v>
      </c>
      <c r="H330" s="70" t="s">
        <v>2011</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2018</v>
      </c>
      <c r="B331" s="70">
        <v>348</v>
      </c>
      <c r="C331" s="70">
        <v>8</v>
      </c>
      <c r="D331" s="70">
        <v>21</v>
      </c>
      <c r="E331" s="70">
        <v>2011</v>
      </c>
      <c r="F331" s="70" t="s">
        <v>178</v>
      </c>
      <c r="G331" s="70" t="s">
        <v>2010</v>
      </c>
      <c r="H331" s="70" t="s">
        <v>2011</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2019</v>
      </c>
      <c r="B332" s="70">
        <v>349</v>
      </c>
      <c r="C332" s="70">
        <v>9</v>
      </c>
      <c r="D332" s="70">
        <v>21</v>
      </c>
      <c r="E332" s="70">
        <v>2012</v>
      </c>
      <c r="F332" s="70" t="s">
        <v>179</v>
      </c>
      <c r="G332" s="70" t="s">
        <v>2010</v>
      </c>
      <c r="H332" s="70" t="s">
        <v>2011</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2020</v>
      </c>
      <c r="B333" s="70">
        <v>350</v>
      </c>
      <c r="C333" s="70">
        <v>10</v>
      </c>
      <c r="D333" s="70">
        <v>21</v>
      </c>
      <c r="E333" s="70">
        <v>2013</v>
      </c>
      <c r="F333" s="70" t="s">
        <v>180</v>
      </c>
      <c r="G333" s="70" t="s">
        <v>2010</v>
      </c>
      <c r="H333" s="70" t="s">
        <v>2011</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2021</v>
      </c>
      <c r="B334" s="70">
        <v>351</v>
      </c>
      <c r="C334" s="70">
        <v>11</v>
      </c>
      <c r="D334" s="70">
        <v>21</v>
      </c>
      <c r="E334" s="70">
        <v>2014</v>
      </c>
      <c r="F334" s="70" t="s">
        <v>181</v>
      </c>
      <c r="G334" s="70" t="s">
        <v>2010</v>
      </c>
      <c r="H334" s="70" t="s">
        <v>2011</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2022</v>
      </c>
      <c r="B335" s="70">
        <v>352</v>
      </c>
      <c r="C335" s="70">
        <v>12</v>
      </c>
      <c r="D335" s="70">
        <v>21</v>
      </c>
      <c r="E335" s="70">
        <v>2015</v>
      </c>
      <c r="F335" s="70" t="s">
        <v>182</v>
      </c>
      <c r="G335" s="70" t="s">
        <v>2010</v>
      </c>
      <c r="H335" s="70" t="s">
        <v>2011</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2023</v>
      </c>
      <c r="B336" s="70">
        <v>353</v>
      </c>
      <c r="C336" s="70">
        <v>13</v>
      </c>
      <c r="D336" s="70">
        <v>21</v>
      </c>
      <c r="E336" s="70">
        <v>2016</v>
      </c>
      <c r="F336" s="70" t="s">
        <v>155</v>
      </c>
      <c r="G336" s="70" t="s">
        <v>2010</v>
      </c>
      <c r="H336" s="70" t="s">
        <v>2011</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2024</v>
      </c>
      <c r="B337" s="70">
        <v>354</v>
      </c>
      <c r="C337" s="70">
        <v>14</v>
      </c>
      <c r="D337" s="70">
        <v>21</v>
      </c>
      <c r="E337" s="70">
        <v>2017</v>
      </c>
      <c r="F337" s="70" t="s">
        <v>156</v>
      </c>
      <c r="G337" s="70" t="s">
        <v>2010</v>
      </c>
      <c r="H337" s="70" t="s">
        <v>2011</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2025</v>
      </c>
      <c r="B338" s="70">
        <v>355</v>
      </c>
      <c r="C338" s="70">
        <v>15</v>
      </c>
      <c r="D338" s="70">
        <v>21</v>
      </c>
      <c r="E338" s="70">
        <v>2018</v>
      </c>
      <c r="F338" s="70" t="s">
        <v>183</v>
      </c>
      <c r="G338" s="70" t="s">
        <v>2010</v>
      </c>
      <c r="H338" s="70" t="s">
        <v>2011</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2026</v>
      </c>
      <c r="B339" s="70">
        <v>356</v>
      </c>
      <c r="C339" s="70">
        <v>16</v>
      </c>
      <c r="D339" s="70">
        <v>21</v>
      </c>
      <c r="E339" s="70">
        <v>2019</v>
      </c>
      <c r="F339" s="70" t="s">
        <v>158</v>
      </c>
      <c r="G339" s="70" t="s">
        <v>2010</v>
      </c>
      <c r="H339" s="70" t="s">
        <v>2011</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2027</v>
      </c>
      <c r="B340" s="70">
        <v>357</v>
      </c>
      <c r="C340" s="70">
        <v>17</v>
      </c>
      <c r="D340" s="70">
        <v>21</v>
      </c>
      <c r="E340" s="70">
        <v>2020</v>
      </c>
      <c r="F340" s="70" t="s">
        <v>159</v>
      </c>
      <c r="G340" s="70" t="s">
        <v>2010</v>
      </c>
      <c r="H340" s="70" t="s">
        <v>2011</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2028</v>
      </c>
      <c r="B341" s="70">
        <v>357</v>
      </c>
      <c r="C341" s="70">
        <v>18</v>
      </c>
      <c r="D341" s="70">
        <v>21</v>
      </c>
      <c r="E341" s="70">
        <v>2021</v>
      </c>
      <c r="F341" s="70" t="s">
        <v>160</v>
      </c>
      <c r="G341" s="70" t="s">
        <v>2010</v>
      </c>
      <c r="H341" s="70" t="s">
        <v>2011</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2029</v>
      </c>
      <c r="B342" s="70">
        <v>357</v>
      </c>
      <c r="C342" s="70">
        <v>19</v>
      </c>
      <c r="D342" s="70">
        <v>21</v>
      </c>
      <c r="E342" s="70">
        <v>2022</v>
      </c>
      <c r="F342" s="70" t="s">
        <v>161</v>
      </c>
      <c r="G342" s="70" t="s">
        <v>2010</v>
      </c>
      <c r="H342" s="70" t="s">
        <v>2011</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357</v>
      </c>
      <c r="C343" s="70">
        <v>20</v>
      </c>
      <c r="D343" s="70">
        <v>21</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357</v>
      </c>
      <c r="C344" s="70">
        <v>21</v>
      </c>
      <c r="D344" s="70">
        <v>21</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171</v>
      </c>
      <c r="C345" s="70">
        <v>1</v>
      </c>
      <c r="D345" s="70">
        <v>11</v>
      </c>
      <c r="E345" s="70">
        <v>1990</v>
      </c>
      <c r="F345" s="70" t="s">
        <v>787</v>
      </c>
      <c r="G345" s="70" t="s">
        <v>2033</v>
      </c>
      <c r="H345" s="70" t="s">
        <v>2034</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172</v>
      </c>
      <c r="C346" s="70">
        <v>2</v>
      </c>
      <c r="D346" s="70">
        <v>11</v>
      </c>
      <c r="E346" s="70">
        <v>2005</v>
      </c>
      <c r="F346" s="70" t="s">
        <v>789</v>
      </c>
      <c r="G346" s="70" t="s">
        <v>2033</v>
      </c>
      <c r="H346" s="70" t="s">
        <v>2034</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173</v>
      </c>
      <c r="C347" s="70">
        <v>3</v>
      </c>
      <c r="D347" s="70">
        <v>11</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174</v>
      </c>
      <c r="C348" s="70">
        <v>4</v>
      </c>
      <c r="D348" s="70">
        <v>11</v>
      </c>
      <c r="E348" s="70">
        <v>2007</v>
      </c>
      <c r="F348" s="70" t="s">
        <v>791</v>
      </c>
      <c r="G348" s="70" t="s">
        <v>2033</v>
      </c>
      <c r="H348" s="70" t="s">
        <v>2034</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175</v>
      </c>
      <c r="C349" s="70">
        <v>5</v>
      </c>
      <c r="D349" s="70">
        <v>11</v>
      </c>
      <c r="E349" s="70">
        <v>2008</v>
      </c>
      <c r="F349" s="70" t="s">
        <v>792</v>
      </c>
      <c r="G349" s="1064" t="s">
        <v>2033</v>
      </c>
      <c r="H349" s="70" t="s">
        <v>2034</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176</v>
      </c>
      <c r="C350" s="70">
        <v>6</v>
      </c>
      <c r="D350" s="70">
        <v>11</v>
      </c>
      <c r="E350" s="70">
        <v>2009</v>
      </c>
      <c r="F350" s="70" t="s">
        <v>176</v>
      </c>
      <c r="G350" s="1064" t="s">
        <v>2033</v>
      </c>
      <c r="H350" s="70" t="s">
        <v>2034</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2040</v>
      </c>
      <c r="B351" s="70">
        <v>177</v>
      </c>
      <c r="C351" s="70">
        <v>7</v>
      </c>
      <c r="D351" s="70">
        <v>11</v>
      </c>
      <c r="E351" s="70">
        <v>2010</v>
      </c>
      <c r="F351" s="70" t="s">
        <v>177</v>
      </c>
      <c r="G351" s="70" t="s">
        <v>2033</v>
      </c>
      <c r="H351" s="70" t="s">
        <v>2034</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2041</v>
      </c>
      <c r="B352" s="70">
        <v>178</v>
      </c>
      <c r="C352" s="70">
        <v>8</v>
      </c>
      <c r="D352" s="70">
        <v>11</v>
      </c>
      <c r="E352" s="70">
        <v>2011</v>
      </c>
      <c r="F352" s="70" t="s">
        <v>178</v>
      </c>
      <c r="G352" s="70" t="s">
        <v>2033</v>
      </c>
      <c r="H352" s="70" t="s">
        <v>2034</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2042</v>
      </c>
      <c r="B353" s="70">
        <v>179</v>
      </c>
      <c r="C353" s="70">
        <v>9</v>
      </c>
      <c r="D353" s="70">
        <v>11</v>
      </c>
      <c r="E353" s="70">
        <v>2012</v>
      </c>
      <c r="F353" s="70" t="s">
        <v>179</v>
      </c>
      <c r="G353" s="70" t="s">
        <v>2033</v>
      </c>
      <c r="H353" s="70" t="s">
        <v>2034</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2043</v>
      </c>
      <c r="B354" s="70">
        <v>180</v>
      </c>
      <c r="C354" s="70">
        <v>10</v>
      </c>
      <c r="D354" s="70">
        <v>11</v>
      </c>
      <c r="E354" s="70">
        <v>2013</v>
      </c>
      <c r="F354" s="70" t="s">
        <v>180</v>
      </c>
      <c r="G354" s="70" t="s">
        <v>2033</v>
      </c>
      <c r="H354" s="70" t="s">
        <v>2034</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2044</v>
      </c>
      <c r="B355" s="70">
        <v>181</v>
      </c>
      <c r="C355" s="70">
        <v>11</v>
      </c>
      <c r="D355" s="70">
        <v>11</v>
      </c>
      <c r="E355" s="70">
        <v>2014</v>
      </c>
      <c r="F355" s="70" t="s">
        <v>181</v>
      </c>
      <c r="G355" s="70" t="s">
        <v>2033</v>
      </c>
      <c r="H355" s="70" t="s">
        <v>2034</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2045</v>
      </c>
      <c r="B356" s="70">
        <v>182</v>
      </c>
      <c r="C356" s="70">
        <v>12</v>
      </c>
      <c r="D356" s="70">
        <v>11</v>
      </c>
      <c r="E356" s="70">
        <v>2015</v>
      </c>
      <c r="F356" s="70" t="s">
        <v>182</v>
      </c>
      <c r="G356" s="70" t="s">
        <v>2033</v>
      </c>
      <c r="H356" s="70" t="s">
        <v>2034</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2046</v>
      </c>
      <c r="B357" s="70">
        <v>183</v>
      </c>
      <c r="C357" s="70">
        <v>13</v>
      </c>
      <c r="D357" s="70">
        <v>11</v>
      </c>
      <c r="E357" s="70">
        <v>2016</v>
      </c>
      <c r="F357" s="70" t="s">
        <v>155</v>
      </c>
      <c r="G357" s="70" t="s">
        <v>2033</v>
      </c>
      <c r="H357" s="70" t="s">
        <v>2034</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2047</v>
      </c>
      <c r="B358" s="70">
        <v>184</v>
      </c>
      <c r="C358" s="70">
        <v>14</v>
      </c>
      <c r="D358" s="70">
        <v>11</v>
      </c>
      <c r="E358" s="70">
        <v>2017</v>
      </c>
      <c r="F358" s="70" t="s">
        <v>156</v>
      </c>
      <c r="G358" s="70" t="s">
        <v>2033</v>
      </c>
      <c r="H358" s="70" t="s">
        <v>2034</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2048</v>
      </c>
      <c r="B359" s="70">
        <v>185</v>
      </c>
      <c r="C359" s="70">
        <v>15</v>
      </c>
      <c r="D359" s="70">
        <v>11</v>
      </c>
      <c r="E359" s="70">
        <v>2018</v>
      </c>
      <c r="F359" s="70" t="s">
        <v>183</v>
      </c>
      <c r="G359" s="70" t="s">
        <v>2033</v>
      </c>
      <c r="H359" s="70" t="s">
        <v>2034</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2049</v>
      </c>
      <c r="B360" s="70">
        <v>186</v>
      </c>
      <c r="C360" s="70">
        <v>16</v>
      </c>
      <c r="D360" s="70">
        <v>11</v>
      </c>
      <c r="E360" s="70">
        <v>2019</v>
      </c>
      <c r="F360" s="70" t="s">
        <v>158</v>
      </c>
      <c r="G360" s="70" t="s">
        <v>2033</v>
      </c>
      <c r="H360" s="70" t="s">
        <v>2034</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2050</v>
      </c>
      <c r="B361" s="70">
        <v>187</v>
      </c>
      <c r="C361" s="70">
        <v>17</v>
      </c>
      <c r="D361" s="70">
        <v>11</v>
      </c>
      <c r="E361" s="70">
        <v>2020</v>
      </c>
      <c r="F361" s="70" t="s">
        <v>159</v>
      </c>
      <c r="G361" s="70" t="s">
        <v>2033</v>
      </c>
      <c r="H361" s="70" t="s">
        <v>2034</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2051</v>
      </c>
      <c r="B362" s="70">
        <v>187</v>
      </c>
      <c r="C362" s="70">
        <v>18</v>
      </c>
      <c r="D362" s="70">
        <v>11</v>
      </c>
      <c r="E362" s="70">
        <v>2021</v>
      </c>
      <c r="F362" s="70" t="s">
        <v>160</v>
      </c>
      <c r="G362" s="70" t="s">
        <v>2033</v>
      </c>
      <c r="H362" s="70" t="s">
        <v>2034</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2052</v>
      </c>
      <c r="B363" s="70">
        <v>187</v>
      </c>
      <c r="C363" s="70">
        <v>19</v>
      </c>
      <c r="D363" s="70">
        <v>11</v>
      </c>
      <c r="E363" s="70">
        <v>2022</v>
      </c>
      <c r="F363" s="70" t="s">
        <v>161</v>
      </c>
      <c r="G363" s="70" t="s">
        <v>2033</v>
      </c>
      <c r="H363" s="70" t="s">
        <v>2034</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187</v>
      </c>
      <c r="C364" s="70">
        <v>20</v>
      </c>
      <c r="D364" s="70">
        <v>11</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187</v>
      </c>
      <c r="C365" s="70">
        <v>21</v>
      </c>
      <c r="D365" s="70">
        <v>11</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358</v>
      </c>
      <c r="C366" s="70">
        <v>1</v>
      </c>
      <c r="D366" s="70">
        <v>22</v>
      </c>
      <c r="E366" s="70">
        <v>1990</v>
      </c>
      <c r="F366" s="70" t="s">
        <v>787</v>
      </c>
      <c r="G366" s="70" t="s">
        <v>2056</v>
      </c>
      <c r="H366" s="70" t="s">
        <v>2057</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359</v>
      </c>
      <c r="C367" s="70">
        <v>2</v>
      </c>
      <c r="D367" s="70">
        <v>22</v>
      </c>
      <c r="E367" s="70">
        <v>2005</v>
      </c>
      <c r="F367" s="70" t="s">
        <v>789</v>
      </c>
      <c r="G367" s="70" t="s">
        <v>2056</v>
      </c>
      <c r="H367" s="70" t="s">
        <v>2057</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360</v>
      </c>
      <c r="C368" s="70">
        <v>3</v>
      </c>
      <c r="D368" s="70">
        <v>22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361</v>
      </c>
      <c r="C369" s="70">
        <v>4</v>
      </c>
      <c r="D369" s="70">
        <v>22</v>
      </c>
      <c r="E369" s="70">
        <v>2007</v>
      </c>
      <c r="F369" s="70" t="s">
        <v>791</v>
      </c>
      <c r="G369" s="1064" t="s">
        <v>2056</v>
      </c>
      <c r="H369" s="70" t="s">
        <v>2057</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362</v>
      </c>
      <c r="C370" s="70">
        <v>5</v>
      </c>
      <c r="D370" s="70">
        <v>22</v>
      </c>
      <c r="E370" s="70">
        <v>2008</v>
      </c>
      <c r="F370" s="70" t="s">
        <v>792</v>
      </c>
      <c r="G370" s="70" t="s">
        <v>2056</v>
      </c>
      <c r="H370" s="70" t="s">
        <v>2057</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363</v>
      </c>
      <c r="C371" s="70">
        <v>6</v>
      </c>
      <c r="D371" s="70">
        <v>22</v>
      </c>
      <c r="E371" s="70">
        <v>2009</v>
      </c>
      <c r="F371" s="70" t="s">
        <v>176</v>
      </c>
      <c r="G371" s="70" t="s">
        <v>2056</v>
      </c>
      <c r="H371" s="70" t="s">
        <v>2057</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2063</v>
      </c>
      <c r="B372" s="70">
        <v>364</v>
      </c>
      <c r="C372" s="70">
        <v>7</v>
      </c>
      <c r="D372" s="70">
        <v>22</v>
      </c>
      <c r="E372" s="70">
        <v>2010</v>
      </c>
      <c r="F372" s="70" t="s">
        <v>177</v>
      </c>
      <c r="G372" s="70" t="s">
        <v>2056</v>
      </c>
      <c r="H372" s="70" t="s">
        <v>2057</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2064</v>
      </c>
      <c r="B373" s="70">
        <v>365</v>
      </c>
      <c r="C373" s="70">
        <v>8</v>
      </c>
      <c r="D373" s="70">
        <v>22</v>
      </c>
      <c r="E373" s="70">
        <v>2011</v>
      </c>
      <c r="F373" s="70" t="s">
        <v>178</v>
      </c>
      <c r="G373" s="70" t="s">
        <v>2056</v>
      </c>
      <c r="H373" s="70" t="s">
        <v>2057</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2065</v>
      </c>
      <c r="B374" s="70">
        <v>366</v>
      </c>
      <c r="C374" s="70">
        <v>9</v>
      </c>
      <c r="D374" s="70">
        <v>22</v>
      </c>
      <c r="E374" s="70">
        <v>2012</v>
      </c>
      <c r="F374" s="70" t="s">
        <v>179</v>
      </c>
      <c r="G374" s="70" t="s">
        <v>2056</v>
      </c>
      <c r="H374" s="70" t="s">
        <v>2057</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2066</v>
      </c>
      <c r="B375" s="70">
        <v>367</v>
      </c>
      <c r="C375" s="70">
        <v>10</v>
      </c>
      <c r="D375" s="70">
        <v>22</v>
      </c>
      <c r="E375" s="70">
        <v>2013</v>
      </c>
      <c r="F375" s="70" t="s">
        <v>180</v>
      </c>
      <c r="G375" s="70" t="s">
        <v>2056</v>
      </c>
      <c r="H375" s="70" t="s">
        <v>2057</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2067</v>
      </c>
      <c r="B376" s="70">
        <v>368</v>
      </c>
      <c r="C376" s="70">
        <v>11</v>
      </c>
      <c r="D376" s="70">
        <v>22</v>
      </c>
      <c r="E376" s="70">
        <v>2014</v>
      </c>
      <c r="F376" s="70" t="s">
        <v>181</v>
      </c>
      <c r="G376" s="70" t="s">
        <v>2056</v>
      </c>
      <c r="H376" s="70" t="s">
        <v>2057</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2068</v>
      </c>
      <c r="B377" s="70">
        <v>369</v>
      </c>
      <c r="C377" s="70">
        <v>12</v>
      </c>
      <c r="D377" s="70">
        <v>22</v>
      </c>
      <c r="E377" s="70">
        <v>2015</v>
      </c>
      <c r="F377" s="70" t="s">
        <v>182</v>
      </c>
      <c r="G377" s="70" t="s">
        <v>2056</v>
      </c>
      <c r="H377" s="70" t="s">
        <v>2057</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2069</v>
      </c>
      <c r="B378" s="70">
        <v>370</v>
      </c>
      <c r="C378" s="70">
        <v>13</v>
      </c>
      <c r="D378" s="70">
        <v>22</v>
      </c>
      <c r="E378" s="70">
        <v>2016</v>
      </c>
      <c r="F378" s="70" t="s">
        <v>155</v>
      </c>
      <c r="G378" s="70" t="s">
        <v>2056</v>
      </c>
      <c r="H378" s="70" t="s">
        <v>2057</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2070</v>
      </c>
      <c r="B379" s="70">
        <v>371</v>
      </c>
      <c r="C379" s="70">
        <v>14</v>
      </c>
      <c r="D379" s="70">
        <v>22</v>
      </c>
      <c r="E379" s="70">
        <v>2017</v>
      </c>
      <c r="F379" s="70" t="s">
        <v>156</v>
      </c>
      <c r="G379" s="70" t="s">
        <v>2056</v>
      </c>
      <c r="H379" s="70" t="s">
        <v>2057</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2071</v>
      </c>
      <c r="B380" s="70">
        <v>372</v>
      </c>
      <c r="C380" s="70">
        <v>15</v>
      </c>
      <c r="D380" s="70">
        <v>22</v>
      </c>
      <c r="E380" s="70">
        <v>2018</v>
      </c>
      <c r="F380" s="70" t="s">
        <v>183</v>
      </c>
      <c r="G380" s="70" t="s">
        <v>2056</v>
      </c>
      <c r="H380" s="70" t="s">
        <v>2057</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2072</v>
      </c>
      <c r="B381" s="70">
        <v>373</v>
      </c>
      <c r="C381" s="70">
        <v>16</v>
      </c>
      <c r="D381" s="70">
        <v>22</v>
      </c>
      <c r="E381" s="70">
        <v>2019</v>
      </c>
      <c r="F381" s="70" t="s">
        <v>158</v>
      </c>
      <c r="G381" s="70" t="s">
        <v>2056</v>
      </c>
      <c r="H381" s="70" t="s">
        <v>2057</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2073</v>
      </c>
      <c r="B382" s="70">
        <v>374</v>
      </c>
      <c r="C382" s="70">
        <v>17</v>
      </c>
      <c r="D382" s="70">
        <v>22</v>
      </c>
      <c r="E382" s="70">
        <v>2020</v>
      </c>
      <c r="F382" s="70" t="s">
        <v>159</v>
      </c>
      <c r="G382" s="70" t="s">
        <v>2056</v>
      </c>
      <c r="H382" s="70" t="s">
        <v>2057</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2074</v>
      </c>
      <c r="B383" s="70">
        <v>374</v>
      </c>
      <c r="C383" s="70">
        <v>18</v>
      </c>
      <c r="D383" s="70">
        <v>22</v>
      </c>
      <c r="E383" s="70">
        <v>2021</v>
      </c>
      <c r="F383" s="70" t="s">
        <v>160</v>
      </c>
      <c r="G383" s="70" t="s">
        <v>2056</v>
      </c>
      <c r="H383" s="70" t="s">
        <v>2057</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2075</v>
      </c>
      <c r="B384" s="70">
        <v>374</v>
      </c>
      <c r="C384" s="70">
        <v>19</v>
      </c>
      <c r="D384" s="70">
        <v>22</v>
      </c>
      <c r="E384" s="70">
        <v>2022</v>
      </c>
      <c r="F384" s="70" t="s">
        <v>161</v>
      </c>
      <c r="G384" s="70" t="s">
        <v>2056</v>
      </c>
      <c r="H384" s="70" t="s">
        <v>2057</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374</v>
      </c>
      <c r="C385" s="70">
        <v>20</v>
      </c>
      <c r="D385" s="70">
        <v>22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374</v>
      </c>
      <c r="C386" s="70">
        <v>21</v>
      </c>
      <c r="D386" s="70">
        <v>22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86</v>
      </c>
      <c r="C387" s="70">
        <v>1</v>
      </c>
      <c r="D387" s="70">
        <v>6</v>
      </c>
      <c r="E387" s="70">
        <v>1990</v>
      </c>
      <c r="F387" s="70" t="s">
        <v>787</v>
      </c>
      <c r="G387" s="1064" t="s">
        <v>2079</v>
      </c>
      <c r="H387" s="70" t="s">
        <v>2080</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87</v>
      </c>
      <c r="C388" s="70">
        <v>2</v>
      </c>
      <c r="D388" s="70">
        <v>6</v>
      </c>
      <c r="E388" s="70">
        <v>2005</v>
      </c>
      <c r="F388" s="70" t="s">
        <v>789</v>
      </c>
      <c r="G388" s="70" t="s">
        <v>2079</v>
      </c>
      <c r="H388" s="70" t="s">
        <v>2080</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88</v>
      </c>
      <c r="C389" s="70">
        <v>3</v>
      </c>
      <c r="D389" s="70">
        <v>6</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89</v>
      </c>
      <c r="C390" s="70">
        <v>4</v>
      </c>
      <c r="D390" s="70">
        <v>6</v>
      </c>
      <c r="E390" s="70">
        <v>2007</v>
      </c>
      <c r="F390" s="70" t="s">
        <v>791</v>
      </c>
      <c r="G390" s="70" t="s">
        <v>2079</v>
      </c>
      <c r="H390" s="70" t="s">
        <v>2080</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90</v>
      </c>
      <c r="C391" s="70">
        <v>5</v>
      </c>
      <c r="D391" s="70">
        <v>6</v>
      </c>
      <c r="E391" s="70">
        <v>2008</v>
      </c>
      <c r="F391" s="70" t="s">
        <v>792</v>
      </c>
      <c r="G391" s="70" t="s">
        <v>2079</v>
      </c>
      <c r="H391" s="70" t="s">
        <v>2080</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91</v>
      </c>
      <c r="C392" s="70">
        <v>6</v>
      </c>
      <c r="D392" s="70">
        <v>6</v>
      </c>
      <c r="E392" s="70">
        <v>2009</v>
      </c>
      <c r="F392" s="70" t="s">
        <v>176</v>
      </c>
      <c r="G392" s="70" t="s">
        <v>2079</v>
      </c>
      <c r="H392" s="70" t="s">
        <v>2080</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2086</v>
      </c>
      <c r="B393" s="70">
        <v>92</v>
      </c>
      <c r="C393" s="70">
        <v>7</v>
      </c>
      <c r="D393" s="70">
        <v>6</v>
      </c>
      <c r="E393" s="70">
        <v>2010</v>
      </c>
      <c r="F393" s="70" t="s">
        <v>177</v>
      </c>
      <c r="G393" s="70" t="s">
        <v>2079</v>
      </c>
      <c r="H393" s="70" t="s">
        <v>2080</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2087</v>
      </c>
      <c r="B394" s="70">
        <v>93</v>
      </c>
      <c r="C394" s="70">
        <v>8</v>
      </c>
      <c r="D394" s="70">
        <v>6</v>
      </c>
      <c r="E394" s="70">
        <v>2011</v>
      </c>
      <c r="F394" s="70" t="s">
        <v>178</v>
      </c>
      <c r="G394" s="70" t="s">
        <v>2079</v>
      </c>
      <c r="H394" s="70" t="s">
        <v>2080</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2088</v>
      </c>
      <c r="B395" s="70">
        <v>94</v>
      </c>
      <c r="C395" s="70">
        <v>9</v>
      </c>
      <c r="D395" s="70">
        <v>6</v>
      </c>
      <c r="E395" s="70">
        <v>2012</v>
      </c>
      <c r="F395" s="70" t="s">
        <v>179</v>
      </c>
      <c r="G395" s="70" t="s">
        <v>2079</v>
      </c>
      <c r="H395" s="70" t="s">
        <v>2080</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2089</v>
      </c>
      <c r="B396" s="70">
        <v>95</v>
      </c>
      <c r="C396" s="70">
        <v>10</v>
      </c>
      <c r="D396" s="70">
        <v>6</v>
      </c>
      <c r="E396" s="70">
        <v>2013</v>
      </c>
      <c r="F396" s="70" t="s">
        <v>180</v>
      </c>
      <c r="G396" s="70" t="s">
        <v>2079</v>
      </c>
      <c r="H396" s="70" t="s">
        <v>2080</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2090</v>
      </c>
      <c r="B397" s="70">
        <v>96</v>
      </c>
      <c r="C397" s="70">
        <v>11</v>
      </c>
      <c r="D397" s="70">
        <v>6</v>
      </c>
      <c r="E397" s="70">
        <v>2014</v>
      </c>
      <c r="F397" s="70" t="s">
        <v>181</v>
      </c>
      <c r="G397" s="70" t="s">
        <v>2079</v>
      </c>
      <c r="H397" s="70" t="s">
        <v>2080</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2091</v>
      </c>
      <c r="B398" s="70">
        <v>97</v>
      </c>
      <c r="C398" s="70">
        <v>12</v>
      </c>
      <c r="D398" s="70">
        <v>6</v>
      </c>
      <c r="E398" s="70">
        <v>2015</v>
      </c>
      <c r="F398" s="70" t="s">
        <v>182</v>
      </c>
      <c r="G398" s="70" t="s">
        <v>2079</v>
      </c>
      <c r="H398" s="70" t="s">
        <v>2080</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2092</v>
      </c>
      <c r="B399" s="70">
        <v>98</v>
      </c>
      <c r="C399" s="70">
        <v>13</v>
      </c>
      <c r="D399" s="70">
        <v>6</v>
      </c>
      <c r="E399" s="70">
        <v>2016</v>
      </c>
      <c r="F399" s="70" t="s">
        <v>155</v>
      </c>
      <c r="G399" s="70" t="s">
        <v>2079</v>
      </c>
      <c r="H399" s="70" t="s">
        <v>2080</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2093</v>
      </c>
      <c r="B400" s="70">
        <v>99</v>
      </c>
      <c r="C400" s="70">
        <v>14</v>
      </c>
      <c r="D400" s="70">
        <v>6</v>
      </c>
      <c r="E400" s="70">
        <v>2017</v>
      </c>
      <c r="F400" s="70" t="s">
        <v>156</v>
      </c>
      <c r="G400" s="70" t="s">
        <v>2079</v>
      </c>
      <c r="H400" s="70" t="s">
        <v>2080</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2094</v>
      </c>
      <c r="B401" s="70">
        <v>100</v>
      </c>
      <c r="C401" s="70">
        <v>15</v>
      </c>
      <c r="D401" s="70">
        <v>6</v>
      </c>
      <c r="E401" s="70">
        <v>2018</v>
      </c>
      <c r="F401" s="70" t="s">
        <v>183</v>
      </c>
      <c r="G401" s="70" t="s">
        <v>2079</v>
      </c>
      <c r="H401" s="70" t="s">
        <v>2080</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2095</v>
      </c>
      <c r="B402" s="70">
        <v>101</v>
      </c>
      <c r="C402" s="70">
        <v>16</v>
      </c>
      <c r="D402" s="70">
        <v>6</v>
      </c>
      <c r="E402" s="70">
        <v>2019</v>
      </c>
      <c r="F402" s="70" t="s">
        <v>158</v>
      </c>
      <c r="G402" s="70" t="s">
        <v>2079</v>
      </c>
      <c r="H402" s="70" t="s">
        <v>2080</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2096</v>
      </c>
      <c r="B403" s="70">
        <v>102</v>
      </c>
      <c r="C403" s="70">
        <v>17</v>
      </c>
      <c r="D403" s="70">
        <v>6</v>
      </c>
      <c r="E403" s="70">
        <v>2020</v>
      </c>
      <c r="F403" s="70" t="s">
        <v>159</v>
      </c>
      <c r="G403" s="70" t="s">
        <v>2079</v>
      </c>
      <c r="H403" s="70" t="s">
        <v>2080</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2097</v>
      </c>
      <c r="B404" s="70">
        <v>102</v>
      </c>
      <c r="C404" s="70">
        <v>18</v>
      </c>
      <c r="D404" s="70">
        <v>6</v>
      </c>
      <c r="E404" s="70">
        <v>2021</v>
      </c>
      <c r="F404" s="70" t="s">
        <v>160</v>
      </c>
      <c r="G404" s="70" t="s">
        <v>2079</v>
      </c>
      <c r="H404" s="70" t="s">
        <v>2080</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2098</v>
      </c>
      <c r="B405" s="70">
        <v>102</v>
      </c>
      <c r="C405" s="70">
        <v>19</v>
      </c>
      <c r="D405" s="70">
        <v>6</v>
      </c>
      <c r="E405" s="70">
        <v>2022</v>
      </c>
      <c r="F405" s="70" t="s">
        <v>161</v>
      </c>
      <c r="G405" s="70" t="s">
        <v>2079</v>
      </c>
      <c r="H405" s="70" t="s">
        <v>2080</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102</v>
      </c>
      <c r="C406" s="70">
        <v>20</v>
      </c>
      <c r="D406" s="70">
        <v>6</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102</v>
      </c>
      <c r="C407" s="70">
        <v>21</v>
      </c>
      <c r="D407" s="70">
        <v>6</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443</v>
      </c>
      <c r="C408" s="70">
        <v>1</v>
      </c>
      <c r="D408" s="70">
        <v>27</v>
      </c>
      <c r="E408" s="70">
        <v>1990</v>
      </c>
      <c r="F408" s="70" t="s">
        <v>787</v>
      </c>
      <c r="G408" s="70" t="s">
        <v>2102</v>
      </c>
      <c r="H408" s="70" t="s">
        <v>2103</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444</v>
      </c>
      <c r="C409" s="70">
        <v>2</v>
      </c>
      <c r="D409" s="70">
        <v>27</v>
      </c>
      <c r="E409" s="70">
        <v>2005</v>
      </c>
      <c r="F409" s="70" t="s">
        <v>789</v>
      </c>
      <c r="G409" s="70" t="s">
        <v>2102</v>
      </c>
      <c r="H409" s="70" t="s">
        <v>2103</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445</v>
      </c>
      <c r="C410" s="70">
        <v>3</v>
      </c>
      <c r="D410" s="70">
        <v>27</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446</v>
      </c>
      <c r="C411" s="70">
        <v>4</v>
      </c>
      <c r="D411" s="70">
        <v>27</v>
      </c>
      <c r="E411" s="70">
        <v>2007</v>
      </c>
      <c r="F411" s="70" t="s">
        <v>791</v>
      </c>
      <c r="G411" s="70" t="s">
        <v>2102</v>
      </c>
      <c r="H411" s="70" t="s">
        <v>2103</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447</v>
      </c>
      <c r="C412" s="70">
        <v>5</v>
      </c>
      <c r="D412" s="70">
        <v>27</v>
      </c>
      <c r="E412" s="70">
        <v>2008</v>
      </c>
      <c r="F412" s="70" t="s">
        <v>792</v>
      </c>
      <c r="G412" s="70" t="s">
        <v>2102</v>
      </c>
      <c r="H412" s="70" t="s">
        <v>2103</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448</v>
      </c>
      <c r="C413" s="70">
        <v>6</v>
      </c>
      <c r="D413" s="70">
        <v>27</v>
      </c>
      <c r="E413" s="70">
        <v>2009</v>
      </c>
      <c r="F413" s="70" t="s">
        <v>176</v>
      </c>
      <c r="G413" s="70" t="s">
        <v>2102</v>
      </c>
      <c r="H413" s="70" t="s">
        <v>2103</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2109</v>
      </c>
      <c r="B414" s="70">
        <v>449</v>
      </c>
      <c r="C414" s="70">
        <v>7</v>
      </c>
      <c r="D414" s="70">
        <v>27</v>
      </c>
      <c r="E414" s="70">
        <v>2010</v>
      </c>
      <c r="F414" s="70" t="s">
        <v>177</v>
      </c>
      <c r="G414" s="70" t="s">
        <v>2102</v>
      </c>
      <c r="H414" s="70" t="s">
        <v>2103</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2110</v>
      </c>
      <c r="B415" s="70">
        <v>450</v>
      </c>
      <c r="C415" s="70">
        <v>8</v>
      </c>
      <c r="D415" s="70">
        <v>27</v>
      </c>
      <c r="E415" s="70">
        <v>2011</v>
      </c>
      <c r="F415" s="70" t="s">
        <v>178</v>
      </c>
      <c r="G415" s="70" t="s">
        <v>2102</v>
      </c>
      <c r="H415" s="70" t="s">
        <v>2103</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2111</v>
      </c>
      <c r="B416" s="70">
        <v>451</v>
      </c>
      <c r="C416" s="70">
        <v>9</v>
      </c>
      <c r="D416" s="70">
        <v>27</v>
      </c>
      <c r="E416" s="70">
        <v>2012</v>
      </c>
      <c r="F416" s="70" t="s">
        <v>179</v>
      </c>
      <c r="G416" s="70" t="s">
        <v>2102</v>
      </c>
      <c r="H416" s="70" t="s">
        <v>2103</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2112</v>
      </c>
      <c r="B417" s="70">
        <v>452</v>
      </c>
      <c r="C417" s="70">
        <v>10</v>
      </c>
      <c r="D417" s="70">
        <v>27</v>
      </c>
      <c r="E417" s="70">
        <v>2013</v>
      </c>
      <c r="F417" s="70" t="s">
        <v>180</v>
      </c>
      <c r="G417" s="70" t="s">
        <v>2102</v>
      </c>
      <c r="H417" s="70" t="s">
        <v>2103</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2113</v>
      </c>
      <c r="B418" s="70">
        <v>453</v>
      </c>
      <c r="C418" s="70">
        <v>11</v>
      </c>
      <c r="D418" s="70">
        <v>27</v>
      </c>
      <c r="E418" s="70">
        <v>2014</v>
      </c>
      <c r="F418" s="70" t="s">
        <v>181</v>
      </c>
      <c r="G418" s="70" t="s">
        <v>2102</v>
      </c>
      <c r="H418" s="70" t="s">
        <v>2103</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2114</v>
      </c>
      <c r="B419" s="70">
        <v>454</v>
      </c>
      <c r="C419" s="70">
        <v>12</v>
      </c>
      <c r="D419" s="70">
        <v>27</v>
      </c>
      <c r="E419" s="70">
        <v>2015</v>
      </c>
      <c r="F419" s="70" t="s">
        <v>182</v>
      </c>
      <c r="G419" s="70" t="s">
        <v>2102</v>
      </c>
      <c r="H419" s="70" t="s">
        <v>2103</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2115</v>
      </c>
      <c r="B420" s="70">
        <v>455</v>
      </c>
      <c r="C420" s="70">
        <v>13</v>
      </c>
      <c r="D420" s="70">
        <v>27</v>
      </c>
      <c r="E420" s="70">
        <v>2016</v>
      </c>
      <c r="F420" s="70" t="s">
        <v>155</v>
      </c>
      <c r="G420" s="70" t="s">
        <v>2102</v>
      </c>
      <c r="H420" s="70" t="s">
        <v>2103</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2116</v>
      </c>
      <c r="B421" s="70">
        <v>456</v>
      </c>
      <c r="C421" s="70">
        <v>14</v>
      </c>
      <c r="D421" s="70">
        <v>27</v>
      </c>
      <c r="E421" s="70">
        <v>2017</v>
      </c>
      <c r="F421" s="70" t="s">
        <v>156</v>
      </c>
      <c r="G421" s="70" t="s">
        <v>2102</v>
      </c>
      <c r="H421" s="70" t="s">
        <v>2103</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2117</v>
      </c>
      <c r="B422" s="70">
        <v>457</v>
      </c>
      <c r="C422" s="70">
        <v>15</v>
      </c>
      <c r="D422" s="70">
        <v>27</v>
      </c>
      <c r="E422" s="70">
        <v>2018</v>
      </c>
      <c r="F422" s="70" t="s">
        <v>183</v>
      </c>
      <c r="G422" s="70" t="s">
        <v>2102</v>
      </c>
      <c r="H422" s="70" t="s">
        <v>2103</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2118</v>
      </c>
      <c r="B423" s="70">
        <v>458</v>
      </c>
      <c r="C423" s="70">
        <v>16</v>
      </c>
      <c r="D423" s="70">
        <v>27</v>
      </c>
      <c r="E423" s="70">
        <v>2019</v>
      </c>
      <c r="F423" s="70" t="s">
        <v>158</v>
      </c>
      <c r="G423" s="70" t="s">
        <v>2102</v>
      </c>
      <c r="H423" s="70" t="s">
        <v>2103</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2119</v>
      </c>
      <c r="B424" s="70">
        <v>459</v>
      </c>
      <c r="C424" s="70">
        <v>17</v>
      </c>
      <c r="D424" s="70">
        <v>27</v>
      </c>
      <c r="E424" s="70">
        <v>2020</v>
      </c>
      <c r="F424" s="70" t="s">
        <v>159</v>
      </c>
      <c r="G424" s="70" t="s">
        <v>2102</v>
      </c>
      <c r="H424" s="70" t="s">
        <v>2103</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2120</v>
      </c>
      <c r="B425" s="70">
        <v>459</v>
      </c>
      <c r="C425" s="70">
        <v>18</v>
      </c>
      <c r="D425" s="70">
        <v>27</v>
      </c>
      <c r="E425" s="70">
        <v>2021</v>
      </c>
      <c r="F425" s="70" t="s">
        <v>160</v>
      </c>
      <c r="G425" s="1064" t="s">
        <v>2102</v>
      </c>
      <c r="H425" s="70" t="s">
        <v>2103</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2121</v>
      </c>
      <c r="B426" s="70">
        <v>459</v>
      </c>
      <c r="C426" s="70">
        <v>19</v>
      </c>
      <c r="D426" s="70">
        <v>27</v>
      </c>
      <c r="E426" s="70">
        <v>2022</v>
      </c>
      <c r="F426" s="70" t="s">
        <v>161</v>
      </c>
      <c r="G426" s="1064" t="s">
        <v>2102</v>
      </c>
      <c r="H426" s="70" t="s">
        <v>2103</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459</v>
      </c>
      <c r="C427" s="70">
        <v>20</v>
      </c>
      <c r="D427" s="70">
        <v>27</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459</v>
      </c>
      <c r="C428" s="70">
        <v>21</v>
      </c>
      <c r="D428" s="70">
        <v>27</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477</v>
      </c>
      <c r="C429" s="70">
        <v>1</v>
      </c>
      <c r="D429" s="70">
        <v>29</v>
      </c>
      <c r="E429" s="70">
        <v>1990</v>
      </c>
      <c r="F429" s="70" t="s">
        <v>787</v>
      </c>
      <c r="G429" s="70" t="s">
        <v>2125</v>
      </c>
      <c r="H429" s="70" t="s">
        <v>2126</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478</v>
      </c>
      <c r="C430" s="70">
        <v>2</v>
      </c>
      <c r="D430" s="70">
        <v>29</v>
      </c>
      <c r="E430" s="70">
        <v>2005</v>
      </c>
      <c r="F430" s="70" t="s">
        <v>789</v>
      </c>
      <c r="G430" s="70" t="s">
        <v>2125</v>
      </c>
      <c r="H430" s="70" t="s">
        <v>2126</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479</v>
      </c>
      <c r="C431" s="70">
        <v>3</v>
      </c>
      <c r="D431" s="70">
        <v>29</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480</v>
      </c>
      <c r="C432" s="70">
        <v>4</v>
      </c>
      <c r="D432" s="70">
        <v>29</v>
      </c>
      <c r="E432" s="70">
        <v>2007</v>
      </c>
      <c r="F432" s="70" t="s">
        <v>791</v>
      </c>
      <c r="G432" s="70" t="s">
        <v>2125</v>
      </c>
      <c r="H432" s="70" t="s">
        <v>2126</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481</v>
      </c>
      <c r="C433" s="70">
        <v>5</v>
      </c>
      <c r="D433" s="70">
        <v>29</v>
      </c>
      <c r="E433" s="70">
        <v>2008</v>
      </c>
      <c r="F433" s="70" t="s">
        <v>792</v>
      </c>
      <c r="G433" s="70" t="s">
        <v>2125</v>
      </c>
      <c r="H433" s="70" t="s">
        <v>2126</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482</v>
      </c>
      <c r="C434" s="70">
        <v>6</v>
      </c>
      <c r="D434" s="70">
        <v>29</v>
      </c>
      <c r="E434" s="70">
        <v>2009</v>
      </c>
      <c r="F434" s="70" t="s">
        <v>176</v>
      </c>
      <c r="G434" s="70" t="s">
        <v>2125</v>
      </c>
      <c r="H434" s="70" t="s">
        <v>2126</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2132</v>
      </c>
      <c r="B435" s="70">
        <v>483</v>
      </c>
      <c r="C435" s="70">
        <v>7</v>
      </c>
      <c r="D435" s="70">
        <v>29</v>
      </c>
      <c r="E435" s="70">
        <v>2010</v>
      </c>
      <c r="F435" s="70" t="s">
        <v>177</v>
      </c>
      <c r="G435" s="70" t="s">
        <v>2125</v>
      </c>
      <c r="H435" s="70" t="s">
        <v>2126</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2133</v>
      </c>
      <c r="B436" s="70">
        <v>484</v>
      </c>
      <c r="C436" s="70">
        <v>8</v>
      </c>
      <c r="D436" s="70">
        <v>29</v>
      </c>
      <c r="E436" s="70">
        <v>2011</v>
      </c>
      <c r="F436" s="70" t="s">
        <v>178</v>
      </c>
      <c r="G436" s="70" t="s">
        <v>2125</v>
      </c>
      <c r="H436" s="70" t="s">
        <v>2126</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2134</v>
      </c>
      <c r="B437" s="70">
        <v>485</v>
      </c>
      <c r="C437" s="70">
        <v>9</v>
      </c>
      <c r="D437" s="70">
        <v>29</v>
      </c>
      <c r="E437" s="70">
        <v>2012</v>
      </c>
      <c r="F437" s="70" t="s">
        <v>179</v>
      </c>
      <c r="G437" s="70" t="s">
        <v>2125</v>
      </c>
      <c r="H437" s="70" t="s">
        <v>2126</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2135</v>
      </c>
      <c r="B438" s="70">
        <v>486</v>
      </c>
      <c r="C438" s="70">
        <v>10</v>
      </c>
      <c r="D438" s="70">
        <v>29</v>
      </c>
      <c r="E438" s="70">
        <v>2013</v>
      </c>
      <c r="F438" s="70" t="s">
        <v>180</v>
      </c>
      <c r="G438" s="70" t="s">
        <v>2125</v>
      </c>
      <c r="H438" s="70" t="s">
        <v>2126</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2136</v>
      </c>
      <c r="B439" s="70">
        <v>487</v>
      </c>
      <c r="C439" s="70">
        <v>11</v>
      </c>
      <c r="D439" s="70">
        <v>29</v>
      </c>
      <c r="E439" s="70">
        <v>2014</v>
      </c>
      <c r="F439" s="70" t="s">
        <v>181</v>
      </c>
      <c r="G439" s="70" t="s">
        <v>2125</v>
      </c>
      <c r="H439" s="70" t="s">
        <v>2126</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2137</v>
      </c>
      <c r="B440" s="70">
        <v>488</v>
      </c>
      <c r="C440" s="70">
        <v>12</v>
      </c>
      <c r="D440" s="70">
        <v>29</v>
      </c>
      <c r="E440" s="70">
        <v>2015</v>
      </c>
      <c r="F440" s="70" t="s">
        <v>182</v>
      </c>
      <c r="G440" s="70" t="s">
        <v>2125</v>
      </c>
      <c r="H440" s="70" t="s">
        <v>2126</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2138</v>
      </c>
      <c r="B441" s="70">
        <v>489</v>
      </c>
      <c r="C441" s="70">
        <v>13</v>
      </c>
      <c r="D441" s="70">
        <v>29</v>
      </c>
      <c r="E441" s="70">
        <v>2016</v>
      </c>
      <c r="F441" s="70" t="s">
        <v>155</v>
      </c>
      <c r="G441" s="70" t="s">
        <v>2125</v>
      </c>
      <c r="H441" s="70" t="s">
        <v>2126</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2139</v>
      </c>
      <c r="B442" s="70">
        <v>490</v>
      </c>
      <c r="C442" s="70">
        <v>14</v>
      </c>
      <c r="D442" s="70">
        <v>29</v>
      </c>
      <c r="E442" s="70">
        <v>2017</v>
      </c>
      <c r="F442" s="70" t="s">
        <v>156</v>
      </c>
      <c r="G442" s="70" t="s">
        <v>2125</v>
      </c>
      <c r="H442" s="70" t="s">
        <v>2126</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2140</v>
      </c>
      <c r="B443" s="70">
        <v>491</v>
      </c>
      <c r="C443" s="70">
        <v>15</v>
      </c>
      <c r="D443" s="70">
        <v>29</v>
      </c>
      <c r="E443" s="70">
        <v>2018</v>
      </c>
      <c r="F443" s="70" t="s">
        <v>183</v>
      </c>
      <c r="G443" s="70" t="s">
        <v>2125</v>
      </c>
      <c r="H443" s="70" t="s">
        <v>2126</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2141</v>
      </c>
      <c r="B444" s="70">
        <v>492</v>
      </c>
      <c r="C444" s="70">
        <v>16</v>
      </c>
      <c r="D444" s="70">
        <v>29</v>
      </c>
      <c r="E444" s="70">
        <v>2019</v>
      </c>
      <c r="F444" s="70" t="s">
        <v>158</v>
      </c>
      <c r="G444" s="1064" t="s">
        <v>2125</v>
      </c>
      <c r="H444" s="70" t="s">
        <v>2126</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2142</v>
      </c>
      <c r="B445" s="70">
        <v>493</v>
      </c>
      <c r="C445" s="70">
        <v>17</v>
      </c>
      <c r="D445" s="70">
        <v>29</v>
      </c>
      <c r="E445" s="70">
        <v>2020</v>
      </c>
      <c r="F445" s="70" t="s">
        <v>159</v>
      </c>
      <c r="G445" s="1064" t="s">
        <v>2125</v>
      </c>
      <c r="H445" s="70" t="s">
        <v>2126</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2143</v>
      </c>
      <c r="B446" s="70">
        <v>493</v>
      </c>
      <c r="C446" s="70">
        <v>18</v>
      </c>
      <c r="D446" s="70">
        <v>29</v>
      </c>
      <c r="E446" s="70">
        <v>2021</v>
      </c>
      <c r="F446" s="70" t="s">
        <v>160</v>
      </c>
      <c r="G446" s="70" t="s">
        <v>2125</v>
      </c>
      <c r="H446" s="70" t="s">
        <v>2126</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2144</v>
      </c>
      <c r="B447" s="70">
        <v>493</v>
      </c>
      <c r="C447" s="70">
        <v>19</v>
      </c>
      <c r="D447" s="70">
        <v>29</v>
      </c>
      <c r="E447" s="70">
        <v>2022</v>
      </c>
      <c r="F447" s="70" t="s">
        <v>161</v>
      </c>
      <c r="G447" s="70" t="s">
        <v>2125</v>
      </c>
      <c r="H447" s="70" t="s">
        <v>2126</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493</v>
      </c>
      <c r="C448" s="70">
        <v>20</v>
      </c>
      <c r="D448" s="70">
        <v>29</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493</v>
      </c>
      <c r="C449" s="70">
        <v>21</v>
      </c>
      <c r="D449" s="70">
        <v>29</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52</v>
      </c>
      <c r="C450" s="70">
        <v>1</v>
      </c>
      <c r="D450" s="70">
        <v>4</v>
      </c>
      <c r="E450" s="70">
        <v>1990</v>
      </c>
      <c r="F450" s="70" t="s">
        <v>787</v>
      </c>
      <c r="G450" s="70" t="s">
        <v>2148</v>
      </c>
      <c r="H450" s="70" t="s">
        <v>2149</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53</v>
      </c>
      <c r="C451" s="70">
        <v>2</v>
      </c>
      <c r="D451" s="70">
        <v>4</v>
      </c>
      <c r="E451" s="70">
        <v>2005</v>
      </c>
      <c r="F451" s="70" t="s">
        <v>789</v>
      </c>
      <c r="G451" s="70" t="s">
        <v>2148</v>
      </c>
      <c r="H451" s="70" t="s">
        <v>2149</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54</v>
      </c>
      <c r="C452" s="70">
        <v>3</v>
      </c>
      <c r="D452" s="70">
        <v>4</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55</v>
      </c>
      <c r="C453" s="70">
        <v>4</v>
      </c>
      <c r="D453" s="70">
        <v>4</v>
      </c>
      <c r="E453" s="70">
        <v>2007</v>
      </c>
      <c r="F453" s="70" t="s">
        <v>791</v>
      </c>
      <c r="G453" s="70" t="s">
        <v>2148</v>
      </c>
      <c r="H453" s="70" t="s">
        <v>2149</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56</v>
      </c>
      <c r="C454" s="70">
        <v>5</v>
      </c>
      <c r="D454" s="70">
        <v>4</v>
      </c>
      <c r="E454" s="70">
        <v>2008</v>
      </c>
      <c r="F454" s="70" t="s">
        <v>792</v>
      </c>
      <c r="G454" s="70" t="s">
        <v>2148</v>
      </c>
      <c r="H454" s="70" t="s">
        <v>2149</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57</v>
      </c>
      <c r="C455" s="70">
        <v>6</v>
      </c>
      <c r="D455" s="70">
        <v>4</v>
      </c>
      <c r="E455" s="70">
        <v>2009</v>
      </c>
      <c r="F455" s="70" t="s">
        <v>176</v>
      </c>
      <c r="G455" s="70" t="s">
        <v>2148</v>
      </c>
      <c r="H455" s="70" t="s">
        <v>2149</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2155</v>
      </c>
      <c r="B456" s="70">
        <v>58</v>
      </c>
      <c r="C456" s="70">
        <v>7</v>
      </c>
      <c r="D456" s="70">
        <v>4</v>
      </c>
      <c r="E456" s="70">
        <v>2010</v>
      </c>
      <c r="F456" s="70" t="s">
        <v>177</v>
      </c>
      <c r="G456" s="70" t="s">
        <v>2148</v>
      </c>
      <c r="H456" s="70" t="s">
        <v>2149</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2156</v>
      </c>
      <c r="B457" s="70">
        <v>59</v>
      </c>
      <c r="C457" s="70">
        <v>8</v>
      </c>
      <c r="D457" s="70">
        <v>4</v>
      </c>
      <c r="E457" s="70">
        <v>2011</v>
      </c>
      <c r="F457" s="70" t="s">
        <v>178</v>
      </c>
      <c r="G457" s="70" t="s">
        <v>2148</v>
      </c>
      <c r="H457" s="70" t="s">
        <v>2149</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2157</v>
      </c>
      <c r="B458" s="70">
        <v>60</v>
      </c>
      <c r="C458" s="70">
        <v>9</v>
      </c>
      <c r="D458" s="70">
        <v>4</v>
      </c>
      <c r="E458" s="70">
        <v>2012</v>
      </c>
      <c r="F458" s="70" t="s">
        <v>179</v>
      </c>
      <c r="G458" s="70" t="s">
        <v>2148</v>
      </c>
      <c r="H458" s="70" t="s">
        <v>2149</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2158</v>
      </c>
      <c r="B459" s="70">
        <v>61</v>
      </c>
      <c r="C459" s="70">
        <v>10</v>
      </c>
      <c r="D459" s="70">
        <v>4</v>
      </c>
      <c r="E459" s="70">
        <v>2013</v>
      </c>
      <c r="F459" s="70" t="s">
        <v>180</v>
      </c>
      <c r="G459" s="70" t="s">
        <v>2148</v>
      </c>
      <c r="H459" s="70" t="s">
        <v>2149</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2159</v>
      </c>
      <c r="B460" s="70">
        <v>62</v>
      </c>
      <c r="C460" s="70">
        <v>11</v>
      </c>
      <c r="D460" s="70">
        <v>4</v>
      </c>
      <c r="E460" s="70">
        <v>2014</v>
      </c>
      <c r="F460" s="70" t="s">
        <v>181</v>
      </c>
      <c r="G460" s="70" t="s">
        <v>2148</v>
      </c>
      <c r="H460" s="70" t="s">
        <v>2149</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2160</v>
      </c>
      <c r="B461" s="70">
        <v>63</v>
      </c>
      <c r="C461" s="70">
        <v>12</v>
      </c>
      <c r="D461" s="70">
        <v>4</v>
      </c>
      <c r="E461" s="70">
        <v>2015</v>
      </c>
      <c r="F461" s="70" t="s">
        <v>182</v>
      </c>
      <c r="G461" s="70" t="s">
        <v>2148</v>
      </c>
      <c r="H461" s="70" t="s">
        <v>2149</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2161</v>
      </c>
      <c r="B462" s="70">
        <v>64</v>
      </c>
      <c r="C462" s="70">
        <v>13</v>
      </c>
      <c r="D462" s="70">
        <v>4</v>
      </c>
      <c r="E462" s="70">
        <v>2016</v>
      </c>
      <c r="F462" s="70" t="s">
        <v>155</v>
      </c>
      <c r="G462" s="1064" t="s">
        <v>2148</v>
      </c>
      <c r="H462" s="70" t="s">
        <v>2149</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2162</v>
      </c>
      <c r="B463" s="70">
        <v>65</v>
      </c>
      <c r="C463" s="70">
        <v>14</v>
      </c>
      <c r="D463" s="70">
        <v>4</v>
      </c>
      <c r="E463" s="70">
        <v>2017</v>
      </c>
      <c r="F463" s="70" t="s">
        <v>156</v>
      </c>
      <c r="G463" s="1064" t="s">
        <v>2148</v>
      </c>
      <c r="H463" s="70" t="s">
        <v>2149</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2163</v>
      </c>
      <c r="B464" s="70">
        <v>66</v>
      </c>
      <c r="C464" s="70">
        <v>15</v>
      </c>
      <c r="D464" s="70">
        <v>4</v>
      </c>
      <c r="E464" s="70">
        <v>2018</v>
      </c>
      <c r="F464" s="70" t="s">
        <v>183</v>
      </c>
      <c r="G464" s="70" t="s">
        <v>2148</v>
      </c>
      <c r="H464" s="70" t="s">
        <v>2149</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2164</v>
      </c>
      <c r="B465" s="70">
        <v>67</v>
      </c>
      <c r="C465" s="70">
        <v>16</v>
      </c>
      <c r="D465" s="70">
        <v>4</v>
      </c>
      <c r="E465" s="70">
        <v>2019</v>
      </c>
      <c r="F465" s="70" t="s">
        <v>158</v>
      </c>
      <c r="G465" s="70" t="s">
        <v>2148</v>
      </c>
      <c r="H465" s="70" t="s">
        <v>2149</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2165</v>
      </c>
      <c r="B466" s="70">
        <v>68</v>
      </c>
      <c r="C466" s="70">
        <v>17</v>
      </c>
      <c r="D466" s="70">
        <v>4</v>
      </c>
      <c r="E466" s="70">
        <v>2020</v>
      </c>
      <c r="F466" s="70" t="s">
        <v>159</v>
      </c>
      <c r="G466" s="70" t="s">
        <v>2148</v>
      </c>
      <c r="H466" s="70" t="s">
        <v>2149</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2166</v>
      </c>
      <c r="B467" s="70">
        <v>68</v>
      </c>
      <c r="C467" s="70">
        <v>18</v>
      </c>
      <c r="D467" s="70">
        <v>4</v>
      </c>
      <c r="E467" s="70">
        <v>2021</v>
      </c>
      <c r="F467" s="70" t="s">
        <v>160</v>
      </c>
      <c r="G467" s="70" t="s">
        <v>2148</v>
      </c>
      <c r="H467" s="70" t="s">
        <v>2149</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2167</v>
      </c>
      <c r="B468" s="70">
        <v>68</v>
      </c>
      <c r="C468" s="70">
        <v>19</v>
      </c>
      <c r="D468" s="70">
        <v>4</v>
      </c>
      <c r="E468" s="70">
        <v>2022</v>
      </c>
      <c r="F468" s="70" t="s">
        <v>161</v>
      </c>
      <c r="G468" s="70" t="s">
        <v>2148</v>
      </c>
      <c r="H468" s="70" t="s">
        <v>2149</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68</v>
      </c>
      <c r="C469" s="70">
        <v>20</v>
      </c>
      <c r="D469" s="70">
        <v>4</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68</v>
      </c>
      <c r="C470" s="70">
        <v>21</v>
      </c>
      <c r="D470" s="70">
        <v>4</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290</v>
      </c>
      <c r="C471" s="70">
        <v>1</v>
      </c>
      <c r="D471" s="70">
        <v>18</v>
      </c>
      <c r="E471" s="70">
        <v>1990</v>
      </c>
      <c r="F471" s="70" t="s">
        <v>787</v>
      </c>
      <c r="G471" s="70" t="s">
        <v>2171</v>
      </c>
      <c r="H471" s="70" t="s">
        <v>2172</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291</v>
      </c>
      <c r="C472" s="70">
        <v>2</v>
      </c>
      <c r="D472" s="70">
        <v>18</v>
      </c>
      <c r="E472" s="70">
        <v>2005</v>
      </c>
      <c r="F472" s="70" t="s">
        <v>789</v>
      </c>
      <c r="G472" s="70" t="s">
        <v>2171</v>
      </c>
      <c r="H472" s="70" t="s">
        <v>2172</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292</v>
      </c>
      <c r="C473" s="70">
        <v>3</v>
      </c>
      <c r="D473" s="70">
        <v>18</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293</v>
      </c>
      <c r="C474" s="70">
        <v>4</v>
      </c>
      <c r="D474" s="70">
        <v>18</v>
      </c>
      <c r="E474" s="70">
        <v>2007</v>
      </c>
      <c r="F474" s="70" t="s">
        <v>791</v>
      </c>
      <c r="G474" s="70" t="s">
        <v>2171</v>
      </c>
      <c r="H474" s="70" t="s">
        <v>2172</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294</v>
      </c>
      <c r="C475" s="70">
        <v>5</v>
      </c>
      <c r="D475" s="70">
        <v>18</v>
      </c>
      <c r="E475" s="70">
        <v>2008</v>
      </c>
      <c r="F475" s="70" t="s">
        <v>792</v>
      </c>
      <c r="G475" s="70" t="s">
        <v>2171</v>
      </c>
      <c r="H475" s="70" t="s">
        <v>2172</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295</v>
      </c>
      <c r="C476" s="70">
        <v>6</v>
      </c>
      <c r="D476" s="70">
        <v>18</v>
      </c>
      <c r="E476" s="70">
        <v>2009</v>
      </c>
      <c r="F476" s="70" t="s">
        <v>176</v>
      </c>
      <c r="G476" s="70" t="s">
        <v>2171</v>
      </c>
      <c r="H476" s="70" t="s">
        <v>2172</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2178</v>
      </c>
      <c r="B477" s="70">
        <v>296</v>
      </c>
      <c r="C477" s="70">
        <v>7</v>
      </c>
      <c r="D477" s="70">
        <v>18</v>
      </c>
      <c r="E477" s="70">
        <v>2010</v>
      </c>
      <c r="F477" s="70" t="s">
        <v>177</v>
      </c>
      <c r="G477" s="70" t="s">
        <v>2171</v>
      </c>
      <c r="H477" s="70" t="s">
        <v>2172</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2179</v>
      </c>
      <c r="B478" s="70">
        <v>297</v>
      </c>
      <c r="C478" s="70">
        <v>8</v>
      </c>
      <c r="D478" s="70">
        <v>18</v>
      </c>
      <c r="E478" s="70">
        <v>2011</v>
      </c>
      <c r="F478" s="70" t="s">
        <v>178</v>
      </c>
      <c r="G478" s="70" t="s">
        <v>2171</v>
      </c>
      <c r="H478" s="70" t="s">
        <v>2172</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2180</v>
      </c>
      <c r="B479" s="70">
        <v>298</v>
      </c>
      <c r="C479" s="70">
        <v>9</v>
      </c>
      <c r="D479" s="70">
        <v>18</v>
      </c>
      <c r="E479" s="70">
        <v>2012</v>
      </c>
      <c r="F479" s="70" t="s">
        <v>179</v>
      </c>
      <c r="G479" s="70" t="s">
        <v>2171</v>
      </c>
      <c r="H479" s="70" t="s">
        <v>2172</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2181</v>
      </c>
      <c r="B480" s="70">
        <v>299</v>
      </c>
      <c r="C480" s="70">
        <v>10</v>
      </c>
      <c r="D480" s="70">
        <v>18</v>
      </c>
      <c r="E480" s="70">
        <v>2013</v>
      </c>
      <c r="F480" s="70" t="s">
        <v>180</v>
      </c>
      <c r="G480" s="70" t="s">
        <v>2171</v>
      </c>
      <c r="H480" s="70" t="s">
        <v>2172</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2182</v>
      </c>
      <c r="B481" s="70">
        <v>300</v>
      </c>
      <c r="C481" s="70">
        <v>11</v>
      </c>
      <c r="D481" s="70">
        <v>18</v>
      </c>
      <c r="E481" s="70">
        <v>2014</v>
      </c>
      <c r="F481" s="70" t="s">
        <v>181</v>
      </c>
      <c r="G481" s="70" t="s">
        <v>2171</v>
      </c>
      <c r="H481" s="70" t="s">
        <v>2172</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2183</v>
      </c>
      <c r="B482" s="70">
        <v>301</v>
      </c>
      <c r="C482" s="70">
        <v>12</v>
      </c>
      <c r="D482" s="70">
        <v>18</v>
      </c>
      <c r="E482" s="70">
        <v>2015</v>
      </c>
      <c r="F482" s="70" t="s">
        <v>182</v>
      </c>
      <c r="G482" s="1064" t="s">
        <v>2171</v>
      </c>
      <c r="H482" s="70" t="s">
        <v>2172</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2184</v>
      </c>
      <c r="B483" s="70">
        <v>302</v>
      </c>
      <c r="C483" s="70">
        <v>13</v>
      </c>
      <c r="D483" s="70">
        <v>18</v>
      </c>
      <c r="E483" s="70">
        <v>2016</v>
      </c>
      <c r="F483" s="70" t="s">
        <v>155</v>
      </c>
      <c r="G483" s="1064" t="s">
        <v>2171</v>
      </c>
      <c r="H483" s="70" t="s">
        <v>2172</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2185</v>
      </c>
      <c r="B484" s="70">
        <v>303</v>
      </c>
      <c r="C484" s="70">
        <v>14</v>
      </c>
      <c r="D484" s="70">
        <v>18</v>
      </c>
      <c r="E484" s="70">
        <v>2017</v>
      </c>
      <c r="F484" s="70" t="s">
        <v>156</v>
      </c>
      <c r="G484" s="70" t="s">
        <v>2171</v>
      </c>
      <c r="H484" s="70" t="s">
        <v>2172</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2186</v>
      </c>
      <c r="B485" s="70">
        <v>304</v>
      </c>
      <c r="C485" s="70">
        <v>15</v>
      </c>
      <c r="D485" s="70">
        <v>18</v>
      </c>
      <c r="E485" s="70">
        <v>2018</v>
      </c>
      <c r="F485" s="70" t="s">
        <v>183</v>
      </c>
      <c r="G485" s="70" t="s">
        <v>2171</v>
      </c>
      <c r="H485" s="70" t="s">
        <v>2172</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2187</v>
      </c>
      <c r="B486" s="70">
        <v>305</v>
      </c>
      <c r="C486" s="70">
        <v>16</v>
      </c>
      <c r="D486" s="70">
        <v>18</v>
      </c>
      <c r="E486" s="70">
        <v>2019</v>
      </c>
      <c r="F486" s="70" t="s">
        <v>158</v>
      </c>
      <c r="G486" s="70" t="s">
        <v>2171</v>
      </c>
      <c r="H486" s="70" t="s">
        <v>2172</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2188</v>
      </c>
      <c r="B487" s="70">
        <v>306</v>
      </c>
      <c r="C487" s="70">
        <v>17</v>
      </c>
      <c r="D487" s="70">
        <v>18</v>
      </c>
      <c r="E487" s="70">
        <v>2020</v>
      </c>
      <c r="F487" s="70" t="s">
        <v>159</v>
      </c>
      <c r="G487" s="70" t="s">
        <v>2171</v>
      </c>
      <c r="H487" s="70" t="s">
        <v>2172</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2189</v>
      </c>
      <c r="B488" s="70">
        <v>306</v>
      </c>
      <c r="C488" s="70">
        <v>18</v>
      </c>
      <c r="D488" s="70">
        <v>18</v>
      </c>
      <c r="E488" s="70">
        <v>2021</v>
      </c>
      <c r="F488" s="70" t="s">
        <v>160</v>
      </c>
      <c r="G488" s="70" t="s">
        <v>2171</v>
      </c>
      <c r="H488" s="70" t="s">
        <v>2172</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2190</v>
      </c>
      <c r="B489" s="70">
        <v>306</v>
      </c>
      <c r="C489" s="70">
        <v>19</v>
      </c>
      <c r="D489" s="70">
        <v>18</v>
      </c>
      <c r="E489" s="70">
        <v>2022</v>
      </c>
      <c r="F489" s="70" t="s">
        <v>161</v>
      </c>
      <c r="G489" s="70" t="s">
        <v>2171</v>
      </c>
      <c r="H489" s="70" t="s">
        <v>2172</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306</v>
      </c>
      <c r="C490" s="70">
        <v>20</v>
      </c>
      <c r="D490" s="70">
        <v>18</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306</v>
      </c>
      <c r="C491" s="70">
        <v>21</v>
      </c>
      <c r="D491" s="70">
        <v>18</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2199</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2200</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2201</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2202</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2203</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2204</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2205</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2206</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2207</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2208</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2209</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2210</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86</v>
      </c>
      <c r="C513" s="70">
        <v>1</v>
      </c>
      <c r="D513" s="70">
        <v>6</v>
      </c>
      <c r="E513" s="70">
        <v>1990</v>
      </c>
      <c r="F513" s="70" t="s">
        <v>787</v>
      </c>
      <c r="G513" s="70" t="s">
        <v>2213</v>
      </c>
      <c r="H513" s="70" t="s">
        <v>2214</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87</v>
      </c>
      <c r="C514" s="70">
        <v>2</v>
      </c>
      <c r="D514" s="70">
        <v>6</v>
      </c>
      <c r="E514" s="70">
        <v>2005</v>
      </c>
      <c r="F514" s="70" t="s">
        <v>789</v>
      </c>
      <c r="G514" s="70" t="s">
        <v>2213</v>
      </c>
      <c r="H514" s="70" t="s">
        <v>2214</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88</v>
      </c>
      <c r="C515" s="70">
        <v>3</v>
      </c>
      <c r="D515" s="70">
        <v>6</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89</v>
      </c>
      <c r="C516" s="70">
        <v>4</v>
      </c>
      <c r="D516" s="70">
        <v>6</v>
      </c>
      <c r="E516" s="70">
        <v>2007</v>
      </c>
      <c r="F516" s="70" t="s">
        <v>791</v>
      </c>
      <c r="G516" s="70" t="s">
        <v>2213</v>
      </c>
      <c r="H516" s="70" t="s">
        <v>2214</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90</v>
      </c>
      <c r="C517" s="70">
        <v>5</v>
      </c>
      <c r="D517" s="70">
        <v>6</v>
      </c>
      <c r="E517" s="70">
        <v>2008</v>
      </c>
      <c r="F517" s="70" t="s">
        <v>792</v>
      </c>
      <c r="G517" s="70" t="s">
        <v>2213</v>
      </c>
      <c r="H517" s="70" t="s">
        <v>2214</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91</v>
      </c>
      <c r="C518" s="70">
        <v>6</v>
      </c>
      <c r="D518" s="70">
        <v>6</v>
      </c>
      <c r="E518" s="70">
        <v>2009</v>
      </c>
      <c r="F518" s="70" t="s">
        <v>176</v>
      </c>
      <c r="G518" s="70" t="s">
        <v>2213</v>
      </c>
      <c r="H518" s="70" t="s">
        <v>2214</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2220</v>
      </c>
      <c r="B519" s="70">
        <v>92</v>
      </c>
      <c r="C519" s="70">
        <v>7</v>
      </c>
      <c r="D519" s="70">
        <v>6</v>
      </c>
      <c r="E519" s="70">
        <v>2010</v>
      </c>
      <c r="F519" s="70" t="s">
        <v>177</v>
      </c>
      <c r="G519" s="70" t="s">
        <v>2213</v>
      </c>
      <c r="H519" s="70" t="s">
        <v>2214</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2221</v>
      </c>
      <c r="B520" s="70">
        <v>93</v>
      </c>
      <c r="C520" s="70">
        <v>8</v>
      </c>
      <c r="D520" s="70">
        <v>6</v>
      </c>
      <c r="E520" s="70">
        <v>2011</v>
      </c>
      <c r="F520" s="70" t="s">
        <v>178</v>
      </c>
      <c r="G520" s="1064" t="s">
        <v>2213</v>
      </c>
      <c r="H520" s="70" t="s">
        <v>2214</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2222</v>
      </c>
      <c r="B521" s="70">
        <v>94</v>
      </c>
      <c r="C521" s="70">
        <v>9</v>
      </c>
      <c r="D521" s="70">
        <v>6</v>
      </c>
      <c r="E521" s="70">
        <v>2012</v>
      </c>
      <c r="F521" s="70" t="s">
        <v>179</v>
      </c>
      <c r="G521" s="1064" t="s">
        <v>2213</v>
      </c>
      <c r="H521" s="70" t="s">
        <v>2214</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2223</v>
      </c>
      <c r="B522" s="70">
        <v>95</v>
      </c>
      <c r="C522" s="70">
        <v>10</v>
      </c>
      <c r="D522" s="70">
        <v>6</v>
      </c>
      <c r="E522" s="70">
        <v>2013</v>
      </c>
      <c r="F522" s="70" t="s">
        <v>180</v>
      </c>
      <c r="G522" s="70" t="s">
        <v>2213</v>
      </c>
      <c r="H522" s="70" t="s">
        <v>2214</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2224</v>
      </c>
      <c r="B523" s="70">
        <v>96</v>
      </c>
      <c r="C523" s="70">
        <v>11</v>
      </c>
      <c r="D523" s="70">
        <v>6</v>
      </c>
      <c r="E523" s="70">
        <v>2014</v>
      </c>
      <c r="F523" s="70" t="s">
        <v>181</v>
      </c>
      <c r="G523" s="70" t="s">
        <v>2213</v>
      </c>
      <c r="H523" s="70" t="s">
        <v>2214</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2225</v>
      </c>
      <c r="B524" s="70">
        <v>97</v>
      </c>
      <c r="C524" s="70">
        <v>12</v>
      </c>
      <c r="D524" s="70">
        <v>6</v>
      </c>
      <c r="E524" s="70">
        <v>2015</v>
      </c>
      <c r="F524" s="70" t="s">
        <v>182</v>
      </c>
      <c r="G524" s="70" t="s">
        <v>2213</v>
      </c>
      <c r="H524" s="70" t="s">
        <v>2214</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2226</v>
      </c>
      <c r="B525" s="70">
        <v>98</v>
      </c>
      <c r="C525" s="70">
        <v>13</v>
      </c>
      <c r="D525" s="70">
        <v>6</v>
      </c>
      <c r="E525" s="70">
        <v>2016</v>
      </c>
      <c r="F525" s="70" t="s">
        <v>155</v>
      </c>
      <c r="G525" s="70" t="s">
        <v>2213</v>
      </c>
      <c r="H525" s="70" t="s">
        <v>2214</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2227</v>
      </c>
      <c r="B526" s="70">
        <v>99</v>
      </c>
      <c r="C526" s="70">
        <v>14</v>
      </c>
      <c r="D526" s="70">
        <v>6</v>
      </c>
      <c r="E526" s="70">
        <v>2017</v>
      </c>
      <c r="F526" s="70" t="s">
        <v>156</v>
      </c>
      <c r="G526" s="70" t="s">
        <v>2213</v>
      </c>
      <c r="H526" s="70" t="s">
        <v>2214</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2228</v>
      </c>
      <c r="B527" s="70">
        <v>100</v>
      </c>
      <c r="C527" s="70">
        <v>15</v>
      </c>
      <c r="D527" s="70">
        <v>6</v>
      </c>
      <c r="E527" s="70">
        <v>2018</v>
      </c>
      <c r="F527" s="70" t="s">
        <v>183</v>
      </c>
      <c r="G527" s="70" t="s">
        <v>2213</v>
      </c>
      <c r="H527" s="70" t="s">
        <v>2214</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2229</v>
      </c>
      <c r="B528" s="70">
        <v>101</v>
      </c>
      <c r="C528" s="70">
        <v>16</v>
      </c>
      <c r="D528" s="70">
        <v>6</v>
      </c>
      <c r="E528" s="70">
        <v>2019</v>
      </c>
      <c r="F528" s="70" t="s">
        <v>158</v>
      </c>
      <c r="G528" s="70" t="s">
        <v>2213</v>
      </c>
      <c r="H528" s="70" t="s">
        <v>2214</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2230</v>
      </c>
      <c r="B529" s="70">
        <v>102</v>
      </c>
      <c r="C529" s="70">
        <v>17</v>
      </c>
      <c r="D529" s="70">
        <v>6</v>
      </c>
      <c r="E529" s="70">
        <v>2020</v>
      </c>
      <c r="F529" s="70" t="s">
        <v>159</v>
      </c>
      <c r="G529" s="70" t="s">
        <v>2213</v>
      </c>
      <c r="H529" s="70" t="s">
        <v>2214</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2231</v>
      </c>
      <c r="B530" s="70">
        <v>102</v>
      </c>
      <c r="C530" s="70">
        <v>18</v>
      </c>
      <c r="D530" s="70">
        <v>6</v>
      </c>
      <c r="E530" s="70">
        <v>2021</v>
      </c>
      <c r="F530" s="70" t="s">
        <v>160</v>
      </c>
      <c r="G530" s="70" t="s">
        <v>2213</v>
      </c>
      <c r="H530" s="70" t="s">
        <v>2214</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2232</v>
      </c>
      <c r="B531" s="70">
        <v>102</v>
      </c>
      <c r="C531" s="70">
        <v>19</v>
      </c>
      <c r="D531" s="70">
        <v>6</v>
      </c>
      <c r="E531" s="70">
        <v>2022</v>
      </c>
      <c r="F531" s="70" t="s">
        <v>161</v>
      </c>
      <c r="G531" s="70" t="s">
        <v>2213</v>
      </c>
      <c r="H531" s="70" t="s">
        <v>2214</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102</v>
      </c>
      <c r="C532" s="70">
        <v>20</v>
      </c>
      <c r="D532" s="70">
        <v>6</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102</v>
      </c>
      <c r="C533" s="70">
        <v>21</v>
      </c>
      <c r="D533" s="70">
        <v>6</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426</v>
      </c>
      <c r="C534" s="70">
        <v>1</v>
      </c>
      <c r="D534" s="70">
        <v>26</v>
      </c>
      <c r="E534" s="70">
        <v>1990</v>
      </c>
      <c r="F534" s="70" t="s">
        <v>787</v>
      </c>
      <c r="G534" s="70" t="s">
        <v>2236</v>
      </c>
      <c r="H534" s="70" t="s">
        <v>2237</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427</v>
      </c>
      <c r="C535" s="70">
        <v>2</v>
      </c>
      <c r="D535" s="70">
        <v>26</v>
      </c>
      <c r="E535" s="70">
        <v>2005</v>
      </c>
      <c r="F535" s="70" t="s">
        <v>789</v>
      </c>
      <c r="G535" s="70" t="s">
        <v>2236</v>
      </c>
      <c r="H535" s="70" t="s">
        <v>2237</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428</v>
      </c>
      <c r="C536" s="70">
        <v>3</v>
      </c>
      <c r="D536" s="70">
        <v>26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429</v>
      </c>
      <c r="C537" s="70">
        <v>4</v>
      </c>
      <c r="D537" s="70">
        <v>26</v>
      </c>
      <c r="E537" s="70">
        <v>2007</v>
      </c>
      <c r="F537" s="70" t="s">
        <v>791</v>
      </c>
      <c r="G537" s="70" t="s">
        <v>2236</v>
      </c>
      <c r="H537" s="70" t="s">
        <v>2237</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430</v>
      </c>
      <c r="C538" s="70">
        <v>5</v>
      </c>
      <c r="D538" s="70">
        <v>26</v>
      </c>
      <c r="E538" s="70">
        <v>2008</v>
      </c>
      <c r="F538" s="70" t="s">
        <v>792</v>
      </c>
      <c r="G538" s="70" t="s">
        <v>2236</v>
      </c>
      <c r="H538" s="70" t="s">
        <v>2237</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431</v>
      </c>
      <c r="C539" s="70">
        <v>6</v>
      </c>
      <c r="D539" s="70">
        <v>26</v>
      </c>
      <c r="E539" s="70">
        <v>2009</v>
      </c>
      <c r="F539" s="70" t="s">
        <v>176</v>
      </c>
      <c r="G539" s="1064" t="s">
        <v>2236</v>
      </c>
      <c r="H539" s="70" t="s">
        <v>2237</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2243</v>
      </c>
      <c r="B540" s="70">
        <v>432</v>
      </c>
      <c r="C540" s="70">
        <v>7</v>
      </c>
      <c r="D540" s="70">
        <v>26</v>
      </c>
      <c r="E540" s="70">
        <v>2010</v>
      </c>
      <c r="F540" s="70" t="s">
        <v>177</v>
      </c>
      <c r="G540" s="1064" t="s">
        <v>2236</v>
      </c>
      <c r="H540" s="70" t="s">
        <v>2237</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2244</v>
      </c>
      <c r="B541" s="70">
        <v>433</v>
      </c>
      <c r="C541" s="70">
        <v>8</v>
      </c>
      <c r="D541" s="70">
        <v>26</v>
      </c>
      <c r="E541" s="70">
        <v>2011</v>
      </c>
      <c r="F541" s="70" t="s">
        <v>178</v>
      </c>
      <c r="G541" s="70" t="s">
        <v>2236</v>
      </c>
      <c r="H541" s="70" t="s">
        <v>2237</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2245</v>
      </c>
      <c r="B542" s="70">
        <v>434</v>
      </c>
      <c r="C542" s="70">
        <v>9</v>
      </c>
      <c r="D542" s="70">
        <v>26</v>
      </c>
      <c r="E542" s="70">
        <v>2012</v>
      </c>
      <c r="F542" s="70" t="s">
        <v>179</v>
      </c>
      <c r="G542" s="70" t="s">
        <v>2236</v>
      </c>
      <c r="H542" s="70" t="s">
        <v>2237</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2246</v>
      </c>
      <c r="B543" s="70">
        <v>435</v>
      </c>
      <c r="C543" s="70">
        <v>10</v>
      </c>
      <c r="D543" s="70">
        <v>26</v>
      </c>
      <c r="E543" s="70">
        <v>2013</v>
      </c>
      <c r="F543" s="70" t="s">
        <v>180</v>
      </c>
      <c r="G543" s="70" t="s">
        <v>2236</v>
      </c>
      <c r="H543" s="70" t="s">
        <v>2237</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2247</v>
      </c>
      <c r="B544" s="70">
        <v>436</v>
      </c>
      <c r="C544" s="70">
        <v>11</v>
      </c>
      <c r="D544" s="70">
        <v>26</v>
      </c>
      <c r="E544" s="70">
        <v>2014</v>
      </c>
      <c r="F544" s="70" t="s">
        <v>181</v>
      </c>
      <c r="G544" s="70" t="s">
        <v>2236</v>
      </c>
      <c r="H544" s="70" t="s">
        <v>2237</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2248</v>
      </c>
      <c r="B545" s="70">
        <v>437</v>
      </c>
      <c r="C545" s="70">
        <v>12</v>
      </c>
      <c r="D545" s="70">
        <v>26</v>
      </c>
      <c r="E545" s="70">
        <v>2015</v>
      </c>
      <c r="F545" s="70" t="s">
        <v>182</v>
      </c>
      <c r="G545" s="70" t="s">
        <v>2236</v>
      </c>
      <c r="H545" s="70" t="s">
        <v>2237</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2249</v>
      </c>
      <c r="B546" s="70">
        <v>438</v>
      </c>
      <c r="C546" s="70">
        <v>13</v>
      </c>
      <c r="D546" s="70">
        <v>26</v>
      </c>
      <c r="E546" s="70">
        <v>2016</v>
      </c>
      <c r="F546" s="70" t="s">
        <v>155</v>
      </c>
      <c r="G546" s="70" t="s">
        <v>2236</v>
      </c>
      <c r="H546" s="70" t="s">
        <v>2237</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2250</v>
      </c>
      <c r="B547" s="70">
        <v>439</v>
      </c>
      <c r="C547" s="70">
        <v>14</v>
      </c>
      <c r="D547" s="70">
        <v>26</v>
      </c>
      <c r="E547" s="70">
        <v>2017</v>
      </c>
      <c r="F547" s="70" t="s">
        <v>156</v>
      </c>
      <c r="G547" s="70" t="s">
        <v>2236</v>
      </c>
      <c r="H547" s="70" t="s">
        <v>2237</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2251</v>
      </c>
      <c r="B548" s="70">
        <v>440</v>
      </c>
      <c r="C548" s="70">
        <v>15</v>
      </c>
      <c r="D548" s="70">
        <v>26</v>
      </c>
      <c r="E548" s="70">
        <v>2018</v>
      </c>
      <c r="F548" s="70" t="s">
        <v>183</v>
      </c>
      <c r="G548" s="70" t="s">
        <v>2236</v>
      </c>
      <c r="H548" s="70" t="s">
        <v>2237</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2252</v>
      </c>
      <c r="B549" s="70">
        <v>441</v>
      </c>
      <c r="C549" s="70">
        <v>16</v>
      </c>
      <c r="D549" s="70">
        <v>26</v>
      </c>
      <c r="E549" s="70">
        <v>2019</v>
      </c>
      <c r="F549" s="70" t="s">
        <v>158</v>
      </c>
      <c r="G549" s="70" t="s">
        <v>2236</v>
      </c>
      <c r="H549" s="70" t="s">
        <v>2237</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2253</v>
      </c>
      <c r="B550" s="70">
        <v>442</v>
      </c>
      <c r="C550" s="70">
        <v>17</v>
      </c>
      <c r="D550" s="70">
        <v>26</v>
      </c>
      <c r="E550" s="70">
        <v>2020</v>
      </c>
      <c r="F550" s="70" t="s">
        <v>159</v>
      </c>
      <c r="G550" s="70" t="s">
        <v>2236</v>
      </c>
      <c r="H550" s="70" t="s">
        <v>2237</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2254</v>
      </c>
      <c r="B551" s="70">
        <v>442</v>
      </c>
      <c r="C551" s="70">
        <v>18</v>
      </c>
      <c r="D551" s="70">
        <v>26</v>
      </c>
      <c r="E551" s="70">
        <v>2021</v>
      </c>
      <c r="F551" s="70" t="s">
        <v>160</v>
      </c>
      <c r="G551" s="70" t="s">
        <v>2236</v>
      </c>
      <c r="H551" s="70" t="s">
        <v>2237</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2255</v>
      </c>
      <c r="B552" s="70">
        <v>442</v>
      </c>
      <c r="C552" s="70">
        <v>19</v>
      </c>
      <c r="D552" s="70">
        <v>26</v>
      </c>
      <c r="E552" s="70">
        <v>2022</v>
      </c>
      <c r="F552" s="70" t="s">
        <v>161</v>
      </c>
      <c r="G552" s="70" t="s">
        <v>2236</v>
      </c>
      <c r="H552" s="70" t="s">
        <v>2237</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442</v>
      </c>
      <c r="C553" s="70">
        <v>20</v>
      </c>
      <c r="D553" s="70">
        <v>26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442</v>
      </c>
      <c r="C554" s="70">
        <v>21</v>
      </c>
      <c r="D554" s="70">
        <v>26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120</v>
      </c>
      <c r="C555" s="70">
        <v>1</v>
      </c>
      <c r="D555" s="70">
        <v>8</v>
      </c>
      <c r="E555" s="70">
        <v>1990</v>
      </c>
      <c r="F555" s="70" t="s">
        <v>787</v>
      </c>
      <c r="G555" s="70" t="s">
        <v>2259</v>
      </c>
      <c r="H555" s="70" t="s">
        <v>2260</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121</v>
      </c>
      <c r="C556" s="70">
        <v>2</v>
      </c>
      <c r="D556" s="70">
        <v>8</v>
      </c>
      <c r="E556" s="70">
        <v>2005</v>
      </c>
      <c r="F556" s="70" t="s">
        <v>789</v>
      </c>
      <c r="G556" s="70" t="s">
        <v>2259</v>
      </c>
      <c r="H556" s="70" t="s">
        <v>2260</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122</v>
      </c>
      <c r="C557" s="70">
        <v>3</v>
      </c>
      <c r="D557" s="70">
        <v>8</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123</v>
      </c>
      <c r="C558" s="70">
        <v>4</v>
      </c>
      <c r="D558" s="70">
        <v>8</v>
      </c>
      <c r="E558" s="70">
        <v>2007</v>
      </c>
      <c r="F558" s="70" t="s">
        <v>791</v>
      </c>
      <c r="G558" s="1064" t="s">
        <v>2259</v>
      </c>
      <c r="H558" s="70" t="s">
        <v>2260</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124</v>
      </c>
      <c r="C559" s="70">
        <v>5</v>
      </c>
      <c r="D559" s="70">
        <v>8</v>
      </c>
      <c r="E559" s="70">
        <v>2008</v>
      </c>
      <c r="F559" s="70" t="s">
        <v>792</v>
      </c>
      <c r="G559" s="1064" t="s">
        <v>2259</v>
      </c>
      <c r="H559" s="70" t="s">
        <v>2260</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125</v>
      </c>
      <c r="C560" s="70">
        <v>6</v>
      </c>
      <c r="D560" s="70">
        <v>8</v>
      </c>
      <c r="E560" s="70">
        <v>2009</v>
      </c>
      <c r="F560" s="70" t="s">
        <v>176</v>
      </c>
      <c r="G560" s="70" t="s">
        <v>2259</v>
      </c>
      <c r="H560" s="70" t="s">
        <v>2260</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2266</v>
      </c>
      <c r="B561" s="70">
        <v>126</v>
      </c>
      <c r="C561" s="70">
        <v>7</v>
      </c>
      <c r="D561" s="70">
        <v>8</v>
      </c>
      <c r="E561" s="70">
        <v>2010</v>
      </c>
      <c r="F561" s="70" t="s">
        <v>177</v>
      </c>
      <c r="G561" s="70" t="s">
        <v>2259</v>
      </c>
      <c r="H561" s="70" t="s">
        <v>2260</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2267</v>
      </c>
      <c r="B562" s="70">
        <v>127</v>
      </c>
      <c r="C562" s="70">
        <v>8</v>
      </c>
      <c r="D562" s="70">
        <v>8</v>
      </c>
      <c r="E562" s="70">
        <v>2011</v>
      </c>
      <c r="F562" s="70" t="s">
        <v>178</v>
      </c>
      <c r="G562" s="70" t="s">
        <v>2259</v>
      </c>
      <c r="H562" s="70" t="s">
        <v>2260</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2268</v>
      </c>
      <c r="B563" s="70">
        <v>128</v>
      </c>
      <c r="C563" s="70">
        <v>9</v>
      </c>
      <c r="D563" s="70">
        <v>8</v>
      </c>
      <c r="E563" s="70">
        <v>2012</v>
      </c>
      <c r="F563" s="70" t="s">
        <v>179</v>
      </c>
      <c r="G563" s="70" t="s">
        <v>2259</v>
      </c>
      <c r="H563" s="70" t="s">
        <v>2260</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2269</v>
      </c>
      <c r="B564" s="70">
        <v>129</v>
      </c>
      <c r="C564" s="70">
        <v>10</v>
      </c>
      <c r="D564" s="70">
        <v>8</v>
      </c>
      <c r="E564" s="70">
        <v>2013</v>
      </c>
      <c r="F564" s="70" t="s">
        <v>180</v>
      </c>
      <c r="G564" s="70" t="s">
        <v>2259</v>
      </c>
      <c r="H564" s="70" t="s">
        <v>2260</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2270</v>
      </c>
      <c r="B565" s="70">
        <v>130</v>
      </c>
      <c r="C565" s="70">
        <v>11</v>
      </c>
      <c r="D565" s="70">
        <v>8</v>
      </c>
      <c r="E565" s="70">
        <v>2014</v>
      </c>
      <c r="F565" s="70" t="s">
        <v>181</v>
      </c>
      <c r="G565" s="70" t="s">
        <v>2259</v>
      </c>
      <c r="H565" s="70" t="s">
        <v>2260</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2271</v>
      </c>
      <c r="B566" s="70">
        <v>131</v>
      </c>
      <c r="C566" s="70">
        <v>12</v>
      </c>
      <c r="D566" s="70">
        <v>8</v>
      </c>
      <c r="E566" s="70">
        <v>2015</v>
      </c>
      <c r="F566" s="70" t="s">
        <v>182</v>
      </c>
      <c r="G566" s="70" t="s">
        <v>2259</v>
      </c>
      <c r="H566" s="70" t="s">
        <v>2260</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2272</v>
      </c>
      <c r="B567" s="70">
        <v>132</v>
      </c>
      <c r="C567" s="70">
        <v>13</v>
      </c>
      <c r="D567" s="70">
        <v>8</v>
      </c>
      <c r="E567" s="70">
        <v>2016</v>
      </c>
      <c r="F567" s="70" t="s">
        <v>155</v>
      </c>
      <c r="G567" s="70" t="s">
        <v>2259</v>
      </c>
      <c r="H567" s="70" t="s">
        <v>2260</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2273</v>
      </c>
      <c r="B568" s="70">
        <v>133</v>
      </c>
      <c r="C568" s="70">
        <v>14</v>
      </c>
      <c r="D568" s="70">
        <v>8</v>
      </c>
      <c r="E568" s="70">
        <v>2017</v>
      </c>
      <c r="F568" s="70" t="s">
        <v>156</v>
      </c>
      <c r="G568" s="70" t="s">
        <v>2259</v>
      </c>
      <c r="H568" s="70" t="s">
        <v>2260</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2274</v>
      </c>
      <c r="B569" s="70">
        <v>134</v>
      </c>
      <c r="C569" s="70">
        <v>15</v>
      </c>
      <c r="D569" s="70">
        <v>8</v>
      </c>
      <c r="E569" s="70">
        <v>2018</v>
      </c>
      <c r="F569" s="70" t="s">
        <v>183</v>
      </c>
      <c r="G569" s="70" t="s">
        <v>2259</v>
      </c>
      <c r="H569" s="70" t="s">
        <v>2260</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2275</v>
      </c>
      <c r="B570" s="70">
        <v>135</v>
      </c>
      <c r="C570" s="70">
        <v>16</v>
      </c>
      <c r="D570" s="70">
        <v>8</v>
      </c>
      <c r="E570" s="70">
        <v>2019</v>
      </c>
      <c r="F570" s="70" t="s">
        <v>158</v>
      </c>
      <c r="G570" s="70" t="s">
        <v>2259</v>
      </c>
      <c r="H570" s="70" t="s">
        <v>2260</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2276</v>
      </c>
      <c r="B571" s="70">
        <v>136</v>
      </c>
      <c r="C571" s="70">
        <v>17</v>
      </c>
      <c r="D571" s="70">
        <v>8</v>
      </c>
      <c r="E571" s="70">
        <v>2020</v>
      </c>
      <c r="F571" s="70" t="s">
        <v>159</v>
      </c>
      <c r="G571" s="70" t="s">
        <v>2259</v>
      </c>
      <c r="H571" s="70" t="s">
        <v>2260</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2277</v>
      </c>
      <c r="B572" s="70">
        <v>136</v>
      </c>
      <c r="C572" s="70">
        <v>18</v>
      </c>
      <c r="D572" s="70">
        <v>8</v>
      </c>
      <c r="E572" s="70">
        <v>2021</v>
      </c>
      <c r="F572" s="70" t="s">
        <v>160</v>
      </c>
      <c r="G572" s="70" t="s">
        <v>2259</v>
      </c>
      <c r="H572" s="70" t="s">
        <v>2260</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2278</v>
      </c>
      <c r="B573" s="70">
        <v>136</v>
      </c>
      <c r="C573" s="70">
        <v>19</v>
      </c>
      <c r="D573" s="70">
        <v>8</v>
      </c>
      <c r="E573" s="70">
        <v>2022</v>
      </c>
      <c r="F573" s="70" t="s">
        <v>161</v>
      </c>
      <c r="G573" s="70" t="s">
        <v>2259</v>
      </c>
      <c r="H573" s="70" t="s">
        <v>2260</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136</v>
      </c>
      <c r="C574" s="70">
        <v>20</v>
      </c>
      <c r="D574" s="70">
        <v>8</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136</v>
      </c>
      <c r="C575" s="70">
        <v>21</v>
      </c>
      <c r="D575" s="70">
        <v>8</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205</v>
      </c>
      <c r="C576" s="70">
        <v>1</v>
      </c>
      <c r="D576" s="70">
        <v>13</v>
      </c>
      <c r="E576" s="70">
        <v>1990</v>
      </c>
      <c r="F576" s="70" t="s">
        <v>787</v>
      </c>
      <c r="G576" s="70" t="s">
        <v>2282</v>
      </c>
      <c r="H576" s="70" t="s">
        <v>2283</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206</v>
      </c>
      <c r="C577" s="70">
        <v>2</v>
      </c>
      <c r="D577" s="70">
        <v>13</v>
      </c>
      <c r="E577" s="70">
        <v>2005</v>
      </c>
      <c r="F577" s="70" t="s">
        <v>789</v>
      </c>
      <c r="G577" s="1064" t="s">
        <v>2282</v>
      </c>
      <c r="H577" s="70" t="s">
        <v>2283</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207</v>
      </c>
      <c r="C578" s="70">
        <v>3</v>
      </c>
      <c r="D578" s="70">
        <v>13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208</v>
      </c>
      <c r="C579" s="70">
        <v>4</v>
      </c>
      <c r="D579" s="70">
        <v>13</v>
      </c>
      <c r="E579" s="70">
        <v>2007</v>
      </c>
      <c r="F579" s="70" t="s">
        <v>791</v>
      </c>
      <c r="G579" s="70" t="s">
        <v>2282</v>
      </c>
      <c r="H579" s="70" t="s">
        <v>2283</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209</v>
      </c>
      <c r="C580" s="70">
        <v>5</v>
      </c>
      <c r="D580" s="70">
        <v>13</v>
      </c>
      <c r="E580" s="70">
        <v>2008</v>
      </c>
      <c r="F580" s="70" t="s">
        <v>792</v>
      </c>
      <c r="G580" s="70" t="s">
        <v>2282</v>
      </c>
      <c r="H580" s="70" t="s">
        <v>2283</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210</v>
      </c>
      <c r="C581" s="70">
        <v>6</v>
      </c>
      <c r="D581" s="70">
        <v>13</v>
      </c>
      <c r="E581" s="70">
        <v>2009</v>
      </c>
      <c r="F581" s="70" t="s">
        <v>176</v>
      </c>
      <c r="G581" s="70" t="s">
        <v>2282</v>
      </c>
      <c r="H581" s="70" t="s">
        <v>2283</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211</v>
      </c>
      <c r="C582" s="70">
        <v>7</v>
      </c>
      <c r="D582" s="70">
        <v>13</v>
      </c>
      <c r="E582" s="70">
        <v>2010</v>
      </c>
      <c r="F582" s="70" t="s">
        <v>177</v>
      </c>
      <c r="G582" s="70" t="s">
        <v>2282</v>
      </c>
      <c r="H582" s="70" t="s">
        <v>2283</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212</v>
      </c>
      <c r="C583" s="70">
        <v>8</v>
      </c>
      <c r="D583" s="70">
        <v>13</v>
      </c>
      <c r="E583" s="70">
        <v>2011</v>
      </c>
      <c r="F583" s="70" t="s">
        <v>178</v>
      </c>
      <c r="G583" s="70" t="s">
        <v>2282</v>
      </c>
      <c r="H583" s="70" t="s">
        <v>2283</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213</v>
      </c>
      <c r="C584" s="70">
        <v>9</v>
      </c>
      <c r="D584" s="70">
        <v>13</v>
      </c>
      <c r="E584" s="70">
        <v>2012</v>
      </c>
      <c r="F584" s="70" t="s">
        <v>179</v>
      </c>
      <c r="G584" s="70" t="s">
        <v>2282</v>
      </c>
      <c r="H584" s="70" t="s">
        <v>2283</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214</v>
      </c>
      <c r="C585" s="70">
        <v>10</v>
      </c>
      <c r="D585" s="70">
        <v>13</v>
      </c>
      <c r="E585" s="70">
        <v>2013</v>
      </c>
      <c r="F585" s="70" t="s">
        <v>180</v>
      </c>
      <c r="G585" s="70" t="s">
        <v>2282</v>
      </c>
      <c r="H585" s="70" t="s">
        <v>2283</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215</v>
      </c>
      <c r="C586" s="70">
        <v>11</v>
      </c>
      <c r="D586" s="70">
        <v>13</v>
      </c>
      <c r="E586" s="70">
        <v>2014</v>
      </c>
      <c r="F586" s="70" t="s">
        <v>181</v>
      </c>
      <c r="G586" s="70" t="s">
        <v>2282</v>
      </c>
      <c r="H586" s="70" t="s">
        <v>2283</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216</v>
      </c>
      <c r="C587" s="70">
        <v>12</v>
      </c>
      <c r="D587" s="70">
        <v>13</v>
      </c>
      <c r="E587" s="70">
        <v>2015</v>
      </c>
      <c r="F587" s="70" t="s">
        <v>182</v>
      </c>
      <c r="G587" s="70" t="s">
        <v>2282</v>
      </c>
      <c r="H587" s="70" t="s">
        <v>2283</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217</v>
      </c>
      <c r="C588" s="70">
        <v>13</v>
      </c>
      <c r="D588" s="70">
        <v>13</v>
      </c>
      <c r="E588" s="70">
        <v>2016</v>
      </c>
      <c r="F588" s="70" t="s">
        <v>155</v>
      </c>
      <c r="G588" s="70" t="s">
        <v>2282</v>
      </c>
      <c r="H588" s="70" t="s">
        <v>2283</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218</v>
      </c>
      <c r="C589" s="70">
        <v>14</v>
      </c>
      <c r="D589" s="70">
        <v>13</v>
      </c>
      <c r="E589" s="70">
        <v>2017</v>
      </c>
      <c r="F589" s="70" t="s">
        <v>156</v>
      </c>
      <c r="G589" s="70" t="s">
        <v>2282</v>
      </c>
      <c r="H589" s="70" t="s">
        <v>2283</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219</v>
      </c>
      <c r="C590" s="70">
        <v>15</v>
      </c>
      <c r="D590" s="70">
        <v>13</v>
      </c>
      <c r="E590" s="70">
        <v>2018</v>
      </c>
      <c r="F590" s="70" t="s">
        <v>183</v>
      </c>
      <c r="G590" s="70" t="s">
        <v>2282</v>
      </c>
      <c r="H590" s="70" t="s">
        <v>2283</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220</v>
      </c>
      <c r="C591" s="70">
        <v>16</v>
      </c>
      <c r="D591" s="70">
        <v>13</v>
      </c>
      <c r="E591" s="70">
        <v>2019</v>
      </c>
      <c r="F591" s="70" t="s">
        <v>158</v>
      </c>
      <c r="G591" s="70" t="s">
        <v>2282</v>
      </c>
      <c r="H591" s="70" t="s">
        <v>2283</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221</v>
      </c>
      <c r="C592" s="70">
        <v>17</v>
      </c>
      <c r="D592" s="70">
        <v>13</v>
      </c>
      <c r="E592" s="70">
        <v>2020</v>
      </c>
      <c r="F592" s="70" t="s">
        <v>159</v>
      </c>
      <c r="G592" s="70" t="s">
        <v>2282</v>
      </c>
      <c r="H592" s="70" t="s">
        <v>2283</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221</v>
      </c>
      <c r="C593" s="70">
        <v>18</v>
      </c>
      <c r="D593" s="70">
        <v>13</v>
      </c>
      <c r="E593" s="70">
        <v>2021</v>
      </c>
      <c r="F593" s="70" t="s">
        <v>160</v>
      </c>
      <c r="G593" s="70" t="s">
        <v>2282</v>
      </c>
      <c r="H593" s="70" t="s">
        <v>2283</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221</v>
      </c>
      <c r="C594" s="70">
        <v>19</v>
      </c>
      <c r="D594" s="70">
        <v>13</v>
      </c>
      <c r="E594" s="70">
        <v>2022</v>
      </c>
      <c r="F594" s="70" t="s">
        <v>161</v>
      </c>
      <c r="G594" s="70" t="s">
        <v>2282</v>
      </c>
      <c r="H594" s="70" t="s">
        <v>2283</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221</v>
      </c>
      <c r="C595" s="70">
        <v>20</v>
      </c>
      <c r="D595" s="70">
        <v>13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221</v>
      </c>
      <c r="C596" s="70">
        <v>21</v>
      </c>
      <c r="D596" s="70">
        <v>13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239</v>
      </c>
      <c r="C597" s="70">
        <v>1</v>
      </c>
      <c r="D597" s="70">
        <v>15</v>
      </c>
      <c r="E597" s="70">
        <v>1990</v>
      </c>
      <c r="F597" s="70" t="s">
        <v>787</v>
      </c>
      <c r="G597" s="1064" t="s">
        <v>2305</v>
      </c>
      <c r="H597" s="70" t="s">
        <v>2306</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240</v>
      </c>
      <c r="C598" s="70">
        <v>2</v>
      </c>
      <c r="D598" s="70">
        <v>15</v>
      </c>
      <c r="E598" s="70">
        <v>2005</v>
      </c>
      <c r="F598" s="70" t="s">
        <v>789</v>
      </c>
      <c r="G598" s="70" t="s">
        <v>2305</v>
      </c>
      <c r="H598" s="70" t="s">
        <v>2306</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241</v>
      </c>
      <c r="C599" s="70">
        <v>3</v>
      </c>
      <c r="D599" s="70">
        <v>15</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242</v>
      </c>
      <c r="C600" s="70">
        <v>4</v>
      </c>
      <c r="D600" s="70">
        <v>15</v>
      </c>
      <c r="E600" s="70">
        <v>2007</v>
      </c>
      <c r="F600" s="70" t="s">
        <v>791</v>
      </c>
      <c r="G600" s="70" t="s">
        <v>2305</v>
      </c>
      <c r="H600" s="70" t="s">
        <v>2306</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243</v>
      </c>
      <c r="C601" s="70">
        <v>5</v>
      </c>
      <c r="D601" s="70">
        <v>15</v>
      </c>
      <c r="E601" s="70">
        <v>2008</v>
      </c>
      <c r="F601" s="70" t="s">
        <v>792</v>
      </c>
      <c r="G601" s="70" t="s">
        <v>2305</v>
      </c>
      <c r="H601" s="70" t="s">
        <v>2306</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244</v>
      </c>
      <c r="C602" s="70">
        <v>6</v>
      </c>
      <c r="D602" s="70">
        <v>15</v>
      </c>
      <c r="E602" s="70">
        <v>2009</v>
      </c>
      <c r="F602" s="70" t="s">
        <v>176</v>
      </c>
      <c r="G602" s="70" t="s">
        <v>2305</v>
      </c>
      <c r="H602" s="70" t="s">
        <v>2306</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245</v>
      </c>
      <c r="C603" s="70">
        <v>7</v>
      </c>
      <c r="D603" s="70">
        <v>15</v>
      </c>
      <c r="E603" s="70">
        <v>2010</v>
      </c>
      <c r="F603" s="70" t="s">
        <v>177</v>
      </c>
      <c r="G603" s="70" t="s">
        <v>2305</v>
      </c>
      <c r="H603" s="70" t="s">
        <v>2306</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2313</v>
      </c>
      <c r="B604" s="70">
        <v>246</v>
      </c>
      <c r="C604" s="70">
        <v>8</v>
      </c>
      <c r="D604" s="70">
        <v>15</v>
      </c>
      <c r="E604" s="70">
        <v>2011</v>
      </c>
      <c r="F604" s="70" t="s">
        <v>178</v>
      </c>
      <c r="G604" s="70" t="s">
        <v>2305</v>
      </c>
      <c r="H604" s="70" t="s">
        <v>2306</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2314</v>
      </c>
      <c r="B605" s="70">
        <v>247</v>
      </c>
      <c r="C605" s="70">
        <v>9</v>
      </c>
      <c r="D605" s="70">
        <v>15</v>
      </c>
      <c r="E605" s="70">
        <v>2012</v>
      </c>
      <c r="F605" s="70" t="s">
        <v>179</v>
      </c>
      <c r="G605" s="70" t="s">
        <v>2305</v>
      </c>
      <c r="H605" s="70" t="s">
        <v>2306</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2315</v>
      </c>
      <c r="B606" s="70">
        <v>248</v>
      </c>
      <c r="C606" s="70">
        <v>10</v>
      </c>
      <c r="D606" s="70">
        <v>15</v>
      </c>
      <c r="E606" s="70">
        <v>2013</v>
      </c>
      <c r="F606" s="70" t="s">
        <v>180</v>
      </c>
      <c r="G606" s="70" t="s">
        <v>2305</v>
      </c>
      <c r="H606" s="70" t="s">
        <v>2306</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2316</v>
      </c>
      <c r="B607" s="70">
        <v>249</v>
      </c>
      <c r="C607" s="70">
        <v>11</v>
      </c>
      <c r="D607" s="70">
        <v>15</v>
      </c>
      <c r="E607" s="70">
        <v>2014</v>
      </c>
      <c r="F607" s="70" t="s">
        <v>181</v>
      </c>
      <c r="G607" s="70" t="s">
        <v>2305</v>
      </c>
      <c r="H607" s="70" t="s">
        <v>2306</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2317</v>
      </c>
      <c r="B608" s="70">
        <v>250</v>
      </c>
      <c r="C608" s="70">
        <v>12</v>
      </c>
      <c r="D608" s="70">
        <v>15</v>
      </c>
      <c r="E608" s="70">
        <v>2015</v>
      </c>
      <c r="F608" s="70" t="s">
        <v>182</v>
      </c>
      <c r="G608" s="70" t="s">
        <v>2305</v>
      </c>
      <c r="H608" s="70" t="s">
        <v>2306</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2318</v>
      </c>
      <c r="B609" s="70">
        <v>251</v>
      </c>
      <c r="C609" s="70">
        <v>13</v>
      </c>
      <c r="D609" s="70">
        <v>15</v>
      </c>
      <c r="E609" s="70">
        <v>2016</v>
      </c>
      <c r="F609" s="70" t="s">
        <v>155</v>
      </c>
      <c r="G609" s="70" t="s">
        <v>2305</v>
      </c>
      <c r="H609" s="70" t="s">
        <v>2306</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2319</v>
      </c>
      <c r="B610" s="70">
        <v>252</v>
      </c>
      <c r="C610" s="70">
        <v>14</v>
      </c>
      <c r="D610" s="70">
        <v>15</v>
      </c>
      <c r="E610" s="70">
        <v>2017</v>
      </c>
      <c r="F610" s="70" t="s">
        <v>156</v>
      </c>
      <c r="G610" s="70" t="s">
        <v>2305</v>
      </c>
      <c r="H610" s="70" t="s">
        <v>2306</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2320</v>
      </c>
      <c r="B611" s="70">
        <v>253</v>
      </c>
      <c r="C611" s="70">
        <v>15</v>
      </c>
      <c r="D611" s="70">
        <v>15</v>
      </c>
      <c r="E611" s="70">
        <v>2018</v>
      </c>
      <c r="F611" s="70" t="s">
        <v>183</v>
      </c>
      <c r="G611" s="70" t="s">
        <v>2305</v>
      </c>
      <c r="H611" s="70" t="s">
        <v>2306</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2321</v>
      </c>
      <c r="B612" s="70">
        <v>254</v>
      </c>
      <c r="C612" s="70">
        <v>16</v>
      </c>
      <c r="D612" s="70">
        <v>15</v>
      </c>
      <c r="E612" s="70">
        <v>2019</v>
      </c>
      <c r="F612" s="70" t="s">
        <v>158</v>
      </c>
      <c r="G612" s="70" t="s">
        <v>2305</v>
      </c>
      <c r="H612" s="70" t="s">
        <v>2306</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2322</v>
      </c>
      <c r="B613" s="70">
        <v>255</v>
      </c>
      <c r="C613" s="70">
        <v>17</v>
      </c>
      <c r="D613" s="70">
        <v>15</v>
      </c>
      <c r="E613" s="70">
        <v>2020</v>
      </c>
      <c r="F613" s="70" t="s">
        <v>159</v>
      </c>
      <c r="G613" s="70" t="s">
        <v>2305</v>
      </c>
      <c r="H613" s="70" t="s">
        <v>2306</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255</v>
      </c>
      <c r="C614" s="70">
        <v>18</v>
      </c>
      <c r="D614" s="70">
        <v>15</v>
      </c>
      <c r="E614" s="70">
        <v>2021</v>
      </c>
      <c r="F614" s="70" t="s">
        <v>160</v>
      </c>
      <c r="G614" s="70" t="s">
        <v>2305</v>
      </c>
      <c r="H614" s="70" t="s">
        <v>2306</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255</v>
      </c>
      <c r="C615" s="70">
        <v>19</v>
      </c>
      <c r="D615" s="70">
        <v>15</v>
      </c>
      <c r="E615" s="70">
        <v>2022</v>
      </c>
      <c r="F615" s="70" t="s">
        <v>161</v>
      </c>
      <c r="G615" s="1064" t="s">
        <v>2305</v>
      </c>
      <c r="H615" s="70" t="s">
        <v>2306</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255</v>
      </c>
      <c r="C616" s="70">
        <v>20</v>
      </c>
      <c r="D616" s="70">
        <v>15</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255</v>
      </c>
      <c r="C617" s="70">
        <v>21</v>
      </c>
      <c r="D617" s="70">
        <v>15</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2407</v>
      </c>
      <c r="B624" s="70">
        <v>517</v>
      </c>
      <c r="C624" s="70">
        <v>7</v>
      </c>
      <c r="D624" s="70">
        <v>31</v>
      </c>
      <c r="E624" s="70">
        <v>2010</v>
      </c>
      <c r="F624" s="70" t="s">
        <v>177</v>
      </c>
      <c r="G624" s="70" t="s">
        <v>2400</v>
      </c>
      <c r="H624" s="70" t="s">
        <v>2401</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2408</v>
      </c>
      <c r="B625" s="70">
        <v>518</v>
      </c>
      <c r="C625" s="70">
        <v>8</v>
      </c>
      <c r="D625" s="70">
        <v>31</v>
      </c>
      <c r="E625" s="70">
        <v>2011</v>
      </c>
      <c r="F625" s="70" t="s">
        <v>178</v>
      </c>
      <c r="G625" s="70" t="s">
        <v>2400</v>
      </c>
      <c r="H625" s="70" t="s">
        <v>2401</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2409</v>
      </c>
      <c r="B626" s="70">
        <v>519</v>
      </c>
      <c r="C626" s="70">
        <v>9</v>
      </c>
      <c r="D626" s="70">
        <v>31</v>
      </c>
      <c r="E626" s="70">
        <v>2012</v>
      </c>
      <c r="F626" s="70" t="s">
        <v>179</v>
      </c>
      <c r="G626" s="70" t="s">
        <v>2400</v>
      </c>
      <c r="H626" s="70" t="s">
        <v>2401</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2410</v>
      </c>
      <c r="B627" s="70">
        <v>520</v>
      </c>
      <c r="C627" s="70">
        <v>10</v>
      </c>
      <c r="D627" s="70">
        <v>31</v>
      </c>
      <c r="E627" s="70">
        <v>2013</v>
      </c>
      <c r="F627" s="70" t="s">
        <v>180</v>
      </c>
      <c r="G627" s="70" t="s">
        <v>2400</v>
      </c>
      <c r="H627" s="70" t="s">
        <v>2401</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2411</v>
      </c>
      <c r="B628" s="70">
        <v>521</v>
      </c>
      <c r="C628" s="70">
        <v>11</v>
      </c>
      <c r="D628" s="70">
        <v>31</v>
      </c>
      <c r="E628" s="70">
        <v>2014</v>
      </c>
      <c r="F628" s="70" t="s">
        <v>181</v>
      </c>
      <c r="G628" s="70" t="s">
        <v>2400</v>
      </c>
      <c r="H628" s="70" t="s">
        <v>2401</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2412</v>
      </c>
      <c r="B629" s="70">
        <v>522</v>
      </c>
      <c r="C629" s="70">
        <v>12</v>
      </c>
      <c r="D629" s="70">
        <v>31</v>
      </c>
      <c r="E629" s="70">
        <v>2015</v>
      </c>
      <c r="F629" s="70" t="s">
        <v>182</v>
      </c>
      <c r="G629" s="70" t="s">
        <v>2400</v>
      </c>
      <c r="H629" s="70" t="s">
        <v>2401</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2413</v>
      </c>
      <c r="B630" s="70">
        <v>523</v>
      </c>
      <c r="C630" s="70">
        <v>13</v>
      </c>
      <c r="D630" s="70">
        <v>31</v>
      </c>
      <c r="E630" s="70">
        <v>2016</v>
      </c>
      <c r="F630" s="70" t="s">
        <v>155</v>
      </c>
      <c r="G630" s="70" t="s">
        <v>2400</v>
      </c>
      <c r="H630" s="70" t="s">
        <v>2401</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2414</v>
      </c>
      <c r="B631" s="70">
        <v>524</v>
      </c>
      <c r="C631" s="70">
        <v>14</v>
      </c>
      <c r="D631" s="70">
        <v>31</v>
      </c>
      <c r="E631" s="70">
        <v>2017</v>
      </c>
      <c r="F631" s="70" t="s">
        <v>156</v>
      </c>
      <c r="G631" s="70" t="s">
        <v>2400</v>
      </c>
      <c r="H631" s="70" t="s">
        <v>2401</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2415</v>
      </c>
      <c r="B632" s="70">
        <v>525</v>
      </c>
      <c r="C632" s="70">
        <v>15</v>
      </c>
      <c r="D632" s="70">
        <v>31</v>
      </c>
      <c r="E632" s="70">
        <v>2018</v>
      </c>
      <c r="F632" s="70" t="s">
        <v>183</v>
      </c>
      <c r="G632" s="70" t="s">
        <v>2400</v>
      </c>
      <c r="H632" s="70" t="s">
        <v>2401</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2416</v>
      </c>
      <c r="B633" s="70">
        <v>526</v>
      </c>
      <c r="C633" s="70">
        <v>16</v>
      </c>
      <c r="D633" s="70">
        <v>31</v>
      </c>
      <c r="E633" s="70">
        <v>2019</v>
      </c>
      <c r="F633" s="70" t="s">
        <v>158</v>
      </c>
      <c r="G633" s="70" t="s">
        <v>2400</v>
      </c>
      <c r="H633" s="70" t="s">
        <v>2401</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2417</v>
      </c>
      <c r="B634" s="70">
        <v>527</v>
      </c>
      <c r="C634" s="70">
        <v>17</v>
      </c>
      <c r="D634" s="70">
        <v>31</v>
      </c>
      <c r="E634" s="70">
        <v>2020</v>
      </c>
      <c r="F634" s="70" t="s">
        <v>159</v>
      </c>
      <c r="G634" s="1064" t="s">
        <v>2400</v>
      </c>
      <c r="H634" s="70" t="s">
        <v>2401</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2418</v>
      </c>
      <c r="B635" s="70">
        <v>527</v>
      </c>
      <c r="C635" s="70">
        <v>18</v>
      </c>
      <c r="D635" s="70">
        <v>31</v>
      </c>
      <c r="E635" s="70">
        <v>2021</v>
      </c>
      <c r="F635" s="70" t="s">
        <v>160</v>
      </c>
      <c r="G635" s="1064" t="s">
        <v>2400</v>
      </c>
      <c r="H635" s="70" t="s">
        <v>2401</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2419</v>
      </c>
      <c r="B636" s="70">
        <v>527</v>
      </c>
      <c r="C636" s="70">
        <v>19</v>
      </c>
      <c r="D636" s="70">
        <v>31</v>
      </c>
      <c r="E636" s="70">
        <v>2022</v>
      </c>
      <c r="F636" s="70" t="s">
        <v>161</v>
      </c>
      <c r="G636" s="70" t="s">
        <v>2400</v>
      </c>
      <c r="H636" s="70" t="s">
        <v>2401</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2009</v>
      </c>
      <c r="B9" s="70">
        <v>1</v>
      </c>
      <c r="C9" s="70">
        <v>1</v>
      </c>
      <c r="D9" s="70">
        <v>1</v>
      </c>
      <c r="E9" s="70">
        <v>1990</v>
      </c>
      <c r="F9" s="70" t="s">
        <v>787</v>
      </c>
      <c r="G9" s="1073" t="s">
        <v>2010</v>
      </c>
      <c r="H9" s="70" t="s">
        <v>2011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2012</v>
      </c>
      <c r="B10" s="70">
        <v>2</v>
      </c>
      <c r="C10" s="70">
        <v>2</v>
      </c>
      <c r="D10" s="70">
        <v>1</v>
      </c>
      <c r="E10" s="70">
        <v>2005</v>
      </c>
      <c r="F10" s="70" t="s">
        <v>789</v>
      </c>
      <c r="G10" s="1073" t="s">
        <v>2010</v>
      </c>
      <c r="H10" s="70" t="s">
        <v>2011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2013</v>
      </c>
      <c r="B11" s="70">
        <v>3</v>
      </c>
      <c r="C11" s="70">
        <v>3</v>
      </c>
      <c r="D11" s="70">
        <v>1</v>
      </c>
      <c r="E11" s="70">
        <v>2006</v>
      </c>
      <c r="F11" s="70" t="s">
        <v>790</v>
      </c>
      <c r="G11" s="1073" t="s">
        <v>2010</v>
      </c>
      <c r="H11" s="70" t="s">
        <v>2011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2014</v>
      </c>
      <c r="B12" s="70">
        <v>4</v>
      </c>
      <c r="C12" s="70">
        <v>4</v>
      </c>
      <c r="D12" s="70">
        <v>1</v>
      </c>
      <c r="E12" s="70">
        <v>2007</v>
      </c>
      <c r="F12" s="70" t="s">
        <v>791</v>
      </c>
      <c r="G12" s="1073" t="s">
        <v>2010</v>
      </c>
      <c r="H12" s="70" t="s">
        <v>2011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2015</v>
      </c>
      <c r="B13" s="70">
        <v>5</v>
      </c>
      <c r="C13" s="70">
        <v>5</v>
      </c>
      <c r="D13" s="70">
        <v>1</v>
      </c>
      <c r="E13" s="70">
        <v>2008</v>
      </c>
      <c r="F13" s="70" t="s">
        <v>792</v>
      </c>
      <c r="G13" s="1073" t="s">
        <v>2010</v>
      </c>
      <c r="H13" s="70" t="s">
        <v>2011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2016</v>
      </c>
      <c r="B14" s="70">
        <v>6</v>
      </c>
      <c r="C14" s="70">
        <v>6</v>
      </c>
      <c r="D14" s="70">
        <v>1</v>
      </c>
      <c r="E14" s="70">
        <v>2009</v>
      </c>
      <c r="F14" s="70" t="s">
        <v>176</v>
      </c>
      <c r="G14" s="1073" t="s">
        <v>2010</v>
      </c>
      <c r="H14" s="70" t="s">
        <v>2011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2017</v>
      </c>
      <c r="B15" s="70">
        <v>7</v>
      </c>
      <c r="C15" s="70">
        <v>7</v>
      </c>
      <c r="D15" s="70">
        <v>1</v>
      </c>
      <c r="E15" s="70">
        <v>2010</v>
      </c>
      <c r="F15" s="70" t="s">
        <v>177</v>
      </c>
      <c r="G15" s="1073" t="s">
        <v>2010</v>
      </c>
      <c r="H15" s="70" t="s">
        <v>2011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2018</v>
      </c>
      <c r="B16" s="70">
        <v>8</v>
      </c>
      <c r="C16" s="70">
        <v>8</v>
      </c>
      <c r="D16" s="70">
        <v>1</v>
      </c>
      <c r="E16" s="70">
        <v>2011</v>
      </c>
      <c r="F16" s="70" t="s">
        <v>178</v>
      </c>
      <c r="G16" s="1073" t="s">
        <v>2010</v>
      </c>
      <c r="H16" s="70" t="s">
        <v>2011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2019</v>
      </c>
      <c r="B17" s="70">
        <v>9</v>
      </c>
      <c r="C17" s="70">
        <v>9</v>
      </c>
      <c r="D17" s="70">
        <v>1</v>
      </c>
      <c r="E17" s="70">
        <v>2012</v>
      </c>
      <c r="F17" s="70" t="s">
        <v>179</v>
      </c>
      <c r="G17" s="1073" t="s">
        <v>2010</v>
      </c>
      <c r="H17" s="70" t="s">
        <v>2011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2020</v>
      </c>
      <c r="B18" s="70">
        <v>10</v>
      </c>
      <c r="C18" s="70">
        <v>10</v>
      </c>
      <c r="D18" s="70">
        <v>1</v>
      </c>
      <c r="E18" s="70">
        <v>2013</v>
      </c>
      <c r="F18" s="70" t="s">
        <v>180</v>
      </c>
      <c r="G18" s="1073" t="s">
        <v>2010</v>
      </c>
      <c r="H18" s="70" t="s">
        <v>2011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2021</v>
      </c>
      <c r="B19" s="70">
        <v>11</v>
      </c>
      <c r="C19" s="70">
        <v>11</v>
      </c>
      <c r="D19" s="70">
        <v>1</v>
      </c>
      <c r="E19" s="70">
        <v>2014</v>
      </c>
      <c r="F19" s="70" t="s">
        <v>181</v>
      </c>
      <c r="G19" s="1073" t="s">
        <v>2010</v>
      </c>
      <c r="H19" s="70" t="s">
        <v>2011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2022</v>
      </c>
      <c r="B20" s="70">
        <v>12</v>
      </c>
      <c r="C20" s="70">
        <v>12</v>
      </c>
      <c r="D20" s="70">
        <v>1</v>
      </c>
      <c r="E20" s="70">
        <v>2015</v>
      </c>
      <c r="F20" s="70" t="s">
        <v>182</v>
      </c>
      <c r="G20" s="1073" t="s">
        <v>2010</v>
      </c>
      <c r="H20" s="70" t="s">
        <v>2011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2023</v>
      </c>
      <c r="B21" s="70">
        <v>13</v>
      </c>
      <c r="C21" s="70">
        <v>13</v>
      </c>
      <c r="D21" s="70">
        <v>1</v>
      </c>
      <c r="E21" s="70">
        <v>2016</v>
      </c>
      <c r="F21" s="70" t="s">
        <v>155</v>
      </c>
      <c r="G21" s="1073" t="s">
        <v>2010</v>
      </c>
      <c r="H21" s="70" t="s">
        <v>2011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2024</v>
      </c>
      <c r="B22" s="70">
        <v>14</v>
      </c>
      <c r="C22" s="70">
        <v>14</v>
      </c>
      <c r="D22" s="70">
        <v>1</v>
      </c>
      <c r="E22" s="70">
        <v>2017</v>
      </c>
      <c r="F22" s="70" t="s">
        <v>156</v>
      </c>
      <c r="G22" s="1073" t="s">
        <v>2010</v>
      </c>
      <c r="H22" s="70" t="s">
        <v>2011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2025</v>
      </c>
      <c r="B23" s="70">
        <v>15</v>
      </c>
      <c r="C23" s="70">
        <v>15</v>
      </c>
      <c r="D23" s="70">
        <v>1</v>
      </c>
      <c r="E23" s="70">
        <v>2018</v>
      </c>
      <c r="F23" s="70" t="s">
        <v>183</v>
      </c>
      <c r="G23" s="1073" t="s">
        <v>2010</v>
      </c>
      <c r="H23" s="70" t="s">
        <v>2011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2026</v>
      </c>
      <c r="B24" s="70">
        <v>16</v>
      </c>
      <c r="C24" s="70">
        <v>16</v>
      </c>
      <c r="D24" s="70">
        <v>1</v>
      </c>
      <c r="E24" s="70">
        <v>2019</v>
      </c>
      <c r="F24" s="70" t="s">
        <v>158</v>
      </c>
      <c r="G24" s="1073" t="s">
        <v>2010</v>
      </c>
      <c r="H24" s="70" t="s">
        <v>2011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2027</v>
      </c>
      <c r="B25" s="70">
        <v>17</v>
      </c>
      <c r="C25" s="70">
        <v>17</v>
      </c>
      <c r="D25" s="70">
        <v>1</v>
      </c>
      <c r="E25" s="70">
        <v>2020</v>
      </c>
      <c r="F25" s="70" t="s">
        <v>159</v>
      </c>
      <c r="G25" s="1073" t="s">
        <v>2010</v>
      </c>
      <c r="H25" s="70" t="s">
        <v>2011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2028</v>
      </c>
      <c r="B26" s="70">
        <v>18</v>
      </c>
      <c r="C26" s="70">
        <v>18</v>
      </c>
      <c r="D26" s="70">
        <v>1</v>
      </c>
      <c r="E26" s="70">
        <v>2021</v>
      </c>
      <c r="F26" s="70" t="s">
        <v>160</v>
      </c>
      <c r="G26" s="1073" t="s">
        <v>2010</v>
      </c>
      <c r="H26" s="70" t="s">
        <v>2011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2029</v>
      </c>
      <c r="B27" s="70">
        <v>19</v>
      </c>
      <c r="C27" s="70">
        <v>19</v>
      </c>
      <c r="D27" s="70">
        <v>1</v>
      </c>
      <c r="E27" s="70">
        <v>2022</v>
      </c>
      <c r="F27" s="70" t="s">
        <v>161</v>
      </c>
      <c r="G27" s="1073" t="s">
        <v>2010</v>
      </c>
      <c r="H27" s="70" t="s">
        <v>2011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2030</v>
      </c>
      <c r="B28" s="70">
        <v>20</v>
      </c>
      <c r="C28" s="70">
        <v>20</v>
      </c>
      <c r="D28" s="70">
        <v>1</v>
      </c>
      <c r="E28" s="70">
        <v>2023</v>
      </c>
      <c r="F28" s="70" t="s">
        <v>1539</v>
      </c>
      <c r="G28" s="1073" t="s">
        <v>2010</v>
      </c>
      <c r="H28" s="70" t="s">
        <v>2011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2031</v>
      </c>
      <c r="B29" s="70">
        <v>21</v>
      </c>
      <c r="C29" s="70">
        <v>21</v>
      </c>
      <c r="D29" s="70">
        <v>1</v>
      </c>
      <c r="E29" s="70">
        <v>2024</v>
      </c>
      <c r="F29" s="70" t="s">
        <v>1554</v>
      </c>
      <c r="G29" s="1073" t="s">
        <v>2010</v>
      </c>
      <c r="H29" s="70" t="s">
        <v>2011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2010</v>
      </c>
      <c r="H30" s="70" t="s">
        <v>2011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2010</v>
      </c>
      <c r="H31" s="70" t="s">
        <v>2011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2010</v>
      </c>
      <c r="H32" s="70" t="s">
        <v>2011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2010</v>
      </c>
      <c r="H33" s="70" t="s">
        <v>2011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2010</v>
      </c>
      <c r="H34" s="70" t="s">
        <v>2011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2010</v>
      </c>
      <c r="H35" s="70" t="s">
        <v>2011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1668</v>
      </c>
      <c r="B14" s="70">
        <v>6</v>
      </c>
      <c r="C14" s="70">
        <v>18</v>
      </c>
      <c r="D14" s="70">
        <v>6</v>
      </c>
      <c r="E14" s="70">
        <v>2024</v>
      </c>
      <c r="F14" s="70" t="s">
        <v>1554</v>
      </c>
      <c r="G14" s="1073" t="s">
        <v>1665</v>
      </c>
      <c r="H14" s="70" t="s">
        <v>1666</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2334</v>
      </c>
      <c r="B17" s="70">
        <v>9</v>
      </c>
      <c r="C17" s="70">
        <v>18</v>
      </c>
      <c r="D17" s="70">
        <v>9</v>
      </c>
      <c r="E17" s="70">
        <v>2024</v>
      </c>
      <c r="F17" s="70" t="s">
        <v>1554</v>
      </c>
      <c r="G17" s="1073" t="s">
        <v>2331</v>
      </c>
      <c r="H17" s="70" t="s">
        <v>2332</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2338</v>
      </c>
      <c r="B21" s="70">
        <v>13</v>
      </c>
      <c r="C21" s="70">
        <v>18</v>
      </c>
      <c r="D21" s="70">
        <v>13</v>
      </c>
      <c r="E21" s="70">
        <v>2024</v>
      </c>
      <c r="F21" s="70" t="s">
        <v>1554</v>
      </c>
      <c r="G21" s="1073" t="s">
        <v>2335</v>
      </c>
      <c r="H21" s="70" t="s">
        <v>2336</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2398</v>
      </c>
      <c r="B22" s="70">
        <v>14</v>
      </c>
      <c r="C22" s="70">
        <v>18</v>
      </c>
      <c r="D22" s="70">
        <v>14</v>
      </c>
      <c r="E22" s="70">
        <v>2024</v>
      </c>
      <c r="F22" s="70" t="s">
        <v>1554</v>
      </c>
      <c r="G22" s="1073" t="s">
        <v>2395</v>
      </c>
      <c r="H22" s="70" t="s">
        <v>2396</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2394</v>
      </c>
      <c r="B23" s="70">
        <v>15</v>
      </c>
      <c r="C23" s="70">
        <v>18</v>
      </c>
      <c r="D23" s="70">
        <v>15</v>
      </c>
      <c r="E23" s="70">
        <v>2024</v>
      </c>
      <c r="F23" s="70" t="s">
        <v>1554</v>
      </c>
      <c r="G23" s="1073" t="s">
        <v>2391</v>
      </c>
      <c r="H23" s="70" t="s">
        <v>2392</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2382</v>
      </c>
      <c r="B25" s="70">
        <v>17</v>
      </c>
      <c r="C25" s="70">
        <v>18</v>
      </c>
      <c r="D25" s="70">
        <v>17</v>
      </c>
      <c r="E25" s="70">
        <v>2024</v>
      </c>
      <c r="F25" s="70" t="s">
        <v>1554</v>
      </c>
      <c r="G25" s="1073" t="s">
        <v>2379</v>
      </c>
      <c r="H25" s="70" t="s">
        <v>2380</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2280</v>
      </c>
      <c r="B26" s="70">
        <v>18</v>
      </c>
      <c r="C26" s="70">
        <v>18</v>
      </c>
      <c r="D26" s="70">
        <v>18</v>
      </c>
      <c r="E26" s="70">
        <v>2024</v>
      </c>
      <c r="F26" s="70" t="s">
        <v>1554</v>
      </c>
      <c r="G26" s="1073" t="s">
        <v>2259</v>
      </c>
      <c r="H26" s="70" t="s">
        <v>2260</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1648</v>
      </c>
      <c r="B32" s="70">
        <v>24</v>
      </c>
      <c r="C32" s="70">
        <v>18</v>
      </c>
      <c r="D32" s="70">
        <v>24</v>
      </c>
      <c r="E32" s="70">
        <v>2024</v>
      </c>
      <c r="F32" s="70" t="s">
        <v>1554</v>
      </c>
      <c r="G32" s="1073" t="s">
        <v>1645</v>
      </c>
      <c r="H32" s="70" t="s">
        <v>1646</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1652</v>
      </c>
      <c r="B33" s="70">
        <v>25</v>
      </c>
      <c r="C33" s="70">
        <v>18</v>
      </c>
      <c r="D33" s="70">
        <v>25</v>
      </c>
      <c r="E33" s="70">
        <v>2024</v>
      </c>
      <c r="F33" s="70" t="s">
        <v>1554</v>
      </c>
      <c r="G33" s="1073" t="s">
        <v>1649</v>
      </c>
      <c r="H33" s="70" t="s">
        <v>1650</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1897</v>
      </c>
      <c r="B35" s="70">
        <v>27</v>
      </c>
      <c r="C35" s="70">
        <v>18</v>
      </c>
      <c r="D35" s="70">
        <v>27</v>
      </c>
      <c r="E35" s="70">
        <v>2024</v>
      </c>
      <c r="F35" s="70" t="s">
        <v>1554</v>
      </c>
      <c r="G35" s="1073" t="s">
        <v>1876</v>
      </c>
      <c r="H35" s="70" t="s">
        <v>1877</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2330</v>
      </c>
      <c r="B36" s="70">
        <v>28</v>
      </c>
      <c r="C36" s="70">
        <v>18</v>
      </c>
      <c r="D36" s="70">
        <v>28</v>
      </c>
      <c r="E36" s="70">
        <v>2024</v>
      </c>
      <c r="F36" s="70" t="s">
        <v>1554</v>
      </c>
      <c r="G36" s="1073" t="s">
        <v>2327</v>
      </c>
      <c r="H36" s="70" t="s">
        <v>2328</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2031</v>
      </c>
      <c r="B38" s="70">
        <v>30</v>
      </c>
      <c r="C38" s="70">
        <v>18</v>
      </c>
      <c r="D38" s="70">
        <v>30</v>
      </c>
      <c r="E38" s="70">
        <v>2024</v>
      </c>
      <c r="F38" s="70" t="s">
        <v>1554</v>
      </c>
      <c r="G38" s="1073" t="s">
        <v>2010</v>
      </c>
      <c r="H38" s="70" t="s">
        <v>2011</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1667</v>
      </c>
      <c r="B194" s="70">
        <v>186</v>
      </c>
      <c r="C194" s="70">
        <v>16</v>
      </c>
      <c r="D194" s="70">
        <v>6</v>
      </c>
      <c r="E194" s="70">
        <v>2022</v>
      </c>
      <c r="F194" s="70" t="s">
        <v>161</v>
      </c>
      <c r="G194" s="1073" t="s">
        <v>1665</v>
      </c>
      <c r="H194" s="70" t="s">
        <v>1666</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2333</v>
      </c>
      <c r="B197" s="70">
        <v>189</v>
      </c>
      <c r="C197" s="70">
        <v>16</v>
      </c>
      <c r="D197" s="70">
        <v>9</v>
      </c>
      <c r="E197" s="70">
        <v>2022</v>
      </c>
      <c r="F197" s="70" t="s">
        <v>161</v>
      </c>
      <c r="G197" s="1073" t="s">
        <v>2331</v>
      </c>
      <c r="H197" s="70" t="s">
        <v>2332</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2337</v>
      </c>
      <c r="B201" s="70">
        <v>193</v>
      </c>
      <c r="C201" s="70">
        <v>16</v>
      </c>
      <c r="D201" s="70">
        <v>13</v>
      </c>
      <c r="E201" s="70">
        <v>2022</v>
      </c>
      <c r="F201" s="70" t="s">
        <v>161</v>
      </c>
      <c r="G201" s="1073" t="s">
        <v>2335</v>
      </c>
      <c r="H201" s="70" t="s">
        <v>2336</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2397</v>
      </c>
      <c r="B202" s="70">
        <v>194</v>
      </c>
      <c r="C202" s="70">
        <v>16</v>
      </c>
      <c r="D202" s="70">
        <v>14</v>
      </c>
      <c r="E202" s="70">
        <v>2022</v>
      </c>
      <c r="F202" s="70" t="s">
        <v>161</v>
      </c>
      <c r="G202" s="1073" t="s">
        <v>2395</v>
      </c>
      <c r="H202" s="70" t="s">
        <v>2396</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2393</v>
      </c>
      <c r="B203" s="70">
        <v>195</v>
      </c>
      <c r="C203" s="70">
        <v>16</v>
      </c>
      <c r="D203" s="70">
        <v>15</v>
      </c>
      <c r="E203" s="70">
        <v>2022</v>
      </c>
      <c r="F203" s="70" t="s">
        <v>161</v>
      </c>
      <c r="G203" s="1073" t="s">
        <v>2391</v>
      </c>
      <c r="H203" s="70" t="s">
        <v>2392</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2381</v>
      </c>
      <c r="B205" s="70">
        <v>197</v>
      </c>
      <c r="C205" s="70">
        <v>16</v>
      </c>
      <c r="D205" s="70">
        <v>17</v>
      </c>
      <c r="E205" s="70">
        <v>2022</v>
      </c>
      <c r="F205" s="70" t="s">
        <v>161</v>
      </c>
      <c r="G205" s="1073" t="s">
        <v>2379</v>
      </c>
      <c r="H205" s="70" t="s">
        <v>2380</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2278</v>
      </c>
      <c r="B206" s="70">
        <v>198</v>
      </c>
      <c r="C206" s="70">
        <v>16</v>
      </c>
      <c r="D206" s="70">
        <v>18</v>
      </c>
      <c r="E206" s="70">
        <v>2022</v>
      </c>
      <c r="F206" s="70" t="s">
        <v>161</v>
      </c>
      <c r="G206" s="1073" t="s">
        <v>2259</v>
      </c>
      <c r="H206" s="70" t="s">
        <v>2260</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1647</v>
      </c>
      <c r="B212" s="70">
        <v>204</v>
      </c>
      <c r="C212" s="70">
        <v>16</v>
      </c>
      <c r="D212" s="70">
        <v>24</v>
      </c>
      <c r="E212" s="70">
        <v>2022</v>
      </c>
      <c r="F212" s="70" t="s">
        <v>161</v>
      </c>
      <c r="G212" s="1073" t="s">
        <v>1645</v>
      </c>
      <c r="H212" s="70" t="s">
        <v>1646</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1651</v>
      </c>
      <c r="B213" s="70">
        <v>205</v>
      </c>
      <c r="C213" s="70">
        <v>16</v>
      </c>
      <c r="D213" s="70">
        <v>25</v>
      </c>
      <c r="E213" s="70">
        <v>2022</v>
      </c>
      <c r="F213" s="70" t="s">
        <v>161</v>
      </c>
      <c r="G213" s="1073" t="s">
        <v>1649</v>
      </c>
      <c r="H213" s="70" t="s">
        <v>1650</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1895</v>
      </c>
      <c r="B215" s="70">
        <v>207</v>
      </c>
      <c r="C215" s="70">
        <v>16</v>
      </c>
      <c r="D215" s="70">
        <v>27</v>
      </c>
      <c r="E215" s="70">
        <v>2022</v>
      </c>
      <c r="F215" s="70" t="s">
        <v>161</v>
      </c>
      <c r="G215" s="1073" t="s">
        <v>1876</v>
      </c>
      <c r="H215" s="70" t="s">
        <v>1877</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2329</v>
      </c>
      <c r="B216" s="70">
        <v>208</v>
      </c>
      <c r="C216" s="70">
        <v>16</v>
      </c>
      <c r="D216" s="70">
        <v>28</v>
      </c>
      <c r="E216" s="70">
        <v>2022</v>
      </c>
      <c r="F216" s="70" t="s">
        <v>161</v>
      </c>
      <c r="G216" s="1073" t="s">
        <v>2327</v>
      </c>
      <c r="H216" s="70" t="s">
        <v>2328</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2029</v>
      </c>
      <c r="B218" s="70">
        <v>210</v>
      </c>
      <c r="C218" s="70">
        <v>16</v>
      </c>
      <c r="D218" s="70">
        <v>30</v>
      </c>
      <c r="E218" s="70">
        <v>2022</v>
      </c>
      <c r="F218" s="70" t="s">
        <v>161</v>
      </c>
      <c r="G218" s="1073" t="s">
        <v>2010</v>
      </c>
      <c r="H218" s="70" t="s">
        <v>2011</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2010</v>
      </c>
      <c r="H6" s="77" t="s">
        <v>2011</v>
      </c>
      <c r="I6" s="77" t="s">
        <v>2400</v>
      </c>
      <c r="J6" s="77" t="s">
        <v>2401</v>
      </c>
      <c r="K6" s="1080">
        <v>45</v>
      </c>
      <c r="L6" s="1081">
        <v>27</v>
      </c>
      <c r="M6" s="1044"/>
      <c r="N6" s="988">
        <v>1</v>
      </c>
      <c r="O6" s="77" t="s">
        <v>1674</v>
      </c>
      <c r="P6" s="77" t="s">
        <v>1675</v>
      </c>
      <c r="Q6" s="77" t="s">
        <v>1501</v>
      </c>
      <c r="R6" s="16"/>
      <c r="S6" s="77">
        <v>1</v>
      </c>
      <c r="T6" s="77" t="s">
        <v>2010</v>
      </c>
      <c r="U6" s="77" t="s">
        <v>2011</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1661</v>
      </c>
      <c r="AE9" s="77" t="s">
        <v>1662</v>
      </c>
      <c r="AF9" s="77" t="s">
        <v>1501</v>
      </c>
    </row>
    <row r="10" spans="1:32" ht="12">
      <c r="A10" s="16"/>
      <c r="B10" s="16"/>
      <c r="C10" s="16"/>
      <c r="D10" s="16"/>
      <c r="F10" s="75" t="s">
        <v>1501</v>
      </c>
      <c r="G10" s="76" t="s">
        <v>2010</v>
      </c>
      <c r="H10" s="77" t="s">
        <v>2011</v>
      </c>
      <c r="I10" s="77" t="s">
        <v>2400</v>
      </c>
      <c r="J10" s="77" t="s">
        <v>2401</v>
      </c>
      <c r="K10" s="1079">
        <v>45</v>
      </c>
      <c r="L10" s="1045">
        <v>27</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1640</v>
      </c>
      <c r="Q11" s="77" t="s">
        <v>1501</v>
      </c>
      <c r="R11" s="16"/>
      <c r="S11" s="16"/>
      <c r="T11" s="16"/>
      <c r="U11" s="16"/>
      <c r="V11" s="16"/>
      <c r="W11" s="16"/>
      <c r="X11" s="77">
        <v>6</v>
      </c>
      <c r="Y11" s="692" t="s">
        <v>1789</v>
      </c>
      <c r="Z11" s="77" t="s">
        <v>1640</v>
      </c>
      <c r="AA11" s="77" t="s">
        <v>1501</v>
      </c>
      <c r="AB11" s="16"/>
      <c r="AC11" s="77">
        <v>6</v>
      </c>
      <c r="AD11" s="77" t="s">
        <v>1665</v>
      </c>
      <c r="AE11" s="77" t="s">
        <v>1666</v>
      </c>
      <c r="AF11" s="77" t="s">
        <v>1501</v>
      </c>
    </row>
    <row r="12" spans="1:32" ht="12">
      <c r="A12" s="16"/>
      <c r="B12" s="16"/>
      <c r="C12" s="16"/>
      <c r="D12" s="16"/>
      <c r="F12" s="75" t="s">
        <v>1505</v>
      </c>
      <c r="G12" s="76" t="s">
        <v>2010</v>
      </c>
      <c r="H12" s="77"/>
      <c r="I12" s="77" t="s">
        <v>2010</v>
      </c>
      <c r="J12" s="77"/>
      <c r="K12" s="1079" t="s">
        <v>1544</v>
      </c>
      <c r="L12" s="1045"/>
      <c r="M12" s="1044"/>
      <c r="N12" s="988">
        <v>7</v>
      </c>
      <c r="O12" s="77" t="s">
        <v>1654</v>
      </c>
      <c r="P12" s="77" t="s">
        <v>1655</v>
      </c>
      <c r="Q12" s="77" t="s">
        <v>1501</v>
      </c>
      <c r="R12" s="16"/>
      <c r="S12" s="16"/>
      <c r="T12" s="16"/>
      <c r="U12" s="16"/>
      <c r="V12" s="16"/>
      <c r="W12" s="16"/>
      <c r="X12" s="77">
        <v>7</v>
      </c>
      <c r="Y12" s="692" t="s">
        <v>1654</v>
      </c>
      <c r="Z12" s="77" t="s">
        <v>1655</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2331</v>
      </c>
      <c r="AE14" s="77" t="s">
        <v>2332</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2335</v>
      </c>
      <c r="AE18" s="77" t="s">
        <v>2336</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2395</v>
      </c>
      <c r="AE19" s="77" t="s">
        <v>2396</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2391</v>
      </c>
      <c r="AE20" s="77" t="s">
        <v>2392</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2379</v>
      </c>
      <c r="AE22" s="77" t="s">
        <v>2380</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2259</v>
      </c>
      <c r="AE23" s="77" t="s">
        <v>2260</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1645</v>
      </c>
      <c r="AE29" s="77" t="s">
        <v>1646</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1649</v>
      </c>
      <c r="AE30" s="77" t="s">
        <v>1650</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1876</v>
      </c>
      <c r="AE32" s="77" t="s">
        <v>1877</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2327</v>
      </c>
      <c r="AE33" s="77" t="s">
        <v>2328</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2010</v>
      </c>
      <c r="AE35" s="77" t="s">
        <v>2011</v>
      </c>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度会町</v>
      </c>
      <c r="K4" s="70" t="str">
        <f>HLOOKUP(K3,比較地域マスタ!$E$5:$L$6,2,0)</f>
        <v>24470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度会町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10.750658744301051</v>
      </c>
      <c r="BB5" s="29"/>
      <c r="BC5" s="17"/>
      <c r="BD5" s="1005">
        <f>SUM(BC6:BC8)</f>
        <v>10.762891861507372</v>
      </c>
      <c r="BE5" s="29"/>
      <c r="BF5" s="17"/>
      <c r="BG5" s="1005">
        <f>AK35</f>
        <v>9.0785702940281556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6.2268960357440424</v>
      </c>
      <c r="BA6" s="17"/>
      <c r="BB6" s="29"/>
      <c r="BC6" s="1005">
        <f>O32</f>
        <v>3.8319052915234089</v>
      </c>
      <c r="BD6" s="17"/>
      <c r="BE6" s="29"/>
      <c r="BF6" s="1005">
        <f>AK36</f>
        <v>3.7502009527380533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1.362100487567014</v>
      </c>
      <c r="BA7" s="17"/>
      <c r="BB7" s="29"/>
      <c r="BC7" s="1005">
        <f>O33</f>
        <v>1.0704684189176279</v>
      </c>
      <c r="BD7" s="17"/>
      <c r="BE7" s="29"/>
      <c r="BF7" s="1005">
        <f t="shared" ref="BF7:BF8" si="0">AK37</f>
        <v>0.6129168707912046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3.1616622209899941</v>
      </c>
      <c r="BA8" s="17"/>
      <c r="BB8" s="29"/>
      <c r="BC8" s="1005">
        <f>O34</f>
        <v>5.8605181510663353</v>
      </c>
      <c r="BD8" s="17"/>
      <c r="BE8" s="29"/>
      <c r="BF8" s="1005">
        <f t="shared" si="0"/>
        <v>4.7154524704988976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54.597079712946254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6.0145836518156486</v>
      </c>
      <c r="BA9" s="1005">
        <f>AZ9</f>
        <v>6.0145836518156486</v>
      </c>
      <c r="BB9" s="29"/>
      <c r="BC9" s="1005">
        <f>O35</f>
        <v>8.6371771750271655</v>
      </c>
      <c r="BD9" s="1005">
        <f>BC9</f>
        <v>8.6371771750271655</v>
      </c>
      <c r="BE9" s="29"/>
      <c r="BF9" s="1005">
        <f>AK39</f>
        <v>5.2679095905989604</v>
      </c>
      <c r="BG9" s="1005">
        <f>AK39</f>
        <v>5.2679095905989604</v>
      </c>
      <c r="BH9" s="29"/>
    </row>
    <row r="10" spans="1:62" ht="17.100000000000001" customHeight="1" thickBot="1">
      <c r="B10" s="323"/>
      <c r="C10" s="324"/>
      <c r="D10" s="326"/>
      <c r="E10" s="326"/>
      <c r="F10" s="326"/>
      <c r="G10" s="325"/>
      <c r="H10" s="325"/>
      <c r="I10" s="326"/>
      <c r="J10" s="327"/>
      <c r="K10" s="334"/>
      <c r="L10" s="246" t="s">
        <v>114</v>
      </c>
      <c r="M10" s="246"/>
      <c r="N10" s="563"/>
      <c r="O10" s="906">
        <f>SUM(O11:O13)</f>
        <v>10.750658744301051</v>
      </c>
      <c r="P10" s="453">
        <f t="shared" ref="P10:P22" si="1">O10/$O$9</f>
        <v>0.19690904350240945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11.47386053215051</v>
      </c>
      <c r="BA10" s="1005">
        <f>AZ10</f>
        <v>11.47386053215051</v>
      </c>
      <c r="BB10" s="29"/>
      <c r="BC10" s="1005">
        <f>O36</f>
        <v>12.051833145173299</v>
      </c>
      <c r="BD10" s="1005">
        <f>BC10</f>
        <v>12.051833145173299</v>
      </c>
      <c r="BE10" s="29"/>
      <c r="BF10" s="1005">
        <f>AK40</f>
        <v>8.5087803004616323</v>
      </c>
      <c r="BG10" s="1005">
        <f>AK40</f>
        <v>8.5087803004616323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6.2268960357440424</v>
      </c>
      <c r="P11" s="454">
        <f t="shared" si="1"/>
        <v>0.11405181501433856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25.811967762251079</v>
      </c>
      <c r="BB11" s="29"/>
      <c r="BC11" s="1005"/>
      <c r="BD11" s="1005">
        <f>SUM(BC12:BC14)</f>
        <v>24.471300206326866</v>
      </c>
      <c r="BE11" s="29"/>
      <c r="BF11" s="17"/>
      <c r="BG11" s="1005">
        <f>AK41</f>
        <v>20.109299702328087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1.362100487567014</v>
      </c>
      <c r="P12" s="454">
        <f t="shared" si="1"/>
        <v>2.4948229735518763E-2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25.263239814267479</v>
      </c>
      <c r="BA12" s="17"/>
      <c r="BB12" s="29"/>
      <c r="BC12" s="1005">
        <f>O38</f>
        <v>23.79769379113387</v>
      </c>
      <c r="BD12" s="17"/>
      <c r="BE12" s="29"/>
      <c r="BF12" s="1005">
        <f>AK42</f>
        <v>19.649761711717787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3.1616622209899941</v>
      </c>
      <c r="P13" s="454">
        <f t="shared" si="1"/>
        <v>5.7908998752552135E-2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0.54872794798360103</v>
      </c>
      <c r="BA13" s="17"/>
      <c r="BB13" s="29"/>
      <c r="BC13" s="1005">
        <f>O41</f>
        <v>0.67360641519299702</v>
      </c>
      <c r="BD13" s="17"/>
      <c r="BE13" s="29"/>
      <c r="BF13" s="1005">
        <f>AK45</f>
        <v>0.45953799061029971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6.0145836518156486</v>
      </c>
      <c r="P14" s="453">
        <f t="shared" si="1"/>
        <v>0.11016310182592878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11.47386053215051</v>
      </c>
      <c r="P15" s="453">
        <f t="shared" si="1"/>
        <v>0.21015520596479426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0.54600902242796456</v>
      </c>
      <c r="BA15" s="1005">
        <f>AZ15</f>
        <v>0.54600902242796456</v>
      </c>
      <c r="BB15" s="29"/>
      <c r="BC15" s="1005">
        <f>O43</f>
        <v>0.92327423335940961</v>
      </c>
      <c r="BD15" s="1005">
        <f>BC15</f>
        <v>0.92327423335940961</v>
      </c>
      <c r="BE15" s="29"/>
      <c r="BF15" s="1005">
        <f>AK47</f>
        <v>1.085451350669296</v>
      </c>
      <c r="BG15" s="1005">
        <f>AK47</f>
        <v>1.085451350669296</v>
      </c>
      <c r="BH15" s="29"/>
    </row>
    <row r="16" spans="1:62" ht="17.100000000000001" customHeight="1" thickBot="1">
      <c r="B16" s="323"/>
      <c r="C16" s="324"/>
      <c r="D16" s="326"/>
      <c r="E16" s="326"/>
      <c r="F16" s="326"/>
      <c r="G16" s="325"/>
      <c r="H16" s="325"/>
      <c r="I16" s="326"/>
      <c r="J16" s="327"/>
      <c r="K16" s="335"/>
      <c r="L16" s="246" t="s">
        <v>128</v>
      </c>
      <c r="M16" s="344"/>
      <c r="N16" s="345"/>
      <c r="O16" s="906">
        <f>SUM(O18:O21)</f>
        <v>25.811967762251079</v>
      </c>
      <c r="P16" s="453">
        <f t="shared" si="1"/>
        <v>0.47277194857237859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25.263239814267479</v>
      </c>
      <c r="P17" s="454">
        <f t="shared" si="1"/>
        <v>0.4627214486029913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11.42938650366534</v>
      </c>
      <c r="P18" s="454">
        <f t="shared" si="1"/>
        <v>0.20934061975031171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13.833853310602141</v>
      </c>
      <c r="P19" s="454">
        <f t="shared" si="1"/>
        <v>0.2533808288526796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0.54872794798360103</v>
      </c>
      <c r="P20" s="454">
        <f t="shared" si="1"/>
        <v>1.0050499969387276E-2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0.54600902242796456</v>
      </c>
      <c r="P22" s="612">
        <f t="shared" si="1"/>
        <v>1.0000700134488932E-2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11.057264461919864</v>
      </c>
      <c r="AZ22" s="1005">
        <f t="shared" si="3"/>
        <v>10.417888152498865</v>
      </c>
      <c r="BA22" s="1005">
        <f t="shared" si="3"/>
        <v>11.75675945221694</v>
      </c>
      <c r="BB22" s="1005">
        <f t="shared" si="3"/>
        <v>11.413120436646491</v>
      </c>
      <c r="BC22" s="1005">
        <f t="shared" si="3"/>
        <v>10.762891861507372</v>
      </c>
      <c r="BD22" s="1005">
        <f t="shared" si="3"/>
        <v>8.4319889552073022</v>
      </c>
      <c r="BE22" s="1005">
        <f t="shared" si="3"/>
        <v>11.951646522715015</v>
      </c>
      <c r="BF22" s="1005">
        <f t="shared" si="3"/>
        <v>9.5739139143565879</v>
      </c>
      <c r="BG22" s="1005">
        <f t="shared" si="3"/>
        <v>9.3152568037721153</v>
      </c>
      <c r="BH22" s="1005">
        <f t="shared" si="3"/>
        <v>8.7894756307129853</v>
      </c>
      <c r="BI22" s="1005">
        <f t="shared" si="3"/>
        <v>8.9997712500635068</v>
      </c>
      <c r="BJ22" s="1005">
        <f t="shared" si="3"/>
        <v>11.298890813501833</v>
      </c>
      <c r="BK22" s="1005">
        <f t="shared" si="3"/>
        <v>10.009236517875824</v>
      </c>
      <c r="BL22" s="1005">
        <f t="shared" si="3"/>
        <v>9.0785702940281556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7.5559026711649748</v>
      </c>
      <c r="AZ23" s="1005">
        <f t="shared" ref="AZ23:BL23" si="4">Y39</f>
        <v>7.799531082850172</v>
      </c>
      <c r="BA23" s="1005">
        <f t="shared" si="4"/>
        <v>9.0836877597521788</v>
      </c>
      <c r="BB23" s="1005">
        <f t="shared" si="4"/>
        <v>8.5778906248735591</v>
      </c>
      <c r="BC23" s="1005">
        <f t="shared" si="4"/>
        <v>8.6371771750271655</v>
      </c>
      <c r="BD23" s="1005">
        <f t="shared" si="4"/>
        <v>8.269837056511097</v>
      </c>
      <c r="BE23" s="1005">
        <f t="shared" si="4"/>
        <v>6.7596037160372857</v>
      </c>
      <c r="BF23" s="1005">
        <f t="shared" si="4"/>
        <v>6.5492669291824352</v>
      </c>
      <c r="BG23" s="1005">
        <f t="shared" si="4"/>
        <v>6.1875943060599905</v>
      </c>
      <c r="BH23" s="1005">
        <f t="shared" si="4"/>
        <v>6.4037523191835657</v>
      </c>
      <c r="BI23" s="1005">
        <f t="shared" si="4"/>
        <v>5.7096912602765215</v>
      </c>
      <c r="BJ23" s="1005">
        <f t="shared" si="4"/>
        <v>4.9784959760222707</v>
      </c>
      <c r="BK23" s="1005">
        <f t="shared" si="4"/>
        <v>5.7130639137404184</v>
      </c>
      <c r="BL23" s="1005">
        <f t="shared" si="4"/>
        <v>5.2679095905989604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10.38223055893738</v>
      </c>
      <c r="AZ24" s="1005">
        <f t="shared" ref="AZ24:BL24" si="5">Y40</f>
        <v>11.802317039776471</v>
      </c>
      <c r="BA24" s="1005">
        <f t="shared" si="5"/>
        <v>12.212566842252841</v>
      </c>
      <c r="BB24" s="1005">
        <f t="shared" si="5"/>
        <v>11.67300845482513</v>
      </c>
      <c r="BC24" s="1005">
        <f t="shared" si="5"/>
        <v>12.051833145173299</v>
      </c>
      <c r="BD24" s="1005">
        <f t="shared" si="5"/>
        <v>10.90839278404027</v>
      </c>
      <c r="BE24" s="1005">
        <f t="shared" si="5"/>
        <v>10.33516903545228</v>
      </c>
      <c r="BF24" s="1005">
        <f t="shared" si="5"/>
        <v>10.546138029757669</v>
      </c>
      <c r="BG24" s="1005">
        <f t="shared" si="5"/>
        <v>10.311975639835953</v>
      </c>
      <c r="BH24" s="1005">
        <f t="shared" si="5"/>
        <v>9.3280262483863936</v>
      </c>
      <c r="BI24" s="1005">
        <f t="shared" si="5"/>
        <v>8.7482443972566539</v>
      </c>
      <c r="BJ24" s="1005">
        <f t="shared" si="5"/>
        <v>8.7652527939962468</v>
      </c>
      <c r="BK24" s="1005">
        <f t="shared" si="5"/>
        <v>9.0706515746110821</v>
      </c>
      <c r="BL24" s="1005">
        <f t="shared" si="5"/>
        <v>8.5087803004616323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25.173723379790136</v>
      </c>
      <c r="AZ25" s="1005">
        <f t="shared" ref="AZ25:BL25" si="6">Y41</f>
        <v>25.226919924371792</v>
      </c>
      <c r="BA25" s="1005">
        <f t="shared" si="6"/>
        <v>24.937056377105371</v>
      </c>
      <c r="BB25" s="1005">
        <f t="shared" si="6"/>
        <v>24.975362637185611</v>
      </c>
      <c r="BC25" s="1005">
        <f t="shared" si="6"/>
        <v>24.471300206326866</v>
      </c>
      <c r="BD25" s="1005">
        <f t="shared" si="6"/>
        <v>23.816675113176736</v>
      </c>
      <c r="BE25" s="1005">
        <f t="shared" si="6"/>
        <v>23.514852092232907</v>
      </c>
      <c r="BF25" s="1005">
        <f t="shared" si="6"/>
        <v>22.994912933125047</v>
      </c>
      <c r="BG25" s="1005">
        <f t="shared" si="6"/>
        <v>22.56356563070679</v>
      </c>
      <c r="BH25" s="1005">
        <f t="shared" si="6"/>
        <v>22.114801517917954</v>
      </c>
      <c r="BI25" s="1005">
        <f t="shared" si="6"/>
        <v>21.785932145900375</v>
      </c>
      <c r="BJ25" s="1005">
        <f t="shared" si="6"/>
        <v>19.898721713970904</v>
      </c>
      <c r="BK25" s="1005">
        <f t="shared" si="6"/>
        <v>19.911153061798395</v>
      </c>
      <c r="BL25" s="1005">
        <f t="shared" si="6"/>
        <v>20.109299702328087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0.67008847500007784</v>
      </c>
      <c r="AZ26" s="1005">
        <f t="shared" si="7"/>
        <v>1.0650520323458099</v>
      </c>
      <c r="BA26" s="1005">
        <f t="shared" si="7"/>
        <v>1.082747258781819</v>
      </c>
      <c r="BB26" s="1005">
        <f t="shared" si="7"/>
        <v>0.93011236252061724</v>
      </c>
      <c r="BC26" s="1005">
        <f t="shared" si="7"/>
        <v>0.92327423335940961</v>
      </c>
      <c r="BD26" s="1005">
        <f t="shared" si="7"/>
        <v>1.180038081250149</v>
      </c>
      <c r="BE26" s="1005">
        <f t="shared" si="7"/>
        <v>0.90226857960099049</v>
      </c>
      <c r="BF26" s="1005">
        <f t="shared" si="7"/>
        <v>0.79415515530266811</v>
      </c>
      <c r="BG26" s="1005">
        <f t="shared" si="7"/>
        <v>0.86342204119635002</v>
      </c>
      <c r="BH26" s="1005">
        <f t="shared" si="7"/>
        <v>1.0612151160988241</v>
      </c>
      <c r="BI26" s="1005">
        <f t="shared" si="7"/>
        <v>1.052875848127411</v>
      </c>
      <c r="BJ26" s="1005">
        <f t="shared" si="7"/>
        <v>0.78946149764977347</v>
      </c>
      <c r="BK26" s="1005">
        <f t="shared" si="7"/>
        <v>1.147485743427052</v>
      </c>
      <c r="BL26" s="1005">
        <f t="shared" si="7"/>
        <v>1.085451350669296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54.839209546812434</v>
      </c>
      <c r="AZ27" s="1005">
        <f t="shared" si="8"/>
        <v>56.311708231843113</v>
      </c>
      <c r="BA27" s="1005">
        <f t="shared" si="8"/>
        <v>59.072817690109154</v>
      </c>
      <c r="BB27" s="1005">
        <f t="shared" si="8"/>
        <v>57.569494516051407</v>
      </c>
      <c r="BC27" s="1005">
        <f t="shared" si="8"/>
        <v>56.84647662139411</v>
      </c>
      <c r="BD27" s="1005">
        <f t="shared" si="8"/>
        <v>52.606931990185551</v>
      </c>
      <c r="BE27" s="1005">
        <f t="shared" si="8"/>
        <v>53.46353994603848</v>
      </c>
      <c r="BF27" s="1005">
        <f t="shared" si="8"/>
        <v>50.458386961724408</v>
      </c>
      <c r="BG27" s="1005">
        <f t="shared" si="8"/>
        <v>49.241814421571199</v>
      </c>
      <c r="BH27" s="1005">
        <f t="shared" si="8"/>
        <v>47.697270832299722</v>
      </c>
      <c r="BI27" s="1005">
        <f t="shared" si="8"/>
        <v>46.296514901624469</v>
      </c>
      <c r="BJ27" s="1005">
        <f t="shared" si="8"/>
        <v>45.73082279514103</v>
      </c>
      <c r="BK27" s="1005">
        <f t="shared" si="8"/>
        <v>45.851590811452773</v>
      </c>
      <c r="BL27" s="1005">
        <f t="shared" si="8"/>
        <v>44.050011238086128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56.84647662139411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10.762891861507372</v>
      </c>
      <c r="P31" s="453">
        <f t="shared" ref="P31:P43" si="9">O31/$O$30</f>
        <v>0.18933261129251358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3.8319052915234089</v>
      </c>
      <c r="P32" s="454">
        <f t="shared" si="9"/>
        <v>6.7407964737101672E-2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1.0704684189176279</v>
      </c>
      <c r="P33" s="454">
        <f t="shared" si="9"/>
        <v>1.8830866617241818E-2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5.8605181510663353</v>
      </c>
      <c r="P34" s="454">
        <f t="shared" si="9"/>
        <v>0.10309377993817009</v>
      </c>
      <c r="Q34" s="328"/>
      <c r="R34" s="13"/>
      <c r="S34" s="323"/>
      <c r="T34" s="563" t="s">
        <v>112</v>
      </c>
      <c r="U34" s="332"/>
      <c r="V34" s="332"/>
      <c r="W34" s="332"/>
      <c r="X34" s="893">
        <f>X35+X39+X40+X41+X47</f>
        <v>54.839209546812434</v>
      </c>
      <c r="Y34" s="894">
        <f t="shared" ref="Y34:AK34" si="10">Y35+Y39+Y40+Y41+Y47</f>
        <v>56.311708231843113</v>
      </c>
      <c r="Z34" s="894">
        <f t="shared" si="10"/>
        <v>59.072817690109154</v>
      </c>
      <c r="AA34" s="894">
        <f t="shared" si="10"/>
        <v>57.569494516051407</v>
      </c>
      <c r="AB34" s="894">
        <f t="shared" si="10"/>
        <v>56.84647662139411</v>
      </c>
      <c r="AC34" s="894">
        <f t="shared" si="10"/>
        <v>52.606931990185551</v>
      </c>
      <c r="AD34" s="894">
        <f t="shared" si="10"/>
        <v>53.46353994603848</v>
      </c>
      <c r="AE34" s="894">
        <f t="shared" si="10"/>
        <v>50.458386961724408</v>
      </c>
      <c r="AF34" s="894">
        <f t="shared" si="10"/>
        <v>49.241814421571199</v>
      </c>
      <c r="AG34" s="894">
        <f t="shared" si="10"/>
        <v>47.697270832299722</v>
      </c>
      <c r="AH34" s="894">
        <f t="shared" si="10"/>
        <v>46.296514901624469</v>
      </c>
      <c r="AI34" s="894">
        <f t="shared" si="10"/>
        <v>45.73082279514103</v>
      </c>
      <c r="AJ34" s="894">
        <f t="shared" si="10"/>
        <v>45.851590811452773</v>
      </c>
      <c r="AK34" s="895">
        <f t="shared" si="10"/>
        <v>44.050011238086128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8.6371771750271655</v>
      </c>
      <c r="P35" s="453">
        <f t="shared" si="9"/>
        <v>0.15193865457224437</v>
      </c>
      <c r="Q35" s="328"/>
      <c r="R35" s="13"/>
      <c r="S35" s="323"/>
      <c r="T35" s="334"/>
      <c r="U35" s="246" t="s">
        <v>114</v>
      </c>
      <c r="V35" s="344"/>
      <c r="W35" s="344"/>
      <c r="X35" s="896">
        <f>SUM(X36:X38)</f>
        <v>11.057264461919864</v>
      </c>
      <c r="Y35" s="897">
        <f t="shared" ref="Y35:AK35" si="11">SUM(Y36:Y38)</f>
        <v>10.417888152498865</v>
      </c>
      <c r="Z35" s="897">
        <f t="shared" si="11"/>
        <v>11.75675945221694</v>
      </c>
      <c r="AA35" s="897">
        <f t="shared" si="11"/>
        <v>11.413120436646491</v>
      </c>
      <c r="AB35" s="897">
        <f t="shared" si="11"/>
        <v>10.762891861507372</v>
      </c>
      <c r="AC35" s="897">
        <f t="shared" si="11"/>
        <v>8.4319889552073022</v>
      </c>
      <c r="AD35" s="897">
        <f t="shared" si="11"/>
        <v>11.951646522715015</v>
      </c>
      <c r="AE35" s="897">
        <f t="shared" si="11"/>
        <v>9.5739139143565879</v>
      </c>
      <c r="AF35" s="897">
        <f t="shared" si="11"/>
        <v>9.3152568037721153</v>
      </c>
      <c r="AG35" s="897">
        <f t="shared" si="11"/>
        <v>8.7894756307129853</v>
      </c>
      <c r="AH35" s="897">
        <f t="shared" si="11"/>
        <v>8.9997712500635068</v>
      </c>
      <c r="AI35" s="897">
        <f t="shared" si="11"/>
        <v>11.298890813501833</v>
      </c>
      <c r="AJ35" s="897">
        <f t="shared" si="11"/>
        <v>10.009236517875824</v>
      </c>
      <c r="AK35" s="898">
        <f t="shared" si="11"/>
        <v>9.0785702940281556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12.051833145173299</v>
      </c>
      <c r="P36" s="453">
        <f t="shared" si="9"/>
        <v>0.21200668645552617</v>
      </c>
      <c r="Q36" s="328"/>
      <c r="R36" s="13"/>
      <c r="S36" s="356" t="s">
        <v>184</v>
      </c>
      <c r="T36" s="335"/>
      <c r="U36" s="346"/>
      <c r="V36" s="336" t="s">
        <v>184</v>
      </c>
      <c r="W36" s="357"/>
      <c r="X36" s="899">
        <f>VLOOKUP(年度マスタ!$K$4&amp;"_"&amp;X$33,データシート1!$A:$BT,MATCH("aa_"&amp;$S36,データシート1!$A$1:$BT$1,0),0)</f>
        <v>3.5550271423222628</v>
      </c>
      <c r="Y36" s="900">
        <f>VLOOKUP(年度マスタ!$K$4&amp;"_"&amp;Y$33,データシート1!$A:$BT,MATCH("aa_"&amp;$S36,データシート1!$A$1:$BT$1,0),0)</f>
        <v>3.347270291553377</v>
      </c>
      <c r="Z36" s="900">
        <f>VLOOKUP(年度マスタ!$K$4&amp;"_"&amp;Z$33,データシート1!$A:$BT,MATCH("aa_"&amp;$S36,データシート1!$A$1:$BT$1,0),0)</f>
        <v>4.358288648925253</v>
      </c>
      <c r="AA36" s="900">
        <f>VLOOKUP(年度マスタ!$K$4&amp;"_"&amp;AA$33,データシート1!$A:$BT,MATCH("aa_"&amp;$S36,データシート1!$A$1:$BT$1,0),0)</f>
        <v>4.0117339189426362</v>
      </c>
      <c r="AB36" s="900">
        <f>VLOOKUP(年度マスタ!$K$4&amp;"_"&amp;AB$33,データシート1!$A:$BT,MATCH("aa_"&amp;$S36,データシート1!$A$1:$BT$1,0),0)</f>
        <v>3.8319052915234089</v>
      </c>
      <c r="AC36" s="900">
        <f>VLOOKUP(年度マスタ!$K$4&amp;"_"&amp;AC$33,データシート1!$A:$BT,MATCH("aa_"&amp;$S36,データシート1!$A$1:$BT$1,0),0)</f>
        <v>3.8537790596982409</v>
      </c>
      <c r="AD36" s="900">
        <f>VLOOKUP(年度マスタ!$K$4&amp;"_"&amp;AD$33,データシート1!$A:$BT,MATCH("aa_"&amp;$S36,データシート1!$A$1:$BT$1,0),0)</f>
        <v>4.4358350976901031</v>
      </c>
      <c r="AE36" s="900">
        <f>VLOOKUP(年度マスタ!$K$4&amp;"_"&amp;AE$33,データシート1!$A:$BT,MATCH("aa_"&amp;$S36,データシート1!$A$1:$BT$1,0),0)</f>
        <v>4.8127055637356966</v>
      </c>
      <c r="AF36" s="900">
        <f>VLOOKUP(年度マスタ!$K$4&amp;"_"&amp;AF$33,データシート1!$A:$BT,MATCH("aa_"&amp;$S36,データシート1!$A$1:$BT$1,0),0)</f>
        <v>4.632216188248325</v>
      </c>
      <c r="AG36" s="900">
        <f>VLOOKUP(年度マスタ!$K$4&amp;"_"&amp;AG$33,データシート1!$A:$BT,MATCH("aa_"&amp;$S36,データシート1!$A$1:$BT$1,0),0)</f>
        <v>4.4767955330440534</v>
      </c>
      <c r="AH36" s="900">
        <f>VLOOKUP(年度マスタ!$K$4&amp;"_"&amp;AH$33,データシート1!$A:$BT,MATCH("aa_"&amp;$S36,データシート1!$A$1:$BT$1,0),0)</f>
        <v>4.7221343292519462</v>
      </c>
      <c r="AI36" s="900">
        <f>VLOOKUP(年度マスタ!$K$4&amp;"_"&amp;AI$33,データシート1!$A:$BT,MATCH("aa_"&amp;$S36,データシート1!$A$1:$BT$1,0),0)</f>
        <v>5.2623750592332312</v>
      </c>
      <c r="AJ36" s="900">
        <f>VLOOKUP(年度マスタ!$K$4&amp;"_"&amp;AJ$33,データシート1!$A:$BT,MATCH("aa_"&amp;$S36,データシート1!$A$1:$BT$1,0),0)</f>
        <v>4.1516975294546468</v>
      </c>
      <c r="AK36" s="901">
        <f>VLOOKUP(年度マスタ!$K$4&amp;"_"&amp;AK$33,データシート1!$A:$BT,MATCH("aa_"&amp;$S36,データシート1!$A$1:$BT$1,0),0)</f>
        <v>3.7502009527380533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24.471300206326866</v>
      </c>
      <c r="P37" s="453">
        <f t="shared" si="9"/>
        <v>0.43048050927253279</v>
      </c>
      <c r="Q37" s="328"/>
      <c r="R37" s="13"/>
      <c r="S37" s="356" t="s">
        <v>187</v>
      </c>
      <c r="T37" s="335"/>
      <c r="U37" s="346"/>
      <c r="V37" s="336" t="s">
        <v>194</v>
      </c>
      <c r="W37" s="357"/>
      <c r="X37" s="899">
        <f>VLOOKUP(年度マスタ!$K$4&amp;"_"&amp;X$33,データシート1!$A:$BT,MATCH("aa_"&amp;$S37,データシート1!$A$1:$BT$1,0),0)</f>
        <v>0.90771555957006844</v>
      </c>
      <c r="Y37" s="900">
        <f>VLOOKUP(年度マスタ!$K$4&amp;"_"&amp;Y$33,データシート1!$A:$BT,MATCH("aa_"&amp;$S37,データシート1!$A$1:$BT$1,0),0)</f>
        <v>0.94905700726890641</v>
      </c>
      <c r="Z37" s="900">
        <f>VLOOKUP(年度マスタ!$K$4&amp;"_"&amp;Z$33,データシート1!$A:$BT,MATCH("aa_"&amp;$S37,データシート1!$A$1:$BT$1,0),0)</f>
        <v>1.3101221828628959</v>
      </c>
      <c r="AA37" s="900">
        <f>VLOOKUP(年度マスタ!$K$4&amp;"_"&amp;AA$33,データシート1!$A:$BT,MATCH("aa_"&amp;$S37,データシート1!$A$1:$BT$1,0),0)</f>
        <v>1.2233433784220791</v>
      </c>
      <c r="AB37" s="900">
        <f>VLOOKUP(年度マスタ!$K$4&amp;"_"&amp;AB$33,データシート1!$A:$BT,MATCH("aa_"&amp;$S37,データシート1!$A$1:$BT$1,0),0)</f>
        <v>1.0704684189176279</v>
      </c>
      <c r="AC37" s="900">
        <f>VLOOKUP(年度マスタ!$K$4&amp;"_"&amp;AC$33,データシート1!$A:$BT,MATCH("aa_"&amp;$S37,データシート1!$A$1:$BT$1,0),0)</f>
        <v>1.0610004732905809</v>
      </c>
      <c r="AD37" s="900">
        <f>VLOOKUP(年度マスタ!$K$4&amp;"_"&amp;AD$33,データシート1!$A:$BT,MATCH("aa_"&amp;$S37,データシート1!$A$1:$BT$1,0),0)</f>
        <v>1.003945321335125</v>
      </c>
      <c r="AE37" s="900">
        <f>VLOOKUP(年度マスタ!$K$4&amp;"_"&amp;AE$33,データシート1!$A:$BT,MATCH("aa_"&amp;$S37,データシート1!$A$1:$BT$1,0),0)</f>
        <v>0.93970558015071781</v>
      </c>
      <c r="AF37" s="900">
        <f>VLOOKUP(年度マスタ!$K$4&amp;"_"&amp;AF$33,データシート1!$A:$BT,MATCH("aa_"&amp;$S37,データシート1!$A$1:$BT$1,0),0)</f>
        <v>0.94870559495122575</v>
      </c>
      <c r="AG37" s="900">
        <f>VLOOKUP(年度マスタ!$K$4&amp;"_"&amp;AG$33,データシート1!$A:$BT,MATCH("aa_"&amp;$S37,データシート1!$A$1:$BT$1,0),0)</f>
        <v>0.87873127424777631</v>
      </c>
      <c r="AH37" s="900">
        <f>VLOOKUP(年度マスタ!$K$4&amp;"_"&amp;AH$33,データシート1!$A:$BT,MATCH("aa_"&amp;$S37,データシート1!$A$1:$BT$1,0),0)</f>
        <v>0.81927861318014061</v>
      </c>
      <c r="AI37" s="900">
        <f>VLOOKUP(年度マスタ!$K$4&amp;"_"&amp;AI$33,データシート1!$A:$BT,MATCH("aa_"&amp;$S37,データシート1!$A$1:$BT$1,0),0)</f>
        <v>0.59674084202631783</v>
      </c>
      <c r="AJ37" s="900">
        <f>VLOOKUP(年度マスタ!$K$4&amp;"_"&amp;AJ$33,データシート1!$A:$BT,MATCH("aa_"&amp;$S37,データシート1!$A$1:$BT$1,0),0)</f>
        <v>0.65404505617327102</v>
      </c>
      <c r="AK37" s="901">
        <f>VLOOKUP(年度マスタ!$K$4&amp;"_"&amp;AK$33,データシート1!$A:$BT,MATCH("aa_"&amp;$S37,データシート1!$A$1:$BT$1,0),0)</f>
        <v>0.6129168707912046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23.79769379113387</v>
      </c>
      <c r="P38" s="454">
        <f t="shared" si="9"/>
        <v>0.41863093731613321</v>
      </c>
      <c r="Q38" s="328"/>
      <c r="R38" s="13"/>
      <c r="S38" s="356" t="s">
        <v>188</v>
      </c>
      <c r="T38" s="335"/>
      <c r="U38" s="348"/>
      <c r="V38" s="358" t="s">
        <v>197</v>
      </c>
      <c r="W38" s="358"/>
      <c r="X38" s="899">
        <f>VLOOKUP(年度マスタ!$K$4&amp;"_"&amp;X$33,データシート1!$A:$BT,MATCH("aa_"&amp;$S38,データシート1!$A$1:$BT$1,0),0)</f>
        <v>6.5945217600275328</v>
      </c>
      <c r="Y38" s="900">
        <f>VLOOKUP(年度マスタ!$K$4&amp;"_"&amp;Y$33,データシート1!$A:$BT,MATCH("aa_"&amp;$S38,データシート1!$A$1:$BT$1,0),0)</f>
        <v>6.1215608536765806</v>
      </c>
      <c r="Z38" s="900">
        <f>VLOOKUP(年度マスタ!$K$4&amp;"_"&amp;Z$33,データシート1!$A:$BT,MATCH("aa_"&amp;$S38,データシート1!$A$1:$BT$1,0),0)</f>
        <v>6.08834862042879</v>
      </c>
      <c r="AA38" s="900">
        <f>VLOOKUP(年度マスタ!$K$4&amp;"_"&amp;AA$33,データシート1!$A:$BT,MATCH("aa_"&amp;$S38,データシート1!$A$1:$BT$1,0),0)</f>
        <v>6.1780431392817743</v>
      </c>
      <c r="AB38" s="900">
        <f>VLOOKUP(年度マスタ!$K$4&amp;"_"&amp;AB$33,データシート1!$A:$BT,MATCH("aa_"&amp;$S38,データシート1!$A$1:$BT$1,0),0)</f>
        <v>5.8605181510663353</v>
      </c>
      <c r="AC38" s="900">
        <f>VLOOKUP(年度マスタ!$K$4&amp;"_"&amp;AC$33,データシート1!$A:$BT,MATCH("aa_"&amp;$S38,データシート1!$A$1:$BT$1,0),0)</f>
        <v>3.5172094222184791</v>
      </c>
      <c r="AD38" s="900">
        <f>VLOOKUP(年度マスタ!$K$4&amp;"_"&amp;AD$33,データシート1!$A:$BT,MATCH("aa_"&amp;$S38,データシート1!$A$1:$BT$1,0),0)</f>
        <v>6.5118661036897869</v>
      </c>
      <c r="AE38" s="900">
        <f>VLOOKUP(年度マスタ!$K$4&amp;"_"&amp;AE$33,データシート1!$A:$BT,MATCH("aa_"&amp;$S38,データシート1!$A$1:$BT$1,0),0)</f>
        <v>3.8215027704701736</v>
      </c>
      <c r="AF38" s="900">
        <f>VLOOKUP(年度マスタ!$K$4&amp;"_"&amp;AF$33,データシート1!$A:$BT,MATCH("aa_"&amp;$S38,データシート1!$A$1:$BT$1,0),0)</f>
        <v>3.7343350205725656</v>
      </c>
      <c r="AG38" s="900">
        <f>VLOOKUP(年度マスタ!$K$4&amp;"_"&amp;AG$33,データシート1!$A:$BT,MATCH("aa_"&amp;$S38,データシート1!$A$1:$BT$1,0),0)</f>
        <v>3.4339488234211544</v>
      </c>
      <c r="AH38" s="900">
        <f>VLOOKUP(年度マスタ!$K$4&amp;"_"&amp;AH$33,データシート1!$A:$BT,MATCH("aa_"&amp;$S38,データシート1!$A$1:$BT$1,0),0)</f>
        <v>3.4583583076314199</v>
      </c>
      <c r="AI38" s="900">
        <f>VLOOKUP(年度マスタ!$K$4&amp;"_"&amp;AI$33,データシート1!$A:$BT,MATCH("aa_"&amp;$S38,データシート1!$A$1:$BT$1,0),0)</f>
        <v>5.4397749122422843</v>
      </c>
      <c r="AJ38" s="900">
        <f>VLOOKUP(年度マスタ!$K$4&amp;"_"&amp;AJ$33,データシート1!$A:$BT,MATCH("aa_"&amp;$S38,データシート1!$A$1:$BT$1,0),0)</f>
        <v>5.2034939322479046</v>
      </c>
      <c r="AK38" s="901">
        <f>VLOOKUP(年度マスタ!$K$4&amp;"_"&amp;AK$33,データシート1!$A:$BT,MATCH("aa_"&amp;$S38,データシート1!$A$1:$BT$1,0),0)</f>
        <v>4.7154524704988976</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10.609933042631315</v>
      </c>
      <c r="P39" s="454">
        <f t="shared" si="9"/>
        <v>0.18664187603560778</v>
      </c>
      <c r="Q39" s="328"/>
      <c r="R39" s="13"/>
      <c r="S39" s="356" t="s">
        <v>189</v>
      </c>
      <c r="T39" s="335"/>
      <c r="U39" s="343" t="s">
        <v>199</v>
      </c>
      <c r="V39" s="344"/>
      <c r="W39" s="344"/>
      <c r="X39" s="896">
        <f>VLOOKUP(年度マスタ!$K$4&amp;"_"&amp;X$33,データシート1!$A:$BT,MATCH("aa_"&amp;$S39,データシート1!$A$1:$BT$1,0),0)</f>
        <v>7.5559026711649748</v>
      </c>
      <c r="Y39" s="897">
        <f>VLOOKUP(年度マスタ!$K$4&amp;"_"&amp;Y$33,データシート1!$A:$BT,MATCH("aa_"&amp;$S39,データシート1!$A$1:$BT$1,0),0)</f>
        <v>7.799531082850172</v>
      </c>
      <c r="Z39" s="897">
        <f>VLOOKUP(年度マスタ!$K$4&amp;"_"&amp;Z$33,データシート1!$A:$BT,MATCH("aa_"&amp;$S39,データシート1!$A$1:$BT$1,0),0)</f>
        <v>9.0836877597521788</v>
      </c>
      <c r="AA39" s="897">
        <f>VLOOKUP(年度マスタ!$K$4&amp;"_"&amp;AA$33,データシート1!$A:$BT,MATCH("aa_"&amp;$S39,データシート1!$A$1:$BT$1,0),0)</f>
        <v>8.5778906248735591</v>
      </c>
      <c r="AB39" s="897">
        <f>VLOOKUP(年度マスタ!$K$4&amp;"_"&amp;AB$33,データシート1!$A:$BT,MATCH("aa_"&amp;$S39,データシート1!$A$1:$BT$1,0),0)</f>
        <v>8.6371771750271655</v>
      </c>
      <c r="AC39" s="897">
        <f>VLOOKUP(年度マスタ!$K$4&amp;"_"&amp;AC$33,データシート1!$A:$BT,MATCH("aa_"&amp;$S39,データシート1!$A$1:$BT$1,0),0)</f>
        <v>8.269837056511097</v>
      </c>
      <c r="AD39" s="897">
        <f>VLOOKUP(年度マスタ!$K$4&amp;"_"&amp;AD$33,データシート1!$A:$BT,MATCH("aa_"&amp;$S39,データシート1!$A$1:$BT$1,0),0)</f>
        <v>6.7596037160372857</v>
      </c>
      <c r="AE39" s="897">
        <f>VLOOKUP(年度マスタ!$K$4&amp;"_"&amp;AE$33,データシート1!$A:$BT,MATCH("aa_"&amp;$S39,データシート1!$A$1:$BT$1,0),0)</f>
        <v>6.5492669291824352</v>
      </c>
      <c r="AF39" s="897">
        <f>VLOOKUP(年度マスタ!$K$4&amp;"_"&amp;AF$33,データシート1!$A:$BT,MATCH("aa_"&amp;$S39,データシート1!$A$1:$BT$1,0),0)</f>
        <v>6.1875943060599905</v>
      </c>
      <c r="AG39" s="897">
        <f>VLOOKUP(年度マスタ!$K$4&amp;"_"&amp;AG$33,データシート1!$A:$BT,MATCH("aa_"&amp;$S39,データシート1!$A$1:$BT$1,0),0)</f>
        <v>6.4037523191835657</v>
      </c>
      <c r="AH39" s="897">
        <f>VLOOKUP(年度マスタ!$K$4&amp;"_"&amp;AH$33,データシート1!$A:$BT,MATCH("aa_"&amp;$S39,データシート1!$A$1:$BT$1,0),0)</f>
        <v>5.7096912602765215</v>
      </c>
      <c r="AI39" s="897">
        <f>VLOOKUP(年度マスタ!$K$4&amp;"_"&amp;AI$33,データシート1!$A:$BT,MATCH("aa_"&amp;$S39,データシート1!$A$1:$BT$1,0),0)</f>
        <v>4.9784959760222707</v>
      </c>
      <c r="AJ39" s="897">
        <f>VLOOKUP(年度マスタ!$K$4&amp;"_"&amp;AJ$33,データシート1!$A:$BT,MATCH("aa_"&amp;$S39,データシート1!$A$1:$BT$1,0),0)</f>
        <v>5.7130639137404184</v>
      </c>
      <c r="AK39" s="898">
        <f>VLOOKUP(年度マスタ!$K$4&amp;"_"&amp;AK$33,データシート1!$A:$BT,MATCH("aa_"&amp;$S39,データシート1!$A$1:$BT$1,0),0)</f>
        <v>5.2679095905989604</v>
      </c>
      <c r="AL39" s="330"/>
      <c r="AW39" s="17" t="str">
        <f>年度マスタ!K4</f>
        <v>24470</v>
      </c>
      <c r="AX39" s="17" t="s">
        <v>200</v>
      </c>
      <c r="AY39" s="17">
        <f>VLOOKUP($AW39&amp;"_"&amp;$AY$34,データシート1!$A:$BT,MATCH($AY$31&amp;"_"&amp;AY$36,データシート1!$A$1:$BT$1,0),0)</f>
        <v>3.7502009527380533</v>
      </c>
      <c r="AZ39" s="17">
        <f>VLOOKUP($AW39&amp;"_"&amp;$AY$34,データシート1!$A:$BT,MATCH($AY$31&amp;"_"&amp;AZ$36,データシート1!$A$1:$BT$1,0),0)</f>
        <v>0.6129168707912046</v>
      </c>
      <c r="BA39" s="17">
        <f>VLOOKUP($AW39&amp;"_"&amp;$AY$34,データシート1!$A:$BT,MATCH($AY$31&amp;"_"&amp;BA$36,データシート1!$A$1:$BT$1,0),0)</f>
        <v>4.7154524704988976</v>
      </c>
      <c r="BB39" s="17">
        <f>VLOOKUP($AW39&amp;"_"&amp;$AY$34,データシート1!$A:$BT,MATCH($AY$31&amp;"_"&amp;BB$36,データシート1!$A$1:$BT$1,0),0)</f>
        <v>5.2679095905989604</v>
      </c>
      <c r="BC39" s="17">
        <f>VLOOKUP($AW39&amp;"_"&amp;$AY$34,データシート1!$A:$BT,MATCH($AY$31&amp;"_"&amp;BC$36,データシート1!$A$1:$BT$1,0),0)</f>
        <v>8.5087803004616323</v>
      </c>
      <c r="BD39" s="17">
        <f>VLOOKUP($AW39&amp;"_"&amp;$AY$34,データシート1!$A:$BT,MATCH($AY$31&amp;"_"&amp;BD$36,データシート1!$A$1:$BT$1,0),0)</f>
        <v>8.1481661958603535</v>
      </c>
      <c r="BE39" s="17">
        <f>VLOOKUP($AW39&amp;"_"&amp;$AY$34,データシート1!$A:$BT,MATCH($AY$31&amp;"_"&amp;BE$36,データシート1!$A$1:$BT$1,0),0)</f>
        <v>11.501595515857435</v>
      </c>
      <c r="BF39" s="17">
        <f>VLOOKUP($AW39&amp;"_"&amp;$AY$34,データシート1!$A:$BT,MATCH($AY$31&amp;"_"&amp;BF$36,データシート1!$A$1:$BT$1,0),0)</f>
        <v>0.45953799061029971</v>
      </c>
      <c r="BG39" s="17">
        <f>VLOOKUP($AW39&amp;"_"&amp;$AY$34,データシート1!$A:$BT,MATCH($AY$31&amp;"_"&amp;BG$36,データシート1!$A$1:$BT$1,0),0)</f>
        <v>0</v>
      </c>
      <c r="BH39" s="17">
        <f>VLOOKUP($AW39&amp;"_"&amp;$AY$34,データシート1!$A:$BT,MATCH($AY$31&amp;"_"&amp;BH$36,データシート1!$A$1:$BT$1,0),0)</f>
        <v>1.085451350669296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13.187760748502555</v>
      </c>
      <c r="P40" s="454">
        <f t="shared" si="9"/>
        <v>0.23198906128052543</v>
      </c>
      <c r="Q40" s="328"/>
      <c r="R40" s="13"/>
      <c r="S40" s="356" t="s">
        <v>165</v>
      </c>
      <c r="T40" s="335"/>
      <c r="U40" s="343" t="s">
        <v>165</v>
      </c>
      <c r="V40" s="344"/>
      <c r="W40" s="344"/>
      <c r="X40" s="896">
        <f>VLOOKUP(年度マスタ!$K$4&amp;"_"&amp;X$33,データシート1!$A:$BT,MATCH("aa_"&amp;$S40,データシート1!$A$1:$BT$1,0),0)</f>
        <v>10.38223055893738</v>
      </c>
      <c r="Y40" s="897">
        <f>VLOOKUP(年度マスタ!$K$4&amp;"_"&amp;Y$33,データシート1!$A:$BT,MATCH("aa_"&amp;$S40,データシート1!$A$1:$BT$1,0),0)</f>
        <v>11.802317039776471</v>
      </c>
      <c r="Z40" s="897">
        <f>VLOOKUP(年度マスタ!$K$4&amp;"_"&amp;Z$33,データシート1!$A:$BT,MATCH("aa_"&amp;$S40,データシート1!$A$1:$BT$1,0),0)</f>
        <v>12.212566842252841</v>
      </c>
      <c r="AA40" s="897">
        <f>VLOOKUP(年度マスタ!$K$4&amp;"_"&amp;AA$33,データシート1!$A:$BT,MATCH("aa_"&amp;$S40,データシート1!$A$1:$BT$1,0),0)</f>
        <v>11.67300845482513</v>
      </c>
      <c r="AB40" s="897">
        <f>VLOOKUP(年度マスタ!$K$4&amp;"_"&amp;AB$33,データシート1!$A:$BT,MATCH("aa_"&amp;$S40,データシート1!$A$1:$BT$1,0),0)</f>
        <v>12.051833145173299</v>
      </c>
      <c r="AC40" s="897">
        <f>VLOOKUP(年度マスタ!$K$4&amp;"_"&amp;AC$33,データシート1!$A:$BT,MATCH("aa_"&amp;$S40,データシート1!$A$1:$BT$1,0),0)</f>
        <v>10.90839278404027</v>
      </c>
      <c r="AD40" s="897">
        <f>VLOOKUP(年度マスタ!$K$4&amp;"_"&amp;AD$33,データシート1!$A:$BT,MATCH("aa_"&amp;$S40,データシート1!$A$1:$BT$1,0),0)</f>
        <v>10.33516903545228</v>
      </c>
      <c r="AE40" s="897">
        <f>VLOOKUP(年度マスタ!$K$4&amp;"_"&amp;AE$33,データシート1!$A:$BT,MATCH("aa_"&amp;$S40,データシート1!$A$1:$BT$1,0),0)</f>
        <v>10.546138029757669</v>
      </c>
      <c r="AF40" s="897">
        <f>VLOOKUP(年度マスタ!$K$4&amp;"_"&amp;AF$33,データシート1!$A:$BT,MATCH("aa_"&amp;$S40,データシート1!$A$1:$BT$1,0),0)</f>
        <v>10.311975639835953</v>
      </c>
      <c r="AG40" s="897">
        <f>VLOOKUP(年度マスタ!$K$4&amp;"_"&amp;AG$33,データシート1!$A:$BT,MATCH("aa_"&amp;$S40,データシート1!$A$1:$BT$1,0),0)</f>
        <v>9.3280262483863936</v>
      </c>
      <c r="AH40" s="897">
        <f>VLOOKUP(年度マスタ!$K$4&amp;"_"&amp;AH$33,データシート1!$A:$BT,MATCH("aa_"&amp;$S40,データシート1!$A$1:$BT$1,0),0)</f>
        <v>8.7482443972566539</v>
      </c>
      <c r="AI40" s="897">
        <f>VLOOKUP(年度マスタ!$K$4&amp;"_"&amp;AI$33,データシート1!$A:$BT,MATCH("aa_"&amp;$S40,データシート1!$A$1:$BT$1,0),0)</f>
        <v>8.7652527939962468</v>
      </c>
      <c r="AJ40" s="897">
        <f>VLOOKUP(年度マスタ!$K$4&amp;"_"&amp;AJ$33,データシート1!$A:$BT,MATCH("aa_"&amp;$S40,データシート1!$A$1:$BT$1,0),0)</f>
        <v>9.0706515746110821</v>
      </c>
      <c r="AK40" s="898">
        <f>VLOOKUP(年度マスタ!$K$4&amp;"_"&amp;AK$33,データシート1!$A:$BT,MATCH("aa_"&amp;$S40,データシート1!$A$1:$BT$1,0),0)</f>
        <v>8.5087803004616323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0.67360641519299702</v>
      </c>
      <c r="P41" s="454">
        <f t="shared" si="9"/>
        <v>1.1849571956399598E-2</v>
      </c>
      <c r="Q41" s="328"/>
      <c r="R41" s="13"/>
      <c r="S41" s="356" t="s">
        <v>201</v>
      </c>
      <c r="T41" s="335"/>
      <c r="U41" s="246" t="s">
        <v>128</v>
      </c>
      <c r="V41" s="344"/>
      <c r="W41" s="344"/>
      <c r="X41" s="896">
        <f>X42+X45+X46</f>
        <v>25.173723379790136</v>
      </c>
      <c r="Y41" s="897">
        <f t="shared" ref="Y41:AH41" si="12">Y42+Y45+Y46</f>
        <v>25.226919924371792</v>
      </c>
      <c r="Z41" s="897">
        <f t="shared" si="12"/>
        <v>24.937056377105371</v>
      </c>
      <c r="AA41" s="897">
        <f t="shared" si="12"/>
        <v>24.975362637185611</v>
      </c>
      <c r="AB41" s="897">
        <f t="shared" si="12"/>
        <v>24.471300206326866</v>
      </c>
      <c r="AC41" s="897">
        <f t="shared" si="12"/>
        <v>23.816675113176736</v>
      </c>
      <c r="AD41" s="897">
        <f t="shared" si="12"/>
        <v>23.514852092232907</v>
      </c>
      <c r="AE41" s="897">
        <f t="shared" si="12"/>
        <v>22.994912933125047</v>
      </c>
      <c r="AF41" s="897">
        <f t="shared" si="12"/>
        <v>22.56356563070679</v>
      </c>
      <c r="AG41" s="897">
        <f t="shared" si="12"/>
        <v>22.114801517917954</v>
      </c>
      <c r="AH41" s="897">
        <f t="shared" si="12"/>
        <v>21.785932145900375</v>
      </c>
      <c r="AI41" s="897">
        <f>AI42+AI45+AI46</f>
        <v>19.898721713970904</v>
      </c>
      <c r="AJ41" s="897">
        <f>AJ42+AJ45+AJ46</f>
        <v>19.911153061798395</v>
      </c>
      <c r="AK41" s="898">
        <f>AK42+AK45+AK46</f>
        <v>20.109299702328087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24.647473125905158</v>
      </c>
      <c r="Y42" s="900">
        <f t="shared" ref="Y42:AK42" si="13">SUM(Y43:Y44)</f>
        <v>24.682776210669701</v>
      </c>
      <c r="Z42" s="900">
        <f t="shared" si="13"/>
        <v>24.314726370390645</v>
      </c>
      <c r="AA42" s="900">
        <f t="shared" si="13"/>
        <v>24.30470333264654</v>
      </c>
      <c r="AB42" s="900">
        <f t="shared" si="13"/>
        <v>23.79769379113387</v>
      </c>
      <c r="AC42" s="900">
        <f t="shared" si="13"/>
        <v>23.176549925309221</v>
      </c>
      <c r="AD42" s="900">
        <f t="shared" si="13"/>
        <v>22.892352070285668</v>
      </c>
      <c r="AE42" s="900">
        <f t="shared" si="13"/>
        <v>22.39743660953085</v>
      </c>
      <c r="AF42" s="900">
        <f t="shared" si="13"/>
        <v>21.991803367963687</v>
      </c>
      <c r="AG42" s="900">
        <f t="shared" si="13"/>
        <v>21.590515264196945</v>
      </c>
      <c r="AH42" s="900">
        <f t="shared" si="13"/>
        <v>21.283178987275615</v>
      </c>
      <c r="AI42" s="900">
        <f t="shared" si="13"/>
        <v>19.427271769673141</v>
      </c>
      <c r="AJ42" s="900">
        <f t="shared" si="13"/>
        <v>19.45036201021783</v>
      </c>
      <c r="AK42" s="901">
        <f t="shared" si="13"/>
        <v>19.649761711717787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0.92327423335940961</v>
      </c>
      <c r="P43" s="612">
        <f t="shared" si="9"/>
        <v>1.6241538407183117E-2</v>
      </c>
      <c r="Q43" s="328"/>
      <c r="R43" s="13"/>
      <c r="S43" s="356" t="s">
        <v>190</v>
      </c>
      <c r="T43" s="359"/>
      <c r="U43" s="346"/>
      <c r="V43" s="360"/>
      <c r="W43" s="347" t="s">
        <v>190</v>
      </c>
      <c r="X43" s="899">
        <f>VLOOKUP(年度マスタ!$K$4&amp;"_"&amp;X$33,データシート1!$A:$BT,MATCH("aa_"&amp;$S43,データシート1!$A$1:$BT$1,0),0)</f>
        <v>11.073648934173811</v>
      </c>
      <c r="Y43" s="900">
        <f>VLOOKUP(年度マスタ!$K$4&amp;"_"&amp;Y$33,データシート1!$A:$BT,MATCH("aa_"&amp;$S43,データシート1!$A$1:$BT$1,0),0)</f>
        <v>11.08740672284916</v>
      </c>
      <c r="Z43" s="900">
        <f>VLOOKUP(年度マスタ!$K$4&amp;"_"&amp;Z$33,データシート1!$A:$BT,MATCH("aa_"&amp;$S43,データシート1!$A$1:$BT$1,0),0)</f>
        <v>11.023168885603742</v>
      </c>
      <c r="AA43" s="900">
        <f>VLOOKUP(年度マスタ!$K$4&amp;"_"&amp;AA$33,データシート1!$A:$BT,MATCH("aa_"&amp;$S43,データシート1!$A$1:$BT$1,0),0)</f>
        <v>10.982312982561114</v>
      </c>
      <c r="AB43" s="900">
        <f>VLOOKUP(年度マスタ!$K$4&amp;"_"&amp;AB$33,データシート1!$A:$BT,MATCH("aa_"&amp;$S43,データシート1!$A$1:$BT$1,0),0)</f>
        <v>10.609933042631315</v>
      </c>
      <c r="AC43" s="900">
        <f>VLOOKUP(年度マスタ!$K$4&amp;"_"&amp;AC$33,データシート1!$A:$BT,MATCH("aa_"&amp;$S43,データシート1!$A$1:$BT$1,0),0)</f>
        <v>10.085945069524133</v>
      </c>
      <c r="AD43" s="900">
        <f>VLOOKUP(年度マスタ!$K$4&amp;"_"&amp;AD$33,データシート1!$A:$BT,MATCH("aa_"&amp;$S43,データシート1!$A$1:$BT$1,0),0)</f>
        <v>9.9622649425672147</v>
      </c>
      <c r="AE43" s="900">
        <f>VLOOKUP(年度マスタ!$K$4&amp;"_"&amp;AE$33,データシート1!$A:$BT,MATCH("aa_"&amp;$S43,データシート1!$A$1:$BT$1,0),0)</f>
        <v>9.8667927415882595</v>
      </c>
      <c r="AF43" s="900">
        <f>VLOOKUP(年度マスタ!$K$4&amp;"_"&amp;AF$33,データシート1!$A:$BT,MATCH("aa_"&amp;$S43,データシート1!$A$1:$BT$1,0),0)</f>
        <v>9.7191705700203173</v>
      </c>
      <c r="AG43" s="900">
        <f>VLOOKUP(年度マスタ!$K$4&amp;"_"&amp;AG$33,データシート1!$A:$BT,MATCH("aa_"&amp;$S43,データシート1!$A$1:$BT$1,0),0)</f>
        <v>9.5595442953284042</v>
      </c>
      <c r="AH43" s="900">
        <f>VLOOKUP(年度マスタ!$K$4&amp;"_"&amp;AH$33,データシート1!$A:$BT,MATCH("aa_"&amp;$S43,データシート1!$A$1:$BT$1,0),0)</f>
        <v>9.2577948789439901</v>
      </c>
      <c r="AI43" s="900">
        <f>VLOOKUP(年度マスタ!$K$4&amp;"_"&amp;AI$33,データシート1!$A:$BT,MATCH("aa_"&amp;$S43,データシート1!$A$1:$BT$1,0),0)</f>
        <v>8.0817490303488295</v>
      </c>
      <c r="AJ43" s="900">
        <f>VLOOKUP(年度マスタ!$K$4&amp;"_"&amp;AJ$33,データシート1!$A:$BT,MATCH("aa_"&amp;$S43,データシート1!$A$1:$BT$1,0),0)</f>
        <v>7.824544036344709</v>
      </c>
      <c r="AK43" s="901">
        <f>VLOOKUP(年度マスタ!$K$4&amp;"_"&amp;AK$33,データシート1!$A:$BT,MATCH("aa_"&amp;$S43,データシート1!$A$1:$BT$1,0),0)</f>
        <v>8.1481661958603535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13.573824191731349</v>
      </c>
      <c r="Y44" s="900">
        <f>VLOOKUP(年度マスタ!$K$4&amp;"_"&amp;Y$33,データシート1!$A:$BT,MATCH("aa_"&amp;$S44,データシート1!$A$1:$BT$1,0),0)</f>
        <v>13.595369487820539</v>
      </c>
      <c r="Z44" s="900">
        <f>VLOOKUP(年度マスタ!$K$4&amp;"_"&amp;Z$33,データシート1!$A:$BT,MATCH("aa_"&amp;$S44,データシート1!$A$1:$BT$1,0),0)</f>
        <v>13.291557484786905</v>
      </c>
      <c r="AA44" s="900">
        <f>VLOOKUP(年度マスタ!$K$4&amp;"_"&amp;AA$33,データシート1!$A:$BT,MATCH("aa_"&amp;$S44,データシート1!$A$1:$BT$1,0),0)</f>
        <v>13.322390350085426</v>
      </c>
      <c r="AB44" s="900">
        <f>VLOOKUP(年度マスタ!$K$4&amp;"_"&amp;AB$33,データシート1!$A:$BT,MATCH("aa_"&amp;$S44,データシート1!$A$1:$BT$1,0),0)</f>
        <v>13.187760748502555</v>
      </c>
      <c r="AC44" s="900">
        <f>VLOOKUP(年度マスタ!$K$4&amp;"_"&amp;AC$33,データシート1!$A:$BT,MATCH("aa_"&amp;$S44,データシート1!$A$1:$BT$1,0),0)</f>
        <v>13.090604855785088</v>
      </c>
      <c r="AD44" s="900">
        <f>VLOOKUP(年度マスタ!$K$4&amp;"_"&amp;AD$33,データシート1!$A:$BT,MATCH("aa_"&amp;$S44,データシート1!$A$1:$BT$1,0),0)</f>
        <v>12.930087127718451</v>
      </c>
      <c r="AE44" s="900">
        <f>VLOOKUP(年度マスタ!$K$4&amp;"_"&amp;AE$33,データシート1!$A:$BT,MATCH("aa_"&amp;$S44,データシート1!$A$1:$BT$1,0),0)</f>
        <v>12.530643867942592</v>
      </c>
      <c r="AF44" s="900">
        <f>VLOOKUP(年度マスタ!$K$4&amp;"_"&amp;AF$33,データシート1!$A:$BT,MATCH("aa_"&amp;$S44,データシート1!$A$1:$BT$1,0),0)</f>
        <v>12.27263279794337</v>
      </c>
      <c r="AG44" s="900">
        <f>VLOOKUP(年度マスタ!$K$4&amp;"_"&amp;AG$33,データシート1!$A:$BT,MATCH("aa_"&amp;$S44,データシート1!$A$1:$BT$1,0),0)</f>
        <v>12.030970968868543</v>
      </c>
      <c r="AH44" s="900">
        <f>VLOOKUP(年度マスタ!$K$4&amp;"_"&amp;AH$33,データシート1!$A:$BT,MATCH("aa_"&amp;$S44,データシート1!$A$1:$BT$1,0),0)</f>
        <v>12.025384108331625</v>
      </c>
      <c r="AI44" s="900">
        <f>VLOOKUP(年度マスタ!$K$4&amp;"_"&amp;AI$33,データシート1!$A:$BT,MATCH("aa_"&amp;$S44,データシート1!$A$1:$BT$1,0),0)</f>
        <v>11.345522739324309</v>
      </c>
      <c r="AJ44" s="900">
        <f>VLOOKUP(年度マスタ!$K$4&amp;"_"&amp;AJ$33,データシート1!$A:$BT,MATCH("aa_"&amp;$S44,データシート1!$A$1:$BT$1,0),0)</f>
        <v>11.625817973873122</v>
      </c>
      <c r="AK44" s="901">
        <f>VLOOKUP(年度マスタ!$K$4&amp;"_"&amp;AK$33,データシート1!$A:$BT,MATCH("aa_"&amp;$S44,データシート1!$A$1:$BT$1,0),0)</f>
        <v>11.501595515857435</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0.52625025388497804</v>
      </c>
      <c r="Y45" s="900">
        <f>VLOOKUP(年度マスタ!$K$4&amp;"_"&amp;Y$33,データシート1!$A:$BT,MATCH("aa_"&amp;$S45,データシート1!$A$1:$BT$1,0),0)</f>
        <v>0.54414371370209103</v>
      </c>
      <c r="Z45" s="900">
        <f>VLOOKUP(年度マスタ!$K$4&amp;"_"&amp;Z$33,データシート1!$A:$BT,MATCH("aa_"&amp;$S45,データシート1!$A$1:$BT$1,0),0)</f>
        <v>0.62233000671472605</v>
      </c>
      <c r="AA45" s="900">
        <f>VLOOKUP(年度マスタ!$K$4&amp;"_"&amp;AA$33,データシート1!$A:$BT,MATCH("aa_"&amp;$S45,データシート1!$A$1:$BT$1,0),0)</f>
        <v>0.67065930453907097</v>
      </c>
      <c r="AB45" s="900">
        <f>VLOOKUP(年度マスタ!$K$4&amp;"_"&amp;AB$33,データシート1!$A:$BT,MATCH("aa_"&amp;$S45,データシート1!$A$1:$BT$1,0),0)</f>
        <v>0.67360641519299702</v>
      </c>
      <c r="AC45" s="900">
        <f>VLOOKUP(年度マスタ!$K$4&amp;"_"&amp;AC$33,データシート1!$A:$BT,MATCH("aa_"&amp;$S45,データシート1!$A$1:$BT$1,0),0)</f>
        <v>0.64012518786751305</v>
      </c>
      <c r="AD45" s="900">
        <f>VLOOKUP(年度マスタ!$K$4&amp;"_"&amp;AD$33,データシート1!$A:$BT,MATCH("aa_"&amp;$S45,データシート1!$A$1:$BT$1,0),0)</f>
        <v>0.62250002194724097</v>
      </c>
      <c r="AE45" s="900">
        <f>VLOOKUP(年度マスタ!$K$4&amp;"_"&amp;AE$33,データシート1!$A:$BT,MATCH("aa_"&amp;$S45,データシート1!$A$1:$BT$1,0),0)</f>
        <v>0.59747632359419811</v>
      </c>
      <c r="AF45" s="900">
        <f>VLOOKUP(年度マスタ!$K$4&amp;"_"&amp;AF$33,データシート1!$A:$BT,MATCH("aa_"&amp;$S45,データシート1!$A$1:$BT$1,0),0)</f>
        <v>0.57176226274310304</v>
      </c>
      <c r="AG45" s="900">
        <f>VLOOKUP(年度マスタ!$K$4&amp;"_"&amp;AG$33,データシート1!$A:$BT,MATCH("aa_"&amp;$S45,データシート1!$A$1:$BT$1,0),0)</f>
        <v>0.52428625372100801</v>
      </c>
      <c r="AH45" s="900">
        <f>VLOOKUP(年度マスタ!$K$4&amp;"_"&amp;AH$33,データシート1!$A:$BT,MATCH("aa_"&amp;$S45,データシート1!$A$1:$BT$1,0),0)</f>
        <v>0.502753158624759</v>
      </c>
      <c r="AI45" s="900">
        <f>VLOOKUP(年度マスタ!$K$4&amp;"_"&amp;AI$33,データシート1!$A:$BT,MATCH("aa_"&amp;$S45,データシート1!$A$1:$BT$1,0),0)</f>
        <v>0.47144994429776299</v>
      </c>
      <c r="AJ45" s="900">
        <f>VLOOKUP(年度マスタ!$K$4&amp;"_"&amp;AJ$33,データシート1!$A:$BT,MATCH("aa_"&amp;$S45,データシート1!$A$1:$BT$1,0),0)</f>
        <v>0.46079105158056499</v>
      </c>
      <c r="AK45" s="901">
        <f>VLOOKUP(年度マスタ!$K$4&amp;"_"&amp;AK$33,データシート1!$A:$BT,MATCH("aa_"&amp;$S45,データシート1!$A$1:$BT$1,0),0)</f>
        <v>0.45953799061029971</v>
      </c>
      <c r="AL45" s="330"/>
      <c r="AW45" s="17" t="str">
        <f>AW48</f>
        <v>度会町</v>
      </c>
      <c r="AX45" s="1010">
        <f t="shared" ref="AX45:BB45" si="15">AX48/$BC48</f>
        <v>0.2060968893959946</v>
      </c>
      <c r="AY45" s="1010">
        <f t="shared" si="15"/>
        <v>0.11958929050270632</v>
      </c>
      <c r="AZ45" s="1010">
        <f t="shared" si="15"/>
        <v>0.19316181906225818</v>
      </c>
      <c r="BA45" s="1010">
        <f t="shared" si="15"/>
        <v>0.45651065997779733</v>
      </c>
      <c r="BB45" s="1010">
        <f t="shared" si="15"/>
        <v>2.464134106124365E-2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0.67008847500007784</v>
      </c>
      <c r="Y47" s="903">
        <f>VLOOKUP(年度マスタ!$K$4&amp;"_"&amp;Y$33,データシート1!$A:$BT,MATCH("aa_"&amp;$S47,データシート1!$A$1:$BT$1,0),0)</f>
        <v>1.0650520323458099</v>
      </c>
      <c r="Z47" s="903">
        <f>VLOOKUP(年度マスタ!$K$4&amp;"_"&amp;Z$33,データシート1!$A:$BT,MATCH("aa_"&amp;$S47,データシート1!$A$1:$BT$1,0),0)</f>
        <v>1.082747258781819</v>
      </c>
      <c r="AA47" s="903">
        <f>VLOOKUP(年度マスタ!$K$4&amp;"_"&amp;AA$33,データシート1!$A:$BT,MATCH("aa_"&amp;$S47,データシート1!$A$1:$BT$1,0),0)</f>
        <v>0.93011236252061724</v>
      </c>
      <c r="AB47" s="903">
        <f>VLOOKUP(年度マスタ!$K$4&amp;"_"&amp;AB$33,データシート1!$A:$BT,MATCH("aa_"&amp;$S47,データシート1!$A$1:$BT$1,0),0)</f>
        <v>0.92327423335940961</v>
      </c>
      <c r="AC47" s="903">
        <f>VLOOKUP(年度マスタ!$K$4&amp;"_"&amp;AC$33,データシート1!$A:$BT,MATCH("aa_"&amp;$S47,データシート1!$A$1:$BT$1,0),0)</f>
        <v>1.180038081250149</v>
      </c>
      <c r="AD47" s="903">
        <f>VLOOKUP(年度マスタ!$K$4&amp;"_"&amp;AD$33,データシート1!$A:$BT,MATCH("aa_"&amp;$S47,データシート1!$A$1:$BT$1,0),0)</f>
        <v>0.90226857960099049</v>
      </c>
      <c r="AE47" s="903">
        <f>VLOOKUP(年度マスタ!$K$4&amp;"_"&amp;AE$33,データシート1!$A:$BT,MATCH("aa_"&amp;$S47,データシート1!$A$1:$BT$1,0),0)</f>
        <v>0.79415515530266811</v>
      </c>
      <c r="AF47" s="903">
        <f>VLOOKUP(年度マスタ!$K$4&amp;"_"&amp;AF$33,データシート1!$A:$BT,MATCH("aa_"&amp;$S47,データシート1!$A$1:$BT$1,0),0)</f>
        <v>0.86342204119635002</v>
      </c>
      <c r="AG47" s="903">
        <f>VLOOKUP(年度マスタ!$K$4&amp;"_"&amp;AG$33,データシート1!$A:$BT,MATCH("aa_"&amp;$S47,データシート1!$A$1:$BT$1,0),0)</f>
        <v>1.0612151160988241</v>
      </c>
      <c r="AH47" s="903">
        <f>VLOOKUP(年度マスタ!$K$4&amp;"_"&amp;AH$33,データシート1!$A:$BT,MATCH("aa_"&amp;$S47,データシート1!$A$1:$BT$1,0),0)</f>
        <v>1.052875848127411</v>
      </c>
      <c r="AI47" s="903">
        <f>VLOOKUP(年度マスタ!$K$4&amp;"_"&amp;AI$33,データシート1!$A:$BT,MATCH("aa_"&amp;$S47,データシート1!$A$1:$BT$1,0),0)</f>
        <v>0.78946149764977347</v>
      </c>
      <c r="AJ47" s="903">
        <f>VLOOKUP(年度マスタ!$K$4&amp;"_"&amp;AJ$33,データシート1!$A:$BT,MATCH("aa_"&amp;$S47,データシート1!$A$1:$BT$1,0),0)</f>
        <v>1.147485743427052</v>
      </c>
      <c r="AK47" s="904">
        <f>VLOOKUP(年度マスタ!$K$4&amp;"_"&amp;AK$33,データシート1!$A:$BT,MATCH("aa_"&amp;$S47,データシート1!$A$1:$BT$1,0),0)</f>
        <v>1.085451350669296</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度会町</v>
      </c>
      <c r="AX48" s="1011">
        <f>SUM(AY39:BA39)</f>
        <v>9.0785702940281556</v>
      </c>
      <c r="AY48" s="1011">
        <f>BB39</f>
        <v>5.2679095905989604</v>
      </c>
      <c r="AZ48" s="1011">
        <f>BC39</f>
        <v>8.5087803004616323</v>
      </c>
      <c r="BA48" s="1011">
        <f>SUM(BD39:BG39)</f>
        <v>20.109299702328087</v>
      </c>
      <c r="BB48" s="1011">
        <f>BH39</f>
        <v>1.085451350669296</v>
      </c>
      <c r="BC48" s="1011">
        <f>SUM(AX48:BB48)</f>
        <v>44.050011238086128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44.050011238086128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9.0785702940281556</v>
      </c>
      <c r="P52" s="453">
        <f t="shared" ref="P52:P64" si="18">O52/$O$51</f>
        <v>0.2060968893959946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3.7502009527380533</v>
      </c>
      <c r="P53" s="454">
        <f t="shared" si="18"/>
        <v>8.5135073688598475E-2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0.6129168707912046</v>
      </c>
      <c r="P54" s="454">
        <f t="shared" si="18"/>
        <v>1.3914113834805788E-2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4.7154524704988976</v>
      </c>
      <c r="P55" s="454">
        <f t="shared" si="18"/>
        <v>0.10704770187259033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5.2679095905989604</v>
      </c>
      <c r="P56" s="453">
        <f t="shared" si="18"/>
        <v>0.11958929050270632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8.5087803004616323</v>
      </c>
      <c r="P57" s="453">
        <f t="shared" si="18"/>
        <v>0.19316181906225818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20.109299702328087</v>
      </c>
      <c r="P58" s="453">
        <f t="shared" si="18"/>
        <v>0.45651065997779733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19.649761711717787</v>
      </c>
      <c r="P59" s="454">
        <f t="shared" si="18"/>
        <v>0.44607847216003399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8.1481661958603535</v>
      </c>
      <c r="P60" s="454">
        <f t="shared" si="18"/>
        <v>0.18497534885565156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11.501595515857435</v>
      </c>
      <c r="P61" s="454">
        <f t="shared" si="18"/>
        <v>0.26110312330438246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0.45953799061029971</v>
      </c>
      <c r="P62" s="454">
        <f t="shared" si="18"/>
        <v>1.0432187817763327E-2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1.085451350669296</v>
      </c>
      <c r="P64" s="612">
        <f t="shared" si="18"/>
        <v>2.464134106124365E-2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度会町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28.883600000000001</v>
      </c>
      <c r="AI7" s="78">
        <f>VLOOKUP(年度マスタ!$K$4&amp;"_"&amp;$AG7,データシート1!$A:$BT,MATCH("ab_"&amp;AI$2,データシート1!$A$1:$BT$1,0),0)</f>
        <v>436</v>
      </c>
      <c r="AJ7" s="78">
        <f>VLOOKUP(年度マスタ!$K$4&amp;"_"&amp;$AG7,データシート1!$A:$BT,MATCH("ab_"&amp;AJ$2,データシート1!$A$1:$BT$1,0),0)</f>
        <v>124</v>
      </c>
      <c r="AK7" s="78">
        <f>VLOOKUP(年度マスタ!$K$4&amp;"_"&amp;$AG7,データシート1!$A:$BT,MATCH("ab_"&amp;AK$2,データシート1!$A$1:$BT$1,0),0)</f>
        <v>1565</v>
      </c>
      <c r="AL7" s="78">
        <f>VLOOKUP(年度マスタ!$K$4&amp;"_"&amp;$AG7,データシート1!$A:$BT,MATCH("ab_"&amp;AL$2,データシート1!$A$1:$BT$1,0),0)</f>
        <v>2820</v>
      </c>
      <c r="AM7" s="78">
        <f>VLOOKUP(年度マスタ!$K$4&amp;"_"&amp;$AG7,データシート1!$A:$BT,MATCH("ab_"&amp;AM$2,データシート1!$A$1:$BT$1,0),0)</f>
        <v>5598</v>
      </c>
      <c r="AN7" s="78">
        <f>VLOOKUP(年度マスタ!$K$4&amp;"_"&amp;$AG7,データシート1!$A:$BT,MATCH("ab_"&amp;AN$2,データシート1!$A$1:$BT$1,0),0)</f>
        <v>2732</v>
      </c>
      <c r="AO7" s="78">
        <f>VLOOKUP(年度マスタ!$K$4&amp;"_"&amp;$AG7,データシート1!$A:$BT,MATCH("ab_"&amp;AO$2,データシート1!$A$1:$BT$1,0),0)</f>
        <v>9027</v>
      </c>
      <c r="AP7" s="78">
        <f>VLOOKUP(年度マスタ!$K$4&amp;"_"&amp;$AG7,データシート1!$A:$BT,MATCH("ab_"&amp;AP$2,データシート1!$A$1:$BT$1,0),0)</f>
        <v>0</v>
      </c>
      <c r="AQ7" s="954">
        <f>VLOOKUP(年度マスタ!$K$4&amp;"_"&amp;$AG7,データシート1!$A:$BT,MATCH("ab_"&amp;AQ$2,データシート1!$A$1:$BT$1,0),0)</f>
        <v>0.67008847500007784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27.283999999999999</v>
      </c>
      <c r="AI8" s="78">
        <f>VLOOKUP(年度マスタ!$K$4&amp;"_"&amp;$AG8,データシート1!$A:$BT,MATCH("ab_"&amp;AI$2,データシート1!$A$1:$BT$1,0),0)</f>
        <v>436</v>
      </c>
      <c r="AJ8" s="78">
        <f>VLOOKUP(年度マスタ!$K$4&amp;"_"&amp;$AG8,データシート1!$A:$BT,MATCH("ab_"&amp;AJ$2,データシート1!$A$1:$BT$1,0),0)</f>
        <v>124</v>
      </c>
      <c r="AK8" s="78">
        <f>VLOOKUP(年度マスタ!$K$4&amp;"_"&amp;$AG8,データシート1!$A:$BT,MATCH("ab_"&amp;AK$2,データシート1!$A$1:$BT$1,0),0)</f>
        <v>1565</v>
      </c>
      <c r="AL8" s="78">
        <f>VLOOKUP(年度マスタ!$K$4&amp;"_"&amp;$AG8,データシート1!$A:$BT,MATCH("ab_"&amp;AL$2,データシート1!$A$1:$BT$1,0),0)</f>
        <v>2822</v>
      </c>
      <c r="AM8" s="78">
        <f>VLOOKUP(年度マスタ!$K$4&amp;"_"&amp;$AG8,データシート1!$A:$BT,MATCH("ab_"&amp;AM$2,データシート1!$A$1:$BT$1,0),0)</f>
        <v>5631</v>
      </c>
      <c r="AN8" s="78">
        <f>VLOOKUP(年度マスタ!$K$4&amp;"_"&amp;$AG8,データシート1!$A:$BT,MATCH("ab_"&amp;AN$2,データシート1!$A$1:$BT$1,0),0)</f>
        <v>2668</v>
      </c>
      <c r="AO8" s="78">
        <f>VLOOKUP(年度マスタ!$K$4&amp;"_"&amp;$AG8,データシート1!$A:$BT,MATCH("ab_"&amp;AO$2,データシート1!$A$1:$BT$1,0),0)</f>
        <v>8944</v>
      </c>
      <c r="AP8" s="78">
        <f>VLOOKUP(年度マスタ!$K$4&amp;"_"&amp;$AG8,データシート1!$A:$BT,MATCH("ab_"&amp;AP$2,データシート1!$A$1:$BT$1,0),0)</f>
        <v>0</v>
      </c>
      <c r="AQ8" s="954">
        <f>VLOOKUP(年度マスタ!$K$4&amp;"_"&amp;$AG8,データシート1!$A:$BT,MATCH("ab_"&amp;AQ$2,データシート1!$A$1:$BT$1,0),0)</f>
        <v>1.0650520323458099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32.946800000000003</v>
      </c>
      <c r="AI9" s="78">
        <f>VLOOKUP(年度マスタ!$K$4&amp;"_"&amp;$AG9,データシート1!$A:$BT,MATCH("ab_"&amp;AI$2,データシート1!$A$1:$BT$1,0),0)</f>
        <v>436</v>
      </c>
      <c r="AJ9" s="78">
        <f>VLOOKUP(年度マスタ!$K$4&amp;"_"&amp;$AG9,データシート1!$A:$BT,MATCH("ab_"&amp;AJ$2,データシート1!$A$1:$BT$1,0),0)</f>
        <v>124</v>
      </c>
      <c r="AK9" s="78">
        <f>VLOOKUP(年度マスタ!$K$4&amp;"_"&amp;$AG9,データシート1!$A:$BT,MATCH("ab_"&amp;AK$2,データシート1!$A$1:$BT$1,0),0)</f>
        <v>1565</v>
      </c>
      <c r="AL9" s="78">
        <f>VLOOKUP(年度マスタ!$K$4&amp;"_"&amp;$AG9,データシート1!$A:$BT,MATCH("ab_"&amp;AL$2,データシート1!$A$1:$BT$1,0),0)</f>
        <v>2832</v>
      </c>
      <c r="AM9" s="78">
        <f>VLOOKUP(年度マスタ!$K$4&amp;"_"&amp;$AG9,データシート1!$A:$BT,MATCH("ab_"&amp;AM$2,データシート1!$A$1:$BT$1,0),0)</f>
        <v>5720</v>
      </c>
      <c r="AN9" s="78">
        <f>VLOOKUP(年度マスタ!$K$4&amp;"_"&amp;$AG9,データシート1!$A:$BT,MATCH("ab_"&amp;AN$2,データシート1!$A$1:$BT$1,0),0)</f>
        <v>2686</v>
      </c>
      <c r="AO9" s="78">
        <f>VLOOKUP(年度マスタ!$K$4&amp;"_"&amp;$AG9,データシート1!$A:$BT,MATCH("ab_"&amp;AO$2,データシート1!$A$1:$BT$1,0),0)</f>
        <v>8868</v>
      </c>
      <c r="AP9" s="78">
        <f>VLOOKUP(年度マスタ!$K$4&amp;"_"&amp;$AG9,データシート1!$A:$BT,MATCH("ab_"&amp;AP$2,データシート1!$A$1:$BT$1,0),0)</f>
        <v>0</v>
      </c>
      <c r="AQ9" s="954">
        <f>VLOOKUP(年度マスタ!$K$4&amp;"_"&amp;$AG9,データシート1!$A:$BT,MATCH("ab_"&amp;AQ$2,データシート1!$A$1:$BT$1,0),0)</f>
        <v>1.082747258781819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31.895700000000001</v>
      </c>
      <c r="AI10" s="78">
        <f>VLOOKUP(年度マスタ!$K$4&amp;"_"&amp;$AG10,データシート1!$A:$BT,MATCH("ab_"&amp;AI$2,データシート1!$A$1:$BT$1,0),0)</f>
        <v>436</v>
      </c>
      <c r="AJ10" s="78">
        <f>VLOOKUP(年度マスタ!$K$4&amp;"_"&amp;$AG10,データシート1!$A:$BT,MATCH("ab_"&amp;AJ$2,データシート1!$A$1:$BT$1,0),0)</f>
        <v>124</v>
      </c>
      <c r="AK10" s="78">
        <f>VLOOKUP(年度マスタ!$K$4&amp;"_"&amp;$AG10,データシート1!$A:$BT,MATCH("ab_"&amp;AK$2,データシート1!$A$1:$BT$1,0),0)</f>
        <v>1565</v>
      </c>
      <c r="AL10" s="78">
        <f>VLOOKUP(年度マスタ!$K$4&amp;"_"&amp;$AG10,データシート1!$A:$BT,MATCH("ab_"&amp;AL$2,データシート1!$A$1:$BT$1,0),0)</f>
        <v>2883</v>
      </c>
      <c r="AM10" s="78">
        <f>VLOOKUP(年度マスタ!$K$4&amp;"_"&amp;$AG10,データシート1!$A:$BT,MATCH("ab_"&amp;AM$2,データシート1!$A$1:$BT$1,0),0)</f>
        <v>5744</v>
      </c>
      <c r="AN10" s="78">
        <f>VLOOKUP(年度マスタ!$K$4&amp;"_"&amp;$AG10,データシート1!$A:$BT,MATCH("ab_"&amp;AN$2,データシート1!$A$1:$BT$1,0),0)</f>
        <v>2677</v>
      </c>
      <c r="AO10" s="78">
        <f>VLOOKUP(年度マスタ!$K$4&amp;"_"&amp;$AG10,データシート1!$A:$BT,MATCH("ab_"&amp;AO$2,データシート1!$A$1:$BT$1,0),0)</f>
        <v>8796</v>
      </c>
      <c r="AP10" s="78">
        <f>VLOOKUP(年度マスタ!$K$4&amp;"_"&amp;$AG10,データシート1!$A:$BT,MATCH("ab_"&amp;AP$2,データシート1!$A$1:$BT$1,0),0)</f>
        <v>0</v>
      </c>
      <c r="AQ10" s="954">
        <f>VLOOKUP(年度マスタ!$K$4&amp;"_"&amp;$AG10,データシート1!$A:$BT,MATCH("ab_"&amp;AQ$2,データシート1!$A$1:$BT$1,0),0)</f>
        <v>0.93011236252061724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30.5732</v>
      </c>
      <c r="AI11" s="78">
        <f>VLOOKUP(年度マスタ!$K$4&amp;"_"&amp;$AG11,データシート1!$A:$BT,MATCH("ab_"&amp;AI$2,データシート1!$A$1:$BT$1,0),0)</f>
        <v>436</v>
      </c>
      <c r="AJ11" s="78">
        <f>VLOOKUP(年度マスタ!$K$4&amp;"_"&amp;$AG11,データシート1!$A:$BT,MATCH("ab_"&amp;AJ$2,データシート1!$A$1:$BT$1,0),0)</f>
        <v>124</v>
      </c>
      <c r="AK11" s="78">
        <f>VLOOKUP(年度マスタ!$K$4&amp;"_"&amp;$AG11,データシート1!$A:$BT,MATCH("ab_"&amp;AK$2,データシート1!$A$1:$BT$1,0),0)</f>
        <v>1565</v>
      </c>
      <c r="AL11" s="78">
        <f>VLOOKUP(年度マスタ!$K$4&amp;"_"&amp;$AG11,データシート1!$A:$BT,MATCH("ab_"&amp;AL$2,データシート1!$A$1:$BT$1,0),0)</f>
        <v>2907</v>
      </c>
      <c r="AM11" s="78">
        <f>VLOOKUP(年度マスタ!$K$4&amp;"_"&amp;$AG11,データシート1!$A:$BT,MATCH("ab_"&amp;AM$2,データシート1!$A$1:$BT$1,0),0)</f>
        <v>5797</v>
      </c>
      <c r="AN11" s="78">
        <f>VLOOKUP(年度マスタ!$K$4&amp;"_"&amp;$AG11,データシート1!$A:$BT,MATCH("ab_"&amp;AN$2,データシート1!$A$1:$BT$1,0),0)</f>
        <v>2640</v>
      </c>
      <c r="AO11" s="78">
        <f>VLOOKUP(年度マスタ!$K$4&amp;"_"&amp;$AG11,データシート1!$A:$BT,MATCH("ab_"&amp;AO$2,データシート1!$A$1:$BT$1,0),0)</f>
        <v>8708</v>
      </c>
      <c r="AP11" s="78">
        <f>VLOOKUP(年度マスタ!$K$4&amp;"_"&amp;$AG11,データシート1!$A:$BT,MATCH("ab_"&amp;AP$2,データシート1!$A$1:$BT$1,0),0)</f>
        <v>0</v>
      </c>
      <c r="AQ11" s="954">
        <f>VLOOKUP(年度マスタ!$K$4&amp;"_"&amp;$AG11,データシート1!$A:$BT,MATCH("ab_"&amp;AQ$2,データシート1!$A$1:$BT$1,0),0)</f>
        <v>0.92327423335940961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32.173699999999997</v>
      </c>
      <c r="AI12" s="78">
        <f>VLOOKUP(年度マスタ!$K$4&amp;"_"&amp;$AG12,データシート1!$A:$BT,MATCH("ab_"&amp;AI$2,データシート1!$A$1:$BT$1,0),0)</f>
        <v>365</v>
      </c>
      <c r="AJ12" s="78">
        <f>VLOOKUP(年度マスタ!$K$4&amp;"_"&amp;$AG12,データシート1!$A:$BT,MATCH("ab_"&amp;AJ$2,データシート1!$A$1:$BT$1,0),0)</f>
        <v>77</v>
      </c>
      <c r="AK12" s="78">
        <f>VLOOKUP(年度マスタ!$K$4&amp;"_"&amp;$AG12,データシート1!$A:$BT,MATCH("ab_"&amp;AK$2,データシート1!$A$1:$BT$1,0),0)</f>
        <v>1468</v>
      </c>
      <c r="AL12" s="78">
        <f>VLOOKUP(年度マスタ!$K$4&amp;"_"&amp;$AG12,データシート1!$A:$BT,MATCH("ab_"&amp;AL$2,データシート1!$A$1:$BT$1,0),0)</f>
        <v>2941</v>
      </c>
      <c r="AM12" s="78">
        <f>VLOOKUP(年度マスタ!$K$4&amp;"_"&amp;$AG12,データシート1!$A:$BT,MATCH("ab_"&amp;AM$2,データシート1!$A$1:$BT$1,0),0)</f>
        <v>5804</v>
      </c>
      <c r="AN12" s="78">
        <f>VLOOKUP(年度マスタ!$K$4&amp;"_"&amp;$AG12,データシート1!$A:$BT,MATCH("ab_"&amp;AN$2,データシート1!$A$1:$BT$1,0),0)</f>
        <v>2607</v>
      </c>
      <c r="AO12" s="78">
        <f>VLOOKUP(年度マスタ!$K$4&amp;"_"&amp;$AG12,データシート1!$A:$BT,MATCH("ab_"&amp;AO$2,データシート1!$A$1:$BT$1,0),0)</f>
        <v>8625</v>
      </c>
      <c r="AP12" s="78">
        <f>VLOOKUP(年度マスタ!$K$4&amp;"_"&amp;$AG12,データシート1!$A:$BT,MATCH("ab_"&amp;AP$2,データシート1!$A$1:$BT$1,0),0)</f>
        <v>0</v>
      </c>
      <c r="AQ12" s="954">
        <f>VLOOKUP(年度マスタ!$K$4&amp;"_"&amp;$AG12,データシート1!$A:$BT,MATCH("ab_"&amp;AQ$2,データシート1!$A$1:$BT$1,0),0)</f>
        <v>1.180038081250149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38.598599999999998</v>
      </c>
      <c r="AI13" s="78">
        <f>VLOOKUP(年度マスタ!$K$4&amp;"_"&amp;$AG13,データシート1!$A:$BT,MATCH("ab_"&amp;AI$2,データシート1!$A$1:$BT$1,0),0)</f>
        <v>365</v>
      </c>
      <c r="AJ13" s="78">
        <f>VLOOKUP(年度マスタ!$K$4&amp;"_"&amp;$AG13,データシート1!$A:$BT,MATCH("ab_"&amp;AJ$2,データシート1!$A$1:$BT$1,0),0)</f>
        <v>77</v>
      </c>
      <c r="AK13" s="78">
        <f>VLOOKUP(年度マスタ!$K$4&amp;"_"&amp;$AG13,データシート1!$A:$BT,MATCH("ab_"&amp;AK$2,データシート1!$A$1:$BT$1,0),0)</f>
        <v>1468</v>
      </c>
      <c r="AL13" s="78">
        <f>VLOOKUP(年度マスタ!$K$4&amp;"_"&amp;$AG13,データシート1!$A:$BT,MATCH("ab_"&amp;AL$2,データシート1!$A$1:$BT$1,0),0)</f>
        <v>2974</v>
      </c>
      <c r="AM13" s="78">
        <f>VLOOKUP(年度マスタ!$K$4&amp;"_"&amp;$AG13,データシート1!$A:$BT,MATCH("ab_"&amp;AM$2,データシート1!$A$1:$BT$1,0),0)</f>
        <v>5788</v>
      </c>
      <c r="AN13" s="78">
        <f>VLOOKUP(年度マスタ!$K$4&amp;"_"&amp;$AG13,データシート1!$A:$BT,MATCH("ab_"&amp;AN$2,データシート1!$A$1:$BT$1,0),0)</f>
        <v>2573</v>
      </c>
      <c r="AO13" s="78">
        <f>VLOOKUP(年度マスタ!$K$4&amp;"_"&amp;$AG13,データシート1!$A:$BT,MATCH("ab_"&amp;AO$2,データシート1!$A$1:$BT$1,0),0)</f>
        <v>8568</v>
      </c>
      <c r="AP13" s="78">
        <f>VLOOKUP(年度マスタ!$K$4&amp;"_"&amp;$AG13,データシート1!$A:$BT,MATCH("ab_"&amp;AP$2,データシート1!$A$1:$BT$1,0),0)</f>
        <v>0</v>
      </c>
      <c r="AQ13" s="954">
        <f>VLOOKUP(年度マスタ!$K$4&amp;"_"&amp;$AG13,データシート1!$A:$BT,MATCH("ab_"&amp;AQ$2,データシート1!$A$1:$BT$1,0),0)</f>
        <v>0.90226857960099049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38.398400000000002</v>
      </c>
      <c r="AI14" s="78">
        <f>VLOOKUP(年度マスタ!$K$4&amp;"_"&amp;$AG14,データシート1!$A:$BT,MATCH("ab_"&amp;AI$2,データシート1!$A$1:$BT$1,0),0)</f>
        <v>365</v>
      </c>
      <c r="AJ14" s="78">
        <f>VLOOKUP(年度マスタ!$K$4&amp;"_"&amp;$AG14,データシート1!$A:$BT,MATCH("ab_"&amp;AJ$2,データシート1!$A$1:$BT$1,0),0)</f>
        <v>77</v>
      </c>
      <c r="AK14" s="78">
        <f>VLOOKUP(年度マスタ!$K$4&amp;"_"&amp;$AG14,データシート1!$A:$BT,MATCH("ab_"&amp;AK$2,データシート1!$A$1:$BT$1,0),0)</f>
        <v>1468</v>
      </c>
      <c r="AL14" s="78">
        <f>VLOOKUP(年度マスタ!$K$4&amp;"_"&amp;$AG14,データシート1!$A:$BT,MATCH("ab_"&amp;AL$2,データシート1!$A$1:$BT$1,0),0)</f>
        <v>2988</v>
      </c>
      <c r="AM14" s="78">
        <f>VLOOKUP(年度マスタ!$K$4&amp;"_"&amp;$AG14,データシート1!$A:$BT,MATCH("ab_"&amp;AM$2,データシート1!$A$1:$BT$1,0),0)</f>
        <v>5803</v>
      </c>
      <c r="AN14" s="78">
        <f>VLOOKUP(年度マスタ!$K$4&amp;"_"&amp;$AG14,データシート1!$A:$BT,MATCH("ab_"&amp;AN$2,データシート1!$A$1:$BT$1,0),0)</f>
        <v>2579</v>
      </c>
      <c r="AO14" s="78">
        <f>VLOOKUP(年度マスタ!$K$4&amp;"_"&amp;$AG14,データシート1!$A:$BT,MATCH("ab_"&amp;AO$2,データシート1!$A$1:$BT$1,0),0)</f>
        <v>8459</v>
      </c>
      <c r="AP14" s="78">
        <f>VLOOKUP(年度マスタ!$K$4&amp;"_"&amp;$AG14,データシート1!$A:$BT,MATCH("ab_"&amp;AP$2,データシート1!$A$1:$BT$1,0),0)</f>
        <v>0</v>
      </c>
      <c r="AQ14" s="954">
        <f>VLOOKUP(年度マスタ!$K$4&amp;"_"&amp;$AG14,データシート1!$A:$BT,MATCH("ab_"&amp;AQ$2,データシート1!$A$1:$BT$1,0),0)</f>
        <v>0.79415515530266811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39.494799999999998</v>
      </c>
      <c r="AI15" s="78">
        <f>VLOOKUP(年度マスタ!$K$4&amp;"_"&amp;$AG15,データシート1!$A:$BT,MATCH("ab_"&amp;AI$2,データシート1!$A$1:$BT$1,0),0)</f>
        <v>365</v>
      </c>
      <c r="AJ15" s="78">
        <f>VLOOKUP(年度マスタ!$K$4&amp;"_"&amp;$AG15,データシート1!$A:$BT,MATCH("ab_"&amp;AJ$2,データシート1!$A$1:$BT$1,0),0)</f>
        <v>77</v>
      </c>
      <c r="AK15" s="78">
        <f>VLOOKUP(年度マスタ!$K$4&amp;"_"&amp;$AG15,データシート1!$A:$BT,MATCH("ab_"&amp;AK$2,データシート1!$A$1:$BT$1,0),0)</f>
        <v>1468</v>
      </c>
      <c r="AL15" s="78">
        <f>VLOOKUP(年度マスタ!$K$4&amp;"_"&amp;$AG15,データシート1!$A:$BT,MATCH("ab_"&amp;AL$2,データシート1!$A$1:$BT$1,0),0)</f>
        <v>3014</v>
      </c>
      <c r="AM15" s="78">
        <f>VLOOKUP(年度マスタ!$K$4&amp;"_"&amp;$AG15,データシート1!$A:$BT,MATCH("ab_"&amp;AM$2,データシート1!$A$1:$BT$1,0),0)</f>
        <v>5811</v>
      </c>
      <c r="AN15" s="78">
        <f>VLOOKUP(年度マスタ!$K$4&amp;"_"&amp;$AG15,データシート1!$A:$BT,MATCH("ab_"&amp;AN$2,データシート1!$A$1:$BT$1,0),0)</f>
        <v>2542</v>
      </c>
      <c r="AO15" s="78">
        <f>VLOOKUP(年度マスタ!$K$4&amp;"_"&amp;$AG15,データシート1!$A:$BT,MATCH("ab_"&amp;AO$2,データシート1!$A$1:$BT$1,0),0)</f>
        <v>8371</v>
      </c>
      <c r="AP15" s="78">
        <f>VLOOKUP(年度マスタ!$K$4&amp;"_"&amp;$AG15,データシート1!$A:$BT,MATCH("ab_"&amp;AP$2,データシート1!$A$1:$BT$1,0),0)</f>
        <v>0</v>
      </c>
      <c r="AQ15" s="954">
        <f>VLOOKUP(年度マスタ!$K$4&amp;"_"&amp;$AG15,データシート1!$A:$BT,MATCH("ab_"&amp;AQ$2,データシート1!$A$1:$BT$1,0),0)</f>
        <v>0.86342204119635002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39.787199999999999</v>
      </c>
      <c r="AI16" s="78">
        <f>VLOOKUP(年度マスタ!$K$4&amp;"_"&amp;$AG16,データシート1!$A:$BT,MATCH("ab_"&amp;AI$2,データシート1!$A$1:$BT$1,0),0)</f>
        <v>365</v>
      </c>
      <c r="AJ16" s="78">
        <f>VLOOKUP(年度マスタ!$K$4&amp;"_"&amp;$AG16,データシート1!$A:$BT,MATCH("ab_"&amp;AJ$2,データシート1!$A$1:$BT$1,0),0)</f>
        <v>77</v>
      </c>
      <c r="AK16" s="78">
        <f>VLOOKUP(年度マスタ!$K$4&amp;"_"&amp;$AG16,データシート1!$A:$BT,MATCH("ab_"&amp;AK$2,データシート1!$A$1:$BT$1,0),0)</f>
        <v>1468</v>
      </c>
      <c r="AL16" s="78">
        <f>VLOOKUP(年度マスタ!$K$4&amp;"_"&amp;$AG16,データシート1!$A:$BT,MATCH("ab_"&amp;AL$2,データシート1!$A$1:$BT$1,0),0)</f>
        <v>3023</v>
      </c>
      <c r="AM16" s="78">
        <f>VLOOKUP(年度マスタ!$K$4&amp;"_"&amp;$AG16,データシート1!$A:$BT,MATCH("ab_"&amp;AM$2,データシート1!$A$1:$BT$1,0),0)</f>
        <v>5825</v>
      </c>
      <c r="AN16" s="78">
        <f>VLOOKUP(年度マスタ!$K$4&amp;"_"&amp;$AG16,データシート1!$A:$BT,MATCH("ab_"&amp;AN$2,データシート1!$A$1:$BT$1,0),0)</f>
        <v>2517</v>
      </c>
      <c r="AO16" s="78">
        <f>VLOOKUP(年度マスタ!$K$4&amp;"_"&amp;$AG16,データシート1!$A:$BT,MATCH("ab_"&amp;AO$2,データシート1!$A$1:$BT$1,0),0)</f>
        <v>8272</v>
      </c>
      <c r="AP16" s="78">
        <f>VLOOKUP(年度マスタ!$K$4&amp;"_"&amp;$AG16,データシート1!$A:$BT,MATCH("ab_"&amp;AP$2,データシート1!$A$1:$BT$1,0),0)</f>
        <v>0</v>
      </c>
      <c r="AQ16" s="954">
        <f>VLOOKUP(年度マスタ!$K$4&amp;"_"&amp;$AG16,データシート1!$A:$BT,MATCH("ab_"&amp;AQ$2,データシート1!$A$1:$BT$1,0),0)</f>
        <v>1.0612151160988239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41.299700000000001</v>
      </c>
      <c r="AI17" s="151">
        <f>VLOOKUP(年度マスタ!$K$4&amp;"_"&amp;$AG17,データシート1!$A:$BT,MATCH("ab_"&amp;AI$2,データシート1!$A$1:$BT$1,0),0)</f>
        <v>365</v>
      </c>
      <c r="AJ17" s="151">
        <f>VLOOKUP(年度マスタ!$K$4&amp;"_"&amp;$AG17,データシート1!$A:$BT,MATCH("ab_"&amp;AJ$2,データシート1!$A$1:$BT$1,0),0)</f>
        <v>77</v>
      </c>
      <c r="AK17" s="151">
        <f>VLOOKUP(年度マスタ!$K$4&amp;"_"&amp;$AG17,データシート1!$A:$BT,MATCH("ab_"&amp;AK$2,データシート1!$A$1:$BT$1,0),0)</f>
        <v>1468</v>
      </c>
      <c r="AL17" s="151">
        <f>VLOOKUP(年度マスタ!$K$4&amp;"_"&amp;$AG17,データシート1!$A:$BT,MATCH("ab_"&amp;AL$2,データシート1!$A$1:$BT$1,0),0)</f>
        <v>3054</v>
      </c>
      <c r="AM17" s="151">
        <f>VLOOKUP(年度マスタ!$K$4&amp;"_"&amp;$AG17,データシート1!$A:$BT,MATCH("ab_"&amp;AM$2,データシート1!$A$1:$BT$1,0),0)</f>
        <v>5796</v>
      </c>
      <c r="AN17" s="151">
        <f>VLOOKUP(年度マスタ!$K$4&amp;"_"&amp;$AG17,データシート1!$A:$BT,MATCH("ab_"&amp;AN$2,データシート1!$A$1:$BT$1,0),0)</f>
        <v>2497</v>
      </c>
      <c r="AO17" s="151">
        <f>VLOOKUP(年度マスタ!$K$4&amp;"_"&amp;$AG17,データシート1!$A:$BT,MATCH("ab_"&amp;AO$2,データシート1!$A$1:$BT$1,0),0)</f>
        <v>8147</v>
      </c>
      <c r="AP17" s="151">
        <f>VLOOKUP(年度マスタ!$K$4&amp;"_"&amp;$AG17,データシート1!$A:$BT,MATCH("ab_"&amp;AP$2,データシート1!$A$1:$BT$1,0),0)</f>
        <v>0</v>
      </c>
      <c r="AQ17" s="955">
        <f>VLOOKUP(年度マスタ!$K$4&amp;"_"&amp;$AG17,データシート1!$A:$BT,MATCH("ab_"&amp;AQ$2,データシート1!$A$1:$BT$1,0),0)</f>
        <v>1.052875848127411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46.898600000000002</v>
      </c>
      <c r="AI18" s="78">
        <f>VLOOKUP(年度マスタ!$K$4&amp;"_"&amp;$AG18,データシート1!$A:$BT,MATCH("ab_"&amp;AI$2,データシート1!$A$1:$BT$1,0),0)</f>
        <v>253</v>
      </c>
      <c r="AJ18" s="78">
        <f>VLOOKUP(年度マスタ!$K$4&amp;"_"&amp;$AG18,データシート1!$A:$BT,MATCH("ab_"&amp;AJ$2,データシート1!$A$1:$BT$1,0),0)</f>
        <v>129</v>
      </c>
      <c r="AK18" s="78">
        <f>VLOOKUP(年度マスタ!$K$4&amp;"_"&amp;$AG18,データシート1!$A:$BT,MATCH("ab_"&amp;AK$2,データシート1!$A$1:$BT$1,0),0)</f>
        <v>1420</v>
      </c>
      <c r="AL18" s="78">
        <f>VLOOKUP(年度マスタ!$K$4&amp;"_"&amp;$AG18,データシート1!$A:$BT,MATCH("ab_"&amp;AL$2,データシート1!$A$1:$BT$1,0),0)</f>
        <v>3080</v>
      </c>
      <c r="AM18" s="78">
        <f>VLOOKUP(年度マスタ!$K$4&amp;"_"&amp;$AG18,データシート1!$A:$BT,MATCH("ab_"&amp;AM$2,データシート1!$A$1:$BT$1,0),0)</f>
        <v>5775</v>
      </c>
      <c r="AN18" s="78">
        <f>VLOOKUP(年度マスタ!$K$4&amp;"_"&amp;$AG18,データシート1!$A:$BT,MATCH("ab_"&amp;AN$2,データシート1!$A$1:$BT$1,0),0)</f>
        <v>2504</v>
      </c>
      <c r="AO18" s="78">
        <f>VLOOKUP(年度マスタ!$K$4&amp;"_"&amp;$AG18,データシート1!$A:$BT,MATCH("ab_"&amp;AO$2,データシート1!$A$1:$BT$1,0),0)</f>
        <v>7996</v>
      </c>
      <c r="AP18" s="78">
        <f>VLOOKUP(年度マスタ!$K$4&amp;"_"&amp;$AG18,データシート1!$A:$BT,MATCH("ab_"&amp;AP$2,データシート1!$A$1:$BT$1,0),0)</f>
        <v>0</v>
      </c>
      <c r="AQ18" s="954">
        <f>VLOOKUP(年度マスタ!$K$4&amp;"_"&amp;$AG18,データシート1!$A:$BT,MATCH("ab_"&amp;AQ$2,データシート1!$A$1:$BT$1,0),0)</f>
        <v>0.78946149764977347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36.505800000000001</v>
      </c>
      <c r="AI19" s="78">
        <f>VLOOKUP(年度マスタ!$K$4&amp;"_"&amp;$AG19,データシート1!$A:$BT,MATCH("ab_"&amp;AI$2,データシート1!$A$1:$BT$1,0),0)</f>
        <v>253</v>
      </c>
      <c r="AJ19" s="78">
        <f>VLOOKUP(年度マスタ!$K$4&amp;"_"&amp;$AG19,データシート1!$A:$BT,MATCH("ab_"&amp;AJ$2,データシート1!$A$1:$BT$1,0),0)</f>
        <v>129</v>
      </c>
      <c r="AK19" s="78">
        <f>VLOOKUP(年度マスタ!$K$4&amp;"_"&amp;$AG19,データシート1!$A:$BT,MATCH("ab_"&amp;AK$2,データシート1!$A$1:$BT$1,0),0)</f>
        <v>1420</v>
      </c>
      <c r="AL19" s="78">
        <f>VLOOKUP(年度マスタ!$K$4&amp;"_"&amp;$AG19,データシート1!$A:$BT,MATCH("ab_"&amp;AL$2,データシート1!$A$1:$BT$1,0),0)</f>
        <v>3072</v>
      </c>
      <c r="AM19" s="78">
        <f>VLOOKUP(年度マスタ!$K$4&amp;"_"&amp;$AG19,データシート1!$A:$BT,MATCH("ab_"&amp;AM$2,データシート1!$A$1:$BT$1,0),0)</f>
        <v>5757</v>
      </c>
      <c r="AN19" s="78">
        <f>VLOOKUP(年度マスタ!$K$4&amp;"_"&amp;$AG19,データシート1!$A:$BT,MATCH("ab_"&amp;AN$2,データシート1!$A$1:$BT$1,0),0)</f>
        <v>2502</v>
      </c>
      <c r="AO19" s="78">
        <f>VLOOKUP(年度マスタ!$K$4&amp;"_"&amp;$AG19,データシート1!$A:$BT,MATCH("ab_"&amp;AO$2,データシート1!$A$1:$BT$1,0),0)</f>
        <v>7892</v>
      </c>
      <c r="AP19" s="78">
        <f>VLOOKUP(年度マスタ!$K$4&amp;"_"&amp;$AG19,データシート1!$A:$BT,MATCH("ab_"&amp;AP$2,データシート1!$A$1:$BT$1,0),0)</f>
        <v>0</v>
      </c>
      <c r="AQ19" s="954">
        <f>VLOOKUP(年度マスタ!$K$4&amp;"_"&amp;$AG19,データシート1!$A:$BT,MATCH("ab_"&amp;AQ$2,データシート1!$A$1:$BT$1,0),0)</f>
        <v>1.147485743427052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37.289400000000001</v>
      </c>
      <c r="AI20" s="78">
        <f>VLOOKUP(年度マスタ!$K$4&amp;"_"&amp;$AG20,データシート1!$A:$BT,MATCH("ab_"&amp;AI$2,データシート1!$A$1:$BT$1,0),0)</f>
        <v>253</v>
      </c>
      <c r="AJ20" s="78">
        <f>VLOOKUP(年度マスタ!$K$4&amp;"_"&amp;$AG20,データシート1!$A:$BT,MATCH("ab_"&amp;AJ$2,データシート1!$A$1:$BT$1,0),0)</f>
        <v>129</v>
      </c>
      <c r="AK20" s="78">
        <f>VLOOKUP(年度マスタ!$K$4&amp;"_"&amp;$AG20,データシート1!$A:$BT,MATCH("ab_"&amp;AK$2,データシート1!$A$1:$BT$1,0),0)</f>
        <v>1420</v>
      </c>
      <c r="AL20" s="78">
        <f>VLOOKUP(年度マスタ!$K$4&amp;"_"&amp;$AG20,データシート1!$A:$BT,MATCH("ab_"&amp;AL$2,データシート1!$A$1:$BT$1,0),0)</f>
        <v>3109</v>
      </c>
      <c r="AM20" s="78">
        <f>VLOOKUP(年度マスタ!$K$4&amp;"_"&amp;$AG20,データシート1!$A:$BT,MATCH("ab_"&amp;AM$2,データシート1!$A$1:$BT$1,0),0)</f>
        <v>5696</v>
      </c>
      <c r="AN20" s="78">
        <f>VLOOKUP(年度マスタ!$K$4&amp;"_"&amp;$AG20,データシート1!$A:$BT,MATCH("ab_"&amp;AN$2,データシート1!$A$1:$BT$1,0),0)</f>
        <v>2513</v>
      </c>
      <c r="AO20" s="78">
        <f>VLOOKUP(年度マスタ!$K$4&amp;"_"&amp;$AG20,データシート1!$A:$BT,MATCH("ab_"&amp;AO$2,データシート1!$A$1:$BT$1,0),0)</f>
        <v>7806</v>
      </c>
      <c r="AP20" s="78">
        <f>VLOOKUP(年度マスタ!$K$4&amp;"_"&amp;$AG20,データシート1!$A:$BT,MATCH("ab_"&amp;AP$2,データシート1!$A$1:$BT$1,0),0)</f>
        <v>0</v>
      </c>
      <c r="AQ20" s="954">
        <f>VLOOKUP(年度マスタ!$K$4&amp;"_"&amp;$AG20,データシート1!$A:$BT,MATCH("ab_"&amp;AQ$2,データシート1!$A$1:$BT$1,0),0)</f>
        <v>1.085451350669296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度会町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24470</v>
      </c>
      <c r="BF13" s="70" t="str">
        <f>年度マスタ!K4</f>
        <v>24470</v>
      </c>
      <c r="BG13" s="70" t="str">
        <f>年度マスタ!K4</f>
        <v>24470</v>
      </c>
      <c r="BH13" s="278" t="s">
        <v>195</v>
      </c>
      <c r="BI13" s="278" t="s">
        <v>195</v>
      </c>
      <c r="BJ13" s="278" t="s">
        <v>195</v>
      </c>
      <c r="BK13" s="278" t="str">
        <f>年度マスタ!K4</f>
        <v>24470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度会町</v>
      </c>
      <c r="BF14" s="70" t="str">
        <f>AP2</f>
        <v>度会町</v>
      </c>
      <c r="BG14" s="70" t="str">
        <f>AP2</f>
        <v>度会町</v>
      </c>
      <c r="BH14" s="70" t="s">
        <v>205</v>
      </c>
      <c r="BI14" s="70" t="s">
        <v>205</v>
      </c>
      <c r="BJ14" s="70" t="s">
        <v>205</v>
      </c>
      <c r="BK14" s="70" t="str">
        <f>AP2</f>
        <v>度会町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20.840447211969121</v>
      </c>
      <c r="AG24" s="877">
        <f t="shared" ref="AG24:AP24" si="11">AG25+AG29</f>
        <v>19.991011061520048</v>
      </c>
      <c r="AH24" s="877">
        <f t="shared" si="11"/>
        <v>19.400069036534539</v>
      </c>
      <c r="AI24" s="877">
        <f t="shared" si="11"/>
        <v>16.701826011718399</v>
      </c>
      <c r="AJ24" s="877">
        <f t="shared" si="11"/>
        <v>18.711250238752299</v>
      </c>
      <c r="AK24" s="877">
        <f t="shared" si="11"/>
        <v>16.123180843539025</v>
      </c>
      <c r="AL24" s="877">
        <f t="shared" si="11"/>
        <v>15.502851109832106</v>
      </c>
      <c r="AM24" s="877">
        <f t="shared" si="11"/>
        <v>15.193227949896551</v>
      </c>
      <c r="AN24" s="877">
        <f t="shared" si="11"/>
        <v>14.709462510340028</v>
      </c>
      <c r="AO24" s="877">
        <f t="shared" si="11"/>
        <v>16.277386789524105</v>
      </c>
      <c r="AP24" s="878">
        <f t="shared" si="11"/>
        <v>15.722300431616242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11.75675945221694</v>
      </c>
      <c r="AG25" s="879">
        <f>①CO2排出量の現状把握!AA35</f>
        <v>11.413120436646491</v>
      </c>
      <c r="AH25" s="879">
        <f>①CO2排出量の現状把握!AB35</f>
        <v>10.762891861507372</v>
      </c>
      <c r="AI25" s="879">
        <f>①CO2排出量の現状把握!AC35</f>
        <v>8.4319889552073022</v>
      </c>
      <c r="AJ25" s="879">
        <f>①CO2排出量の現状把握!AD35</f>
        <v>11.951646522715015</v>
      </c>
      <c r="AK25" s="879">
        <f>①CO2排出量の現状把握!AE35</f>
        <v>9.5739139143565879</v>
      </c>
      <c r="AL25" s="879">
        <f>①CO2排出量の現状把握!AF35</f>
        <v>9.3152568037721153</v>
      </c>
      <c r="AM25" s="879">
        <f>①CO2排出量の現状把握!AG35</f>
        <v>8.7894756307129853</v>
      </c>
      <c r="AN25" s="879">
        <f>①CO2排出量の現状把握!AH35</f>
        <v>8.9997712500635068</v>
      </c>
      <c r="AO25" s="879">
        <f>①CO2排出量の現状把握!AI35</f>
        <v>11.298890813501833</v>
      </c>
      <c r="AP25" s="880">
        <f>①CO2排出量の現状把握!AJ35</f>
        <v>10.009236517875824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4.358288648925253</v>
      </c>
      <c r="AG26" s="881">
        <f>①CO2排出量の現状把握!AA36</f>
        <v>4.0117339189426362</v>
      </c>
      <c r="AH26" s="881">
        <f>①CO2排出量の現状把握!AB36</f>
        <v>3.8319052915234089</v>
      </c>
      <c r="AI26" s="881">
        <f>①CO2排出量の現状把握!AC36</f>
        <v>3.8537790596982409</v>
      </c>
      <c r="AJ26" s="881">
        <f>①CO2排出量の現状把握!AD36</f>
        <v>4.4358350976901031</v>
      </c>
      <c r="AK26" s="881">
        <f>①CO2排出量の現状把握!AE36</f>
        <v>4.8127055637356966</v>
      </c>
      <c r="AL26" s="881">
        <f>①CO2排出量の現状把握!AF36</f>
        <v>4.632216188248325</v>
      </c>
      <c r="AM26" s="881">
        <f>①CO2排出量の現状把握!AG36</f>
        <v>4.4767955330440534</v>
      </c>
      <c r="AN26" s="881">
        <f>①CO2排出量の現状把握!AH36</f>
        <v>4.7221343292519462</v>
      </c>
      <c r="AO26" s="881">
        <f>①CO2排出量の現状把握!AI36</f>
        <v>5.2623750592332312</v>
      </c>
      <c r="AP26" s="882">
        <f>①CO2排出量の現状把握!AJ36</f>
        <v>4.1516975294546468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1.3101221828628959</v>
      </c>
      <c r="AG27" s="881">
        <f>①CO2排出量の現状把握!AA37</f>
        <v>1.2233433784220791</v>
      </c>
      <c r="AH27" s="881">
        <f>①CO2排出量の現状把握!AB37</f>
        <v>1.0704684189176279</v>
      </c>
      <c r="AI27" s="881">
        <f>①CO2排出量の現状把握!AC37</f>
        <v>1.0610004732905809</v>
      </c>
      <c r="AJ27" s="881">
        <f>①CO2排出量の現状把握!AD37</f>
        <v>1.003945321335125</v>
      </c>
      <c r="AK27" s="881">
        <f>①CO2排出量の現状把握!AE37</f>
        <v>0.93970558015071781</v>
      </c>
      <c r="AL27" s="881">
        <f>①CO2排出量の現状把握!AF37</f>
        <v>0.94870559495122575</v>
      </c>
      <c r="AM27" s="881">
        <f>①CO2排出量の現状把握!AG37</f>
        <v>0.87873127424777631</v>
      </c>
      <c r="AN27" s="881">
        <f>①CO2排出量の現状把握!AH37</f>
        <v>0.81927861318014061</v>
      </c>
      <c r="AO27" s="881">
        <f>①CO2排出量の現状把握!AI37</f>
        <v>0.59674084202631783</v>
      </c>
      <c r="AP27" s="882">
        <f>①CO2排出量の現状把握!AJ37</f>
        <v>0.65404505617327102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6.08834862042879</v>
      </c>
      <c r="AG28" s="881">
        <f>①CO2排出量の現状把握!AA38</f>
        <v>6.1780431392817743</v>
      </c>
      <c r="AH28" s="881">
        <f>①CO2排出量の現状把握!AB38</f>
        <v>5.8605181510663353</v>
      </c>
      <c r="AI28" s="881">
        <f>①CO2排出量の現状把握!AC38</f>
        <v>3.5172094222184791</v>
      </c>
      <c r="AJ28" s="881">
        <f>①CO2排出量の現状把握!AD38</f>
        <v>6.5118661036897869</v>
      </c>
      <c r="AK28" s="881">
        <f>①CO2排出量の現状把握!AE38</f>
        <v>3.8215027704701736</v>
      </c>
      <c r="AL28" s="881">
        <f>①CO2排出量の現状把握!AF38</f>
        <v>3.7343350205725656</v>
      </c>
      <c r="AM28" s="881">
        <f>①CO2排出量の現状把握!AG38</f>
        <v>3.4339488234211544</v>
      </c>
      <c r="AN28" s="881">
        <f>①CO2排出量の現状把握!AH38</f>
        <v>3.4583583076314199</v>
      </c>
      <c r="AO28" s="881">
        <f>①CO2排出量の現状把握!AI38</f>
        <v>5.4397749122422843</v>
      </c>
      <c r="AP28" s="882">
        <f>①CO2排出量の現状把握!AJ38</f>
        <v>5.2034939322479046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9.0836877597521788</v>
      </c>
      <c r="AG29" s="883">
        <f>①CO2排出量の現状把握!AA39</f>
        <v>8.5778906248735591</v>
      </c>
      <c r="AH29" s="883">
        <f>①CO2排出量の現状把握!AB39</f>
        <v>8.6371771750271655</v>
      </c>
      <c r="AI29" s="883">
        <f>①CO2排出量の現状把握!AC39</f>
        <v>8.269837056511097</v>
      </c>
      <c r="AJ29" s="883">
        <f>①CO2排出量の現状把握!AD39</f>
        <v>6.7596037160372857</v>
      </c>
      <c r="AK29" s="883">
        <f>①CO2排出量の現状把握!AE39</f>
        <v>6.5492669291824352</v>
      </c>
      <c r="AL29" s="883">
        <f>①CO2排出量の現状把握!AF39</f>
        <v>6.1875943060599905</v>
      </c>
      <c r="AM29" s="883">
        <f>①CO2排出量の現状把握!AG39</f>
        <v>6.4037523191835657</v>
      </c>
      <c r="AN29" s="883">
        <f>①CO2排出量の現状把握!AH39</f>
        <v>5.7096912602765215</v>
      </c>
      <c r="AO29" s="883">
        <f>①CO2排出量の現状把握!AI39</f>
        <v>4.9784959760222707</v>
      </c>
      <c r="AP29" s="884">
        <f>①CO2排出量の現状把握!AJ39</f>
        <v>5.7130639137404184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度会町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751.1</v>
      </c>
      <c r="K6" s="619">
        <f>VLOOKUP(年度マスタ!$K$4&amp;"_"&amp;K$5,データシート1!$A:$BT,MATCH("cb_"&amp;$G6,データシート1!$A$1:$BT$1,0),0)</f>
        <v>849.3</v>
      </c>
      <c r="L6" s="619">
        <f>VLOOKUP(年度マスタ!$K$4&amp;"_"&amp;L$5,データシート1!$A:$BT,MATCH("cb_"&amp;$G6,データシート1!$A$1:$BT$1,0),0)</f>
        <v>914</v>
      </c>
      <c r="M6" s="619">
        <f>VLOOKUP(年度マスタ!$K$4&amp;"_"&amp;M$5,データシート1!$A:$BT,MATCH("cb_"&amp;$G6,データシート1!$A$1:$BT$1,0),0)</f>
        <v>999.10000000000014</v>
      </c>
      <c r="N6" s="619">
        <f>VLOOKUP(年度マスタ!$K$4&amp;"_"&amp;N$5,データシート1!$A:$BT,MATCH("cb_"&amp;$G6,データシート1!$A$1:$BT$1,0),0)</f>
        <v>1054.4000000000001</v>
      </c>
      <c r="O6" s="619">
        <f>VLOOKUP(年度マスタ!$K$4&amp;"_"&amp;O$5,データシート1!$A:$BT,MATCH("cb_"&amp;$G6,データシート1!$A$1:$BT$1,0),0)</f>
        <v>1101.3</v>
      </c>
      <c r="P6" s="619">
        <f>VLOOKUP(年度マスタ!$K$4&amp;"_"&amp;P$5,データシート1!$A:$BT,MATCH("cb_"&amp;$G6,データシート1!$A$1:$BT$1,0),0)</f>
        <v>1171.3</v>
      </c>
      <c r="Q6" s="619">
        <f>VLOOKUP(年度マスタ!$K$4&amp;"_"&amp;Q$5,データシート1!$A:$BT,MATCH("cb_"&amp;$G6,データシート1!$A$1:$BT$1,0),0)</f>
        <v>1273.8999999999996</v>
      </c>
      <c r="R6" s="633">
        <f>VLOOKUP(年度マスタ!$K$4&amp;"_"&amp;R$5,データシート1!$A:$BT,MATCH("cb_"&amp;$G6,データシート1!$A$1:$BT$1,0),0)</f>
        <v>1390.4999999999993</v>
      </c>
      <c r="S6" s="568"/>
      <c r="T6" s="190"/>
      <c r="U6" s="581"/>
      <c r="V6" s="195"/>
      <c r="W6" s="195"/>
      <c r="X6" s="195"/>
      <c r="Y6" s="196" t="s">
        <v>372</v>
      </c>
      <c r="Z6" s="663" t="s">
        <v>373</v>
      </c>
      <c r="AA6" s="663"/>
      <c r="AB6" s="663"/>
      <c r="AC6" s="664">
        <f>SUM(AC7:AC8)</f>
        <v>202386</v>
      </c>
      <c r="AD6" s="664">
        <f>SUM(AD7:AD8)</f>
        <v>276482.44199999998</v>
      </c>
      <c r="AE6" s="665">
        <f>$AD6*3600/100000000</f>
        <v>9.9533679119999992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4345.8</v>
      </c>
      <c r="K7" s="617">
        <f>VLOOKUP(年度マスタ!$K$4&amp;"_"&amp;K$5,データシート1!$A:$BT,MATCH("cb_"&amp;$G7,データシート1!$A$1:$BT$1,0),0)</f>
        <v>6589.2</v>
      </c>
      <c r="L7" s="617">
        <f>VLOOKUP(年度マスタ!$K$4&amp;"_"&amp;L$5,データシート1!$A:$BT,MATCH("cb_"&amp;$G7,データシート1!$A$1:$BT$1,0),0)</f>
        <v>10919.7</v>
      </c>
      <c r="M7" s="617">
        <f>VLOOKUP(年度マスタ!$K$4&amp;"_"&amp;M$5,データシート1!$A:$BT,MATCH("cb_"&amp;$G7,データシート1!$A$1:$BT$1,0),0)</f>
        <v>12001</v>
      </c>
      <c r="N7" s="617">
        <f>VLOOKUP(年度マスタ!$K$4&amp;"_"&amp;N$5,データシート1!$A:$BT,MATCH("cb_"&amp;$G7,データシート1!$A$1:$BT$1,0),0)</f>
        <v>13012.6</v>
      </c>
      <c r="O7" s="617">
        <f>VLOOKUP(年度マスタ!$K$4&amp;"_"&amp;O$5,データシート1!$A:$BT,MATCH("cb_"&amp;$G7,データシート1!$A$1:$BT$1,0),0)</f>
        <v>13320.599999999989</v>
      </c>
      <c r="P7" s="617">
        <f>VLOOKUP(年度マスタ!$K$4&amp;"_"&amp;P$5,データシート1!$A:$BT,MATCH("cb_"&amp;$G7,データシート1!$A$1:$BT$1,0),0)</f>
        <v>13689.099999999989</v>
      </c>
      <c r="Q7" s="617">
        <f>VLOOKUP(年度マスタ!$K$4&amp;"_"&amp;Q$5,データシート1!$A:$BT,MATCH("cb_"&amp;$G7,データシート1!$A$1:$BT$1,0),0)</f>
        <v>73770.599999999933</v>
      </c>
      <c r="R7" s="634">
        <f>VLOOKUP(年度マスタ!$K$4&amp;"_"&amp;R$5,データシート1!$A:$BT,MATCH("cb_"&amp;$G7,データシート1!$A$1:$BT$1,0),0)</f>
        <v>73820.099999999933</v>
      </c>
      <c r="S7" s="568"/>
      <c r="T7" s="190"/>
      <c r="U7" s="581"/>
      <c r="V7" s="195"/>
      <c r="W7" s="195"/>
      <c r="X7" s="195"/>
      <c r="Y7" s="196" t="s">
        <v>375</v>
      </c>
      <c r="Z7" s="212" t="s">
        <v>376</v>
      </c>
      <c r="AA7" s="212"/>
      <c r="AB7" s="212"/>
      <c r="AC7" s="1022">
        <f>VLOOKUP(年度マスタ!$K$4&amp;"_"&amp;年度マスタ!$K$9,データシート3!A:AB,MATCH("ea_"&amp;$Y7&amp;"_設備",データシート3!$A$1:$AB$1,0),0)</f>
        <v>54436</v>
      </c>
      <c r="AD7" s="1022">
        <f>VLOOKUP(年度マスタ!$K$4&amp;"_"&amp;年度マスタ!$K$9,データシート3!A:AB,MATCH("ea_"&amp;$Y7&amp;"_年間発電",データシート3!$A$1:$AB$1,0),0)/10^3</f>
        <v>74592.610000000015</v>
      </c>
      <c r="AE7" s="554">
        <f t="shared" ref="AE7:AE16" si="0">$AD7*3600/100000000</f>
        <v>2.6853339600000008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28000</v>
      </c>
      <c r="L8" s="617">
        <f>VLOOKUP(年度マスタ!$K$4&amp;"_"&amp;L$5,データシート1!$A:$BT,MATCH("cb_"&amp;$G8,データシート1!$A$1:$BT$1,0),0)</f>
        <v>50000</v>
      </c>
      <c r="M8" s="617">
        <f>VLOOKUP(年度マスタ!$K$4&amp;"_"&amp;M$5,データシート1!$A:$BT,MATCH("cb_"&amp;$G8,データシート1!$A$1:$BT$1,0),0)</f>
        <v>50000</v>
      </c>
      <c r="N8" s="617">
        <f>VLOOKUP(年度マスタ!$K$4&amp;"_"&amp;N$5,データシート1!$A:$BT,MATCH("cb_"&amp;$G8,データシート1!$A$1:$BT$1,0),0)</f>
        <v>50000</v>
      </c>
      <c r="O8" s="617">
        <f>VLOOKUP(年度マスタ!$K$4&amp;"_"&amp;O$5,データシート1!$A:$BT,MATCH("cb_"&amp;$G8,データシート1!$A$1:$BT$1,0),0)</f>
        <v>50000</v>
      </c>
      <c r="P8" s="617">
        <f>VLOOKUP(年度マスタ!$K$4&amp;"_"&amp;P$5,データシート1!$A:$BT,MATCH("cb_"&amp;$G8,データシート1!$A$1:$BT$1,0),0)</f>
        <v>50000</v>
      </c>
      <c r="Q8" s="617">
        <f>VLOOKUP(年度マスタ!$K$4&amp;"_"&amp;Q$5,データシート1!$A:$BT,MATCH("cb_"&amp;$G8,データシート1!$A$1:$BT$1,0),0)</f>
        <v>50000</v>
      </c>
      <c r="R8" s="634">
        <f>VLOOKUP(年度マスタ!$K$4&amp;"_"&amp;R$5,データシート1!$A:$BT,MATCH("cb_"&amp;$G8,データシート1!$A$1:$BT$1,0),0)</f>
        <v>50000</v>
      </c>
      <c r="S8" s="568"/>
      <c r="T8" s="190"/>
      <c r="U8" s="581"/>
      <c r="V8" s="195"/>
      <c r="W8" s="195"/>
      <c r="X8" s="195"/>
      <c r="Y8" s="196" t="s">
        <v>378</v>
      </c>
      <c r="Z8" s="186" t="s">
        <v>379</v>
      </c>
      <c r="AA8" s="186"/>
      <c r="AB8" s="186"/>
      <c r="AC8" s="1022">
        <f>VLOOKUP(年度マスタ!$K$4&amp;"_"&amp;年度マスタ!$K$9,データシート3!A:AB,MATCH("ea_"&amp;$Y8&amp;"_設備",データシート3!$A$1:$AB$1,0),0)</f>
        <v>147950</v>
      </c>
      <c r="AD8" s="1022">
        <f>VLOOKUP(年度マスタ!$K$4&amp;"_"&amp;年度マスタ!$K$9,データシート3!A:AB,MATCH("ea_"&amp;$Y8&amp;"_年間発電",データシート3!$A$1:$AB$1,0),0)/10^3</f>
        <v>201889.83199999997</v>
      </c>
      <c r="AE8" s="554">
        <f t="shared" si="0"/>
        <v>7.2680339519999997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183300</v>
      </c>
      <c r="AD9" s="666">
        <f>VLOOKUP(年度マスタ!$K$4&amp;"_"&amp;年度マスタ!$K$9,データシート3!A:AB,MATCH("ea_"&amp;$Y9&amp;"_年間発電",データシート3!$A$1:$AB$1,0),0)/10^3</f>
        <v>498102.27600000001</v>
      </c>
      <c r="AE9" s="667">
        <f t="shared" si="0"/>
        <v>17.931681936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718</v>
      </c>
      <c r="AD10" s="666">
        <f>SUM(AD11:AD12)</f>
        <v>4245.4229999999998</v>
      </c>
      <c r="AE10" s="667">
        <f t="shared" si="0"/>
        <v>0.15283522799999999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718</v>
      </c>
      <c r="AD11" s="1022">
        <f>VLOOKUP(年度マスタ!$K$4&amp;"_"&amp;年度マスタ!$K$9,データシート3!A:AB,MATCH("ea_"&amp;$Y11&amp;"_年間発電",データシート3!$A$1:$AB$1,0),0)/10^3</f>
        <v>4245.4229999999998</v>
      </c>
      <c r="AE11" s="554">
        <f t="shared" si="0"/>
        <v>0.15283522799999999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5096.9000000000005</v>
      </c>
      <c r="K12" s="651">
        <f t="shared" ref="K12:Q12" si="1">SUM(K6:K11)</f>
        <v>35438.5</v>
      </c>
      <c r="L12" s="651">
        <f t="shared" si="1"/>
        <v>61833.7</v>
      </c>
      <c r="M12" s="651">
        <f t="shared" si="1"/>
        <v>63000.1</v>
      </c>
      <c r="N12" s="651">
        <f t="shared" si="1"/>
        <v>64067</v>
      </c>
      <c r="O12" s="651">
        <f t="shared" si="1"/>
        <v>64421.899999999987</v>
      </c>
      <c r="P12" s="651">
        <f t="shared" si="1"/>
        <v>64860.399999999987</v>
      </c>
      <c r="Q12" s="651">
        <f t="shared" si="1"/>
        <v>125044.49999999993</v>
      </c>
      <c r="R12" s="652">
        <f t="shared" ref="R12" si="2">SUM(R6:R11)</f>
        <v>125210.59999999993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1.5763810199999999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5.46090125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901.41013199999998</v>
      </c>
      <c r="K19" s="615">
        <f>K6*別紙!$C5/100*別紙!$E5/10^3</f>
        <v>1019.2619159999997</v>
      </c>
      <c r="L19" s="615">
        <f>L6*別紙!$C5/100*別紙!$E5/10^3</f>
        <v>1096.90968</v>
      </c>
      <c r="M19" s="615">
        <f>M6*別紙!$C5/100*別紙!$E5/10^3</f>
        <v>1199.0398920000002</v>
      </c>
      <c r="N19" s="615">
        <f>N6*別紙!$C5/100*別紙!$E5/10^3</f>
        <v>1265.406528</v>
      </c>
      <c r="O19" s="615">
        <f>O6*別紙!$C5/100*別紙!$E5/10^3</f>
        <v>1321.6921560000001</v>
      </c>
      <c r="P19" s="615">
        <f>P6*別紙!$C5/100*別紙!$E5/10^3</f>
        <v>1405.7005559999996</v>
      </c>
      <c r="Q19" s="615">
        <f>Q6*別紙!$C5/100*別紙!$E5/10^3</f>
        <v>1528.8328679999993</v>
      </c>
      <c r="R19" s="639">
        <f>R6*別紙!$C5/100*別紙!$E5/10^3</f>
        <v>1668.7668599999995</v>
      </c>
      <c r="S19" s="572"/>
      <c r="T19" s="191"/>
      <c r="U19" s="588"/>
      <c r="W19" s="201"/>
      <c r="X19" s="201"/>
      <c r="Y19" s="173"/>
      <c r="Z19" s="628" t="s">
        <v>389</v>
      </c>
      <c r="AA19" s="671"/>
      <c r="AB19" s="672"/>
      <c r="AC19" s="673">
        <f>SUM($AC$6,$AC$9,$AC$10,$AC$13)</f>
        <v>386404</v>
      </c>
      <c r="AD19" s="673">
        <f>SUM($AD$6,$AD$9,$AD$10,$AD$13)</f>
        <v>778830.14099999995</v>
      </c>
      <c r="AE19" s="674">
        <f>SUM($AE$6,$AE$9,$AE$10,$AE$13,$AE$17,$AE$18)</f>
        <v>35.075167346000001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5748.4504080000006</v>
      </c>
      <c r="K20" s="617">
        <f>K7*別紙!$C6/100*別紙!$E6/10^3</f>
        <v>8715.9301919999998</v>
      </c>
      <c r="L20" s="617">
        <f>L7*別紙!$C6/100*別紙!$E6/10^3</f>
        <v>14444.142372000002</v>
      </c>
      <c r="M20" s="617">
        <f>M7*別紙!$C6/100*別紙!$E6/10^3</f>
        <v>15874.44276</v>
      </c>
      <c r="N20" s="617">
        <f>N7*別紙!$C6/100*別紙!$E6/10^3</f>
        <v>17212.546775999999</v>
      </c>
      <c r="O20" s="617">
        <f>O7*別紙!$C6/100*別紙!$E6/10^3</f>
        <v>17619.956855999983</v>
      </c>
      <c r="P20" s="617">
        <f>P7*別紙!$C6/100*別紙!$E6/10^3</f>
        <v>18107.393915999986</v>
      </c>
      <c r="Q20" s="617">
        <f>Q7*別紙!$C6/100*別紙!$E6/10^3</f>
        <v>97580.798855999907</v>
      </c>
      <c r="R20" s="634">
        <f>R7*別紙!$C6/100*別紙!$E6/10^3</f>
        <v>97646.275475999922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60829.440000000002</v>
      </c>
      <c r="L21" s="617">
        <f>L8*別紙!$C7/100*別紙!$E7/10^3</f>
        <v>108624</v>
      </c>
      <c r="M21" s="617">
        <f>M8*別紙!$C7/100*別紙!$E7/10^3</f>
        <v>108624</v>
      </c>
      <c r="N21" s="617">
        <f>N8*別紙!$C7/100*別紙!$E7/10^3</f>
        <v>108624</v>
      </c>
      <c r="O21" s="617">
        <f>O8*別紙!$C7/100*別紙!$E7/10^3</f>
        <v>108624</v>
      </c>
      <c r="P21" s="617">
        <f>P8*別紙!$C7/100*別紙!$E7/10^3</f>
        <v>108624</v>
      </c>
      <c r="Q21" s="617">
        <f>Q8*別紙!$C7/100*別紙!$E7/10^3</f>
        <v>108624</v>
      </c>
      <c r="R21" s="634">
        <f>R8*別紙!$C7/100*別紙!$E7/10^3</f>
        <v>108624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6649.8605400000006</v>
      </c>
      <c r="K25" s="657">
        <f t="shared" si="3"/>
        <v>70564.632108000005</v>
      </c>
      <c r="L25" s="657">
        <f t="shared" si="3"/>
        <v>124165.052052</v>
      </c>
      <c r="M25" s="657">
        <f t="shared" si="3"/>
        <v>125697.48265200001</v>
      </c>
      <c r="N25" s="657">
        <f t="shared" si="3"/>
        <v>127101.953304</v>
      </c>
      <c r="O25" s="657">
        <f t="shared" si="3"/>
        <v>127565.64901199998</v>
      </c>
      <c r="P25" s="657">
        <f t="shared" si="3"/>
        <v>128137.09447199998</v>
      </c>
      <c r="Q25" s="657">
        <f t="shared" si="3"/>
        <v>207733.63172399992</v>
      </c>
      <c r="R25" s="658">
        <f t="shared" ref="R25" si="4">SUM(R19:R24)</f>
        <v>207939.04233599993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30964.574452904097</v>
      </c>
      <c r="K26" s="654">
        <f>(VLOOKUP(年度マスタ!$K$4&amp;"_"&amp;K$18,データシート1!$A:$BT,MATCH("da_合計",データシート1!$A$1:$BT$1,0),0))/10^3</f>
        <v>31245.531938921846</v>
      </c>
      <c r="L26" s="654">
        <f>(VLOOKUP(年度マスタ!$K$4&amp;"_"&amp;L$18,データシート1!$A:$BT,MATCH("da_合計",データシート1!$A$1:$BT$1,0),0))/10^3</f>
        <v>30609.982409143893</v>
      </c>
      <c r="M26" s="654">
        <f>(VLOOKUP(年度マスタ!$K$4&amp;"_"&amp;M$18,データシート1!$A:$BT,MATCH("da_合計",データシート1!$A$1:$BT$1,0),0))/10^3</f>
        <v>29768.00736556196</v>
      </c>
      <c r="N26" s="654">
        <f>(VLOOKUP(年度マスタ!$K$4&amp;"_"&amp;N$18,データシート1!$A:$BT,MATCH("da_合計",データシート1!$A$1:$BT$1,0),0))/10^3</f>
        <v>29545.530183637962</v>
      </c>
      <c r="O26" s="654">
        <f>(VLOOKUP(年度マスタ!$K$4&amp;"_"&amp;O$18,データシート1!$A:$BT,MATCH("da_合計",データシート1!$A$1:$BT$1,0),0))/10^3</f>
        <v>31735.974994744385</v>
      </c>
      <c r="P26" s="654">
        <f>(VLOOKUP(年度マスタ!$K$4&amp;"_"&amp;P$18,データシート1!$A:$BT,MATCH("da_合計",データシート1!$A$1:$BT$1,0),0))/10^3</f>
        <v>30743.038594522193</v>
      </c>
      <c r="Q26" s="654">
        <f>(VLOOKUP(年度マスタ!$K$4&amp;"_"&amp;Q$18,データシート1!$A:$BT,MATCH("da_合計",データシート1!$A$1:$BT$1,0),0))/10^3</f>
        <v>28566.778208689884</v>
      </c>
      <c r="R26" s="655">
        <f>Q26</f>
        <v>28566.778208689884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0.21475704599506695</v>
      </c>
      <c r="K27" s="839">
        <f t="shared" ref="K27:P27" si="5">K25/K26</f>
        <v>2.2583911275998876</v>
      </c>
      <c r="L27" s="839">
        <f t="shared" si="5"/>
        <v>4.0563581642212601</v>
      </c>
      <c r="M27" s="839">
        <f t="shared" si="5"/>
        <v>4.2225695898415099</v>
      </c>
      <c r="N27" s="839">
        <f t="shared" si="5"/>
        <v>4.3019012525416747</v>
      </c>
      <c r="O27" s="839">
        <f t="shared" si="5"/>
        <v>4.0195913008226594</v>
      </c>
      <c r="P27" s="839">
        <f t="shared" si="5"/>
        <v>4.1680035653610217</v>
      </c>
      <c r="Q27" s="839">
        <f>Q25/Q26</f>
        <v>7.2718606979910776</v>
      </c>
      <c r="R27" s="840">
        <f>R25/R26</f>
        <v>7.2790512397630414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7.2790512397630414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27.263492414523782</v>
      </c>
      <c r="AA52" s="173"/>
      <c r="AB52" s="678" t="s">
        <v>413</v>
      </c>
      <c r="AC52" s="679">
        <f>$AD6</f>
        <v>276482.44199999998</v>
      </c>
      <c r="AD52" s="680">
        <f>R19+R20</f>
        <v>99315.042335999926</v>
      </c>
      <c r="AE52" s="681">
        <f t="shared" ref="AE52:AE54" si="6">IFERROR(AD52/AC52,"-")</f>
        <v>0.35920922000536992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750263.36279131006</v>
      </c>
      <c r="Z53" s="1130"/>
      <c r="AA53" s="173"/>
      <c r="AB53" s="678" t="s">
        <v>377</v>
      </c>
      <c r="AC53" s="679">
        <f>$AD9</f>
        <v>498102.27600000001</v>
      </c>
      <c r="AD53" s="680">
        <f>R21</f>
        <v>108624</v>
      </c>
      <c r="AE53" s="681">
        <f t="shared" si="6"/>
        <v>0.21807569496028562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4245.4229999999998</v>
      </c>
      <c r="AD54" s="679">
        <f>R22</f>
        <v>0</v>
      </c>
      <c r="AE54" s="681">
        <f t="shared" si="6"/>
        <v>0</v>
      </c>
      <c r="AF54" s="473"/>
      <c r="AG54" s="41"/>
      <c r="AH54" s="420"/>
      <c r="AI54" s="442" t="s">
        <v>440</v>
      </c>
      <c r="AJ54" s="443">
        <f>VLOOKUP(年度マスタ!$K$4&amp;"_"&amp;AJ$53,データシート1!$A$1:$BT$2000,MATCH("ca_太陽光発電（10kW未満）",データシート1!$A$1:$BT$1,0),0)</f>
        <v>175</v>
      </c>
      <c r="AK54" s="443">
        <f>VLOOKUP(年度マスタ!$K$4&amp;"_"&amp;AK$53,データシート1!$A$1:$BT$2000,MATCH("ca_太陽光発電（10kW未満）",データシート1!$A$1:$BT$1,0),0)</f>
        <v>193</v>
      </c>
      <c r="AL54" s="443">
        <f>VLOOKUP(年度マスタ!$K$4&amp;"_"&amp;AL$53,データシート1!$A$1:$BT$2000,MATCH("ca_太陽光発電（10kW未満）",データシート1!$A$1:$BT$1,0),0)</f>
        <v>203</v>
      </c>
      <c r="AM54" s="443">
        <f>VLOOKUP(年度マスタ!$K$4&amp;"_"&amp;AM$53,データシート1!$A$1:$BT$2000,MATCH("ca_太陽光発電（10kW未満）",データシート1!$A$1:$BT$1,0),0)</f>
        <v>218</v>
      </c>
      <c r="AN54" s="443">
        <f>VLOOKUP(年度マスタ!$K$4&amp;"_"&amp;AN$53,データシート1!$A$1:$BT$2000,MATCH("ca_太陽光発電（10kW未満）",データシート1!$A$1:$BT$1,0),0)</f>
        <v>228</v>
      </c>
      <c r="AO54" s="443">
        <f>VLOOKUP(年度マスタ!$K$4&amp;"_"&amp;AO$53,データシート1!$A$1:$BT$2000,MATCH("ca_太陽光発電（10kW未満）",データシート1!$A$1:$BT$1,0),0)</f>
        <v>237</v>
      </c>
      <c r="AP54" s="443">
        <f>VLOOKUP(年度マスタ!$K$4&amp;"_"&amp;AP$53,データシート1!$A$1:$BT$2000,MATCH("ca_太陽光発電（10kW未満）",データシート1!$A$1:$BT$1,0),0)</f>
        <v>248</v>
      </c>
      <c r="AQ54" s="443">
        <f>VLOOKUP(年度マスタ!$K$4&amp;"_"&amp;AQ$53,データシート1!$A$1:$BT$2000,MATCH("ca_太陽光発電（10kW未満）",データシート1!$A$1:$BT$1,0),0)</f>
        <v>263</v>
      </c>
      <c r="AR54" s="443">
        <f>VLOOKUP(年度マスタ!$K$4&amp;"_"&amp;AR$53,データシート1!$A$1:$BT$2000,MATCH("ca_太陽光発電（10kW未満）",データシート1!$A$1:$BT$1,0),0)</f>
        <v>280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度会町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度会町</v>
      </c>
      <c r="AZ12" s="1023" t="str">
        <f>年度マスタ!$K4</f>
        <v>24470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度会町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度会町</v>
      </c>
      <c r="AZ4" s="1038" t="str">
        <f>年度マスタ!$K4</f>
        <v>24470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度会町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24470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2025-03-04T09:46:18Z</dcterms:created>
  <dcterms:modified xsi:type="dcterms:W3CDTF">2025-03-04T09:46:18Z</dcterms:modified>
  <cp:category/>
  <cp:contentStatus/>
</cp:coreProperties>
</file>