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BCF2DE8-8989-4BCD-8E30-AA7A554C445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<sst xmlns="http://schemas.openxmlformats.org/spreadsheetml/2006/main" count="16984" uniqueCount="2579">
  <si>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</si>
  <si>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</si>
  <si>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</si>
  <si>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</si>
  <si>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</si>
  <si>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</si>
  <si>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</si>
  <si>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</si>
  <si>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</si>
  <si>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</si>
  <si>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</si>
  <si>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</si>
  <si>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</si>
  <si>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</si>
  <si>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</si>
  <si>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</si>
  <si>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</si>
  <si>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</si>
  <si>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</si>
  <si>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</si>
  <si>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</si>
  <si>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</si>
  <si>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</si>
  <si>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</si>
  <si>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</si>
  <si>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</si>
  <si>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</si>
  <si>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</si>
  <si>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</si>
  <si>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</si>
  <si>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</si>
  <si>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</si>
  <si>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</si>
  <si>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</si>
  <si>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</si>
  <si>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</si>
  <si>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</si>
  <si>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</si>
  <si>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</si>
  <si>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</si>
  <si>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</si>
  <si>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</si>
  <si>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</si>
  <si>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</si>
  <si>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</si>
  <si>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</si>
  <si>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</si>
  <si>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</si>
  <si>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</si>
  <si>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</si>
  <si>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</si>
  <si>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</si>
  <si>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</si>
  <si>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</si>
  <si>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</si>
  <si>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</si>
  <si>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</si>
  <si>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</si>
  <si>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</si>
  <si>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</si>
  <si>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</si>
  <si>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</si>
  <si>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</si>
  <si>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</si>
  <si>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</si>
  <si>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</si>
  <si>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</si>
  <si>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</si>
  <si>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</si>
  <si>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</si>
  <si>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</si>
  <si>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</si>
  <si>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</si>
  <si>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</si>
  <si>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</si>
  <si>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</si>
  <si>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</si>
  <si>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</si>
  <si>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</si>
  <si>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</si>
  <si>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</si>
  <si>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</si>
  <si>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</si>
  <si>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</si>
  <si>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</si>
  <si>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</si>
  <si>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</si>
  <si>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</si>
  <si>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</si>
  <si>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</si>
  <si>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</si>
  <si>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</si>
  <si>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</si>
  <si>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</si>
  <si>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</si>
  <si>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</si>
  <si>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</si>
  <si>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</si>
  <si>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</si>
  <si>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</si>
  <si>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</si>
  <si>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</si>
  <si>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</si>
  <si>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</si>
  <si>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</si>
  <si>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</si>
  <si>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</si>
  <si>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</si>
  <si>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</si>
  <si>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</si>
  <si>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</si>
  <si>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</si>
  <si>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</si>
  <si>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</si>
  <si>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</si>
  <si>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</si>
  <si>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</si>
  <si>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</si>
  <si>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</si>
  <si>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</si>
  <si>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</si>
  <si>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</si>
  <si>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</si>
  <si>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</si>
  <si>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</si>
  <si>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</si>
  <si>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</si>
  <si>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</si>
  <si>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</si>
  <si>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</si>
  <si>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</si>
  <si>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</si>
  <si>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</si>
  <si>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</si>
  <si>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</si>
  <si>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</si>
  <si>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</si>
  <si>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</si>
  <si>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</si>
  <si>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</si>
  <si>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</si>
  <si>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</si>
  <si>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</si>
  <si>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</si>
  <si>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</si>
  <si>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</si>
  <si>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</si>
  <si>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</si>
  <si>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</si>
  <si>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</si>
  <si>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</si>
  <si>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</si>
  <si>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</si>
  <si>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</si>
  <si>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</si>
  <si>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</si>
  <si>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</si>
  <si>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</si>
  <si>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</si>
  <si>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</si>
  <si>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</si>
  <si>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</si>
  <si>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</si>
  <si>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</si>
  <si>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</si>
  <si>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</si>
  <si>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</si>
  <si>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</si>
  <si>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</si>
  <si>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</si>
  <si>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</si>
  <si>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</si>
  <si>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</si>
  <si>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</si>
  <si>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</si>
  <si>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</si>
  <si>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</si>
  <si>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</si>
  <si>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</si>
  <si>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</si>
  <si>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</si>
  <si>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</si>
  <si>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</si>
  <si>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</si>
  <si>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</si>
  <si>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</si>
  <si>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</si>
  <si>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</si>
  <si>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</si>
  <si>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</si>
  <si>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</si>
  <si>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</si>
  <si>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</si>
  <si>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</si>
  <si>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</si>
  <si>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</si>
  <si>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</si>
  <si>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</si>
  <si>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</si>
  <si>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</si>
  <si>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</si>
  <si>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</si>
  <si>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</si>
  <si>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</si>
  <si>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</si>
  <si>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</si>
  <si>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</si>
  <si>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</si>
  <si>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</si>
  <si>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</si>
  <si>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</si>
  <si>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</si>
  <si>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</si>
  <si>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</si>
  <si>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</si>
  <si>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</si>
  <si>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</si>
  <si>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</si>
  <si>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</si>
  <si>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</si>
  <si>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</si>
  <si>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</si>
  <si>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</si>
  <si>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</si>
  <si>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</si>
  <si>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</si>
  <si>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</si>
  <si>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</si>
  <si>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</si>
  <si>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</si>
  <si>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</si>
  <si>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</si>
  <si>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</si>
  <si>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</si>
  <si>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</si>
  <si>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</si>
  <si>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</si>
  <si>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</si>
  <si>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</si>
  <si>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</si>
  <si>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</si>
  <si>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</si>
  <si>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</si>
  <si>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</si>
  <si>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</si>
  <si>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</si>
  <si>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</si>
  <si>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</si>
  <si>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</si>
  <si>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</si>
  <si>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</si>
  <si>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</si>
  <si>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</si>
  <si>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</si>
  <si>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</si>
  <si>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</si>
  <si>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</si>
  <si>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</si>
  <si>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</si>
  <si>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</si>
  <si>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</si>
  <si>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</si>
  <si>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</si>
  <si>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</si>
  <si>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</si>
  <si>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</si>
  <si>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</si>
  <si>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</si>
  <si>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</si>
  <si>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</si>
  <si>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</si>
  <si>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</si>
  <si>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</si>
  <si>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</si>
  <si>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</si>
  <si>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</si>
  <si>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</si>
  <si>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</si>
  <si>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</si>
  <si>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</si>
  <si>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</si>
  <si>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</si>
  <si>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</si>
  <si>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</si>
  <si>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</si>
  <si>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</si>
  <si>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</si>
  <si>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</si>
  <si>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</si>
  <si>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</si>
  <si>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</si>
  <si>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</si>
  <si>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</si>
  <si>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</si>
  <si>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</si>
  <si>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</si>
  <si>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</si>
  <si>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</si>
  <si>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</si>
  <si>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</si>
  <si>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</si>
  <si>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</si>
  <si>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</si>
  <si>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</si>
  <si>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</si>
  <si>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</si>
  <si>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</si>
  <si>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</si>
  <si>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</si>
  <si>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</si>
  <si>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</si>
  <si>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</si>
  <si>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</si>
  <si>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</si>
  <si>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</si>
  <si>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</si>
  <si>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</si>
  <si>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</si>
  <si>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</si>
  <si>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</si>
  <si>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</si>
  <si>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</si>
  <si>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</si>
  <si>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</si>
  <si>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</si>
  <si>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</si>
  <si>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</si>
  <si>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</si>
  <si>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</si>
  <si>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</si>
  <si>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</si>
  <si>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</si>
  <si>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</si>
  <si>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</si>
  <si>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</si>
  <si>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</si>
  <si>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</si>
  <si>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</si>
  <si>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</si>
  <si>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</si>
  <si>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</si>
  <si>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</si>
  <si>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</si>
  <si>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</si>
  <si>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</si>
  <si>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</si>
  <si>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</si>
  <si>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</si>
  <si>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</si>
  <si>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</si>
  <si>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</si>
  <si>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</si>
  <si>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</si>
  <si>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</si>
  <si>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</si>
  <si>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</si>
  <si>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</si>
  <si>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</si>
  <si>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</si>
  <si>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</si>
  <si>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</si>
  <si>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</si>
  <si>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</si>
  <si>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</si>
  <si>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</si>
  <si>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</si>
  <si>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</si>
  <si>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</si>
  <si>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</si>
  <si>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</si>
  <si>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</si>
  <si>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</si>
  <si>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</si>
  <si>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</si>
  <si>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</si>
  <si>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</si>
  <si>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</si>
  <si>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</si>
  <si>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</si>
  <si>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</si>
  <si>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</si>
  <si>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</si>
  <si>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</si>
  <si>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</si>
  <si>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</si>
  <si>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</si>
  <si>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</si>
  <si>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</si>
  <si>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</si>
  <si>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</si>
  <si>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</si>
  <si>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</si>
  <si>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</si>
  <si>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</si>
  <si>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</si>
  <si>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</si>
  <si>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</si>
  <si>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</si>
  <si>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</si>
  <si>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</si>
  <si>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</si>
  <si>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</si>
  <si>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</si>
  <si>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</si>
  <si>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</si>
  <si>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</si>
  <si>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</si>
  <si>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</si>
  <si>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</si>
  <si>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</si>
  <si>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</si>
  <si>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</si>
  <si>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</si>
  <si>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</si>
  <si>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</si>
  <si>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</si>
  <si>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</si>
  <si>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</si>
  <si>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</si>
  <si>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</si>
  <si>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</si>
  <si>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</si>
  <si>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</si>
  <si>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</si>
  <si>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</si>
  <si>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</si>
  <si>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</si>
  <si>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</si>
  <si>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</si>
  <si>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</si>
  <si>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</si>
  <si>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</si>
  <si>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</si>
  <si>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</si>
  <si>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</si>
  <si>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</si>
  <si>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</si>
  <si>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</si>
  <si>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</si>
  <si>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</si>
  <si>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</si>
  <si>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</si>
  <si>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</si>
  <si>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</si>
  <si>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</si>
  <si>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</si>
  <si>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</si>
  <si>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</si>
  <si>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</si>
  <si>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</si>
  <si>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</si>
  <si>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</si>
  <si>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</si>
  <si>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</si>
  <si>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</si>
  <si>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</si>
  <si>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</si>
  <si>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</si>
  <si>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</si>
  <si>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</si>
  <si>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</si>
  <si>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</si>
  <si>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</si>
  <si>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</si>
  <si>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</si>
  <si>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</si>
  <si>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</si>
  <si>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</si>
  <si>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</si>
  <si>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</si>
  <si>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</si>
  <si>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</si>
  <si>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</si>
  <si>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</si>
  <si>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</si>
  <si>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</si>
  <si>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</si>
  <si>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</si>
  <si>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</si>
  <si>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</si>
  <si>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</si>
  <si>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</si>
  <si>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</si>
  <si>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</si>
  <si>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</si>
  <si>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</si>
  <si>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</si>
  <si>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</si>
  <si>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</si>
  <si>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</si>
  <si>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</si>
  <si>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</si>
  <si>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</si>
  <si>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</si>
  <si>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</si>
  <si>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</si>
  <si>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</si>
  <si>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</si>
  <si>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</si>
  <si>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</si>
  <si>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</si>
  <si>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</si>
  <si>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</si>
  <si>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</si>
  <si>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</si>
  <si>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</si>
  <si>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</si>
  <si>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</si>
  <si>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</si>
  <si>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</si>
  <si>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</si>
  <si>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</si>
  <si>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</si>
  <si>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</si>
  <si>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</si>
  <si>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</si>
  <si>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</si>
  <si>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</si>
  <si>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</si>
  <si>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</si>
  <si>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</si>
  <si>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</si>
  <si>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</si>
  <si>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</si>
  <si>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</si>
  <si>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</si>
  <si>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</si>
  <si>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</si>
  <si>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</si>
  <si>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</si>
  <si>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</si>
  <si>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</si>
  <si>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</si>
  <si>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</si>
  <si>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</si>
  <si>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</si>
  <si>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</si>
  <si>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</si>
  <si>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</si>
  <si>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</si>
  <si>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</si>
  <si>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</si>
  <si>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</si>
  <si>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</si>
  <si>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</si>
  <si>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</si>
  <si>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</si>
  <si>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</si>
  <si>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</si>
  <si>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</si>
  <si>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</si>
  <si>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</si>
  <si>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</si>
  <si>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</si>
  <si>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</si>
  <si>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</si>
  <si>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</si>
  <si>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</si>
  <si>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</si>
  <si>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</si>
  <si>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</si>
  <si>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</si>
  <si>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</si>
  <si>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</si>
  <si>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</si>
  <si>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</si>
  <si>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</si>
  <si>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</si>
  <si>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</si>
  <si>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</si>
  <si>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</si>
  <si>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</si>
  <si>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</si>
  <si>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</si>
  <si>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</si>
  <si>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</si>
  <si>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</si>
  <si>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</si>
  <si>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</si>
  <si>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</si>
  <si>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</si>
  <si>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</si>
  <si>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</si>
  <si>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</si>
  <si>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</si>
  <si>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</si>
  <si>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</si>
  <si>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</si>
  <si>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</si>
  <si>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</si>
  <si>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</si>
  <si>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</si>
  <si>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</si>
  <si>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</si>
  <si>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</si>
  <si>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</si>
  <si>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</si>
  <si>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</si>
  <si>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</si>
  <si>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</si>
  <si>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</si>
  <si>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</si>
  <si>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</si>
  <si>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</si>
  <si>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</si>
  <si>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</si>
  <si>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</si>
  <si>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</si>
  <si>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</si>
  <si>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</si>
  <si>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</si>
  <si>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</si>
  <si>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</si>
  <si>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</si>
  <si>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</si>
  <si>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</si>
  <si>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</si>
  <si>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</si>
  <si>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</si>
  <si>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</si>
  <si>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</si>
  <si>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</si>
  <si>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</si>
  <si>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</si>
  <si>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</si>
  <si>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</si>
  <si>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</si>
  <si>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</si>
  <si>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</si>
  <si>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</si>
  <si>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</si>
  <si>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</si>
  <si>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</si>
  <si>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</si>
  <si>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</si>
  <si>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</si>
  <si>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</si>
  <si>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</si>
  <si>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</si>
  <si>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</si>
  <si>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</si>
  <si>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</si>
  <si>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</si>
  <si>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</si>
  <si>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</si>
  <si>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</si>
  <si>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</si>
  <si>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</si>
  <si>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</si>
  <si>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</si>
  <si>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</si>
  <si>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</si>
  <si>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</si>
  <si>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</si>
  <si>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</si>
  <si>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</si>
  <si>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</si>
  <si>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</si>
  <si>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</si>
  <si>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</si>
  <si>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</si>
  <si>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</si>
  <si>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</si>
  <si>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</si>
  <si>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</si>
  <si>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</si>
  <si>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</si>
  <si>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</si>
  <si>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</si>
  <si>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</si>
  <si>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</si>
  <si>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</si>
  <si>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</si>
  <si>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</si>
  <si>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</si>
  <si>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</si>
  <si>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</si>
  <si>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</si>
  <si>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</si>
  <si>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</si>
  <si>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</si>
  <si>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</si>
  <si>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</si>
  <si>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</si>
  <si>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</si>
  <si>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</si>
  <si>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</si>
  <si>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</si>
  <si>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</si>
  <si>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</si>
  <si>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</si>
  <si>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</si>
  <si>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</si>
  <si>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</si>
  <si>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</si>
  <si>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</si>
  <si>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</si>
  <si>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</si>
  <si>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</si>
  <si>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</si>
  <si>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</si>
  <si>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</si>
  <si>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</si>
  <si>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</si>
  <si>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</si>
  <si>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</si>
  <si>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</si>
  <si>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</si>
  <si>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</si>
  <si>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</si>
  <si>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</si>
  <si>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</si>
  <si>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</si>
  <si>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</si>
  <si>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</si>
  <si>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</si>
  <si>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</si>
  <si>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</si>
  <si>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</si>
  <si>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</si>
  <si>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</si>
  <si>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</si>
  <si>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</si>
  <si>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</si>
  <si>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</si>
  <si>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</si>
  <si>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</si>
  <si>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</si>
  <si>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</si>
  <si>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</si>
  <si>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</si>
  <si>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</si>
  <si>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</si>
  <si>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</si>
  <si>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</si>
  <si>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</si>
  <si>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</si>
  <si>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</si>
  <si>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</si>
  <si>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</si>
  <si>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</si>
  <si>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</si>
  <si>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</si>
  <si>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</si>
  <si>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</si>
  <si>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</si>
  <si>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</si>
  <si>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</si>
  <si>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</si>
  <si>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</si>
  <si>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</si>
  <si>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</si>
  <si>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</si>
  <si>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</si>
  <si>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</si>
  <si>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</si>
  <si>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</si>
  <si>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</si>
  <si>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</si>
  <si>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</si>
  <si>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</si>
  <si>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</si>
  <si>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</si>
  <si>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</si>
  <si>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</si>
  <si>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</si>
  <si>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</si>
  <si>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</si>
  <si>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</si>
  <si>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</si>
  <si>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</si>
  <si>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</si>
  <si>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</si>
  <si>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</si>
  <si>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</si>
  <si>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</si>
  <si>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</si>
  <si>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</si>
  <si>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</si>
  <si>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</si>
  <si>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</si>
  <si>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</si>
  <si>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</si>
  <si>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</si>
  <si>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</si>
  <si>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</si>
  <si>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</si>
  <si>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</si>
  <si>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</si>
  <si>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</si>
  <si>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</si>
  <si>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</si>
  <si>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</si>
  <si>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</si>
  <si>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</si>
  <si>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</si>
  <si>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</si>
  <si>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</si>
  <si>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</si>
  <si>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</si>
  <si>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</si>
  <si>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</si>
  <si>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</si>
  <si>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</si>
  <si>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</si>
  <si>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</si>
  <si>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</si>
  <si>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</si>
  <si>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</si>
  <si>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</si>
  <si>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</si>
  <si>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</si>
  <si>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</si>
  <si>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</si>
  <si>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</si>
  <si>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</si>
  <si>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</si>
  <si>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</si>
  <si>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</si>
  <si>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</si>
  <si>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</si>
  <si>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</si>
  <si>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</si>
  <si>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</si>
  <si>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</si>
  <si>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</si>
  <si>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</si>
  <si>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</si>
  <si>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</si>
  <si>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</si>
  <si>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</si>
  <si>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</si>
  <si>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</si>
  <si>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</si>
  <si>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</si>
  <si>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</si>
  <si>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</si>
  <si>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</si>
  <si>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</si>
  <si>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</si>
  <si>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</si>
  <si>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</si>
  <si>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</si>
  <si>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</si>
  <si>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</si>
  <si>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</si>
  <si>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</si>
  <si>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</si>
  <si>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</si>
  <si>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</si>
  <si>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</si>
  <si>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</si>
  <si>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</si>
  <si>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</si>
  <si>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</si>
  <si>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</si>
  <si>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</si>
  <si>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</si>
  <si>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</si>
  <si>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</si>
  <si>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</si>
  <si>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</si>
  <si>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</si>
  <si>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</si>
  <si>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</si>
  <si>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</si>
  <si>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</si>
  <si>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</si>
  <si>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</si>
  <si>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</si>
  <si>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</si>
  <si>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</si>
  <si>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</si>
  <si>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</si>
  <si>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</si>
  <si>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</si>
  <si>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</si>
  <si>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</si>
  <si>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</si>
  <si>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</si>
  <si>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</si>
  <si>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</si>
  <si>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</si>
  <si>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</si>
  <si>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</si>
  <si>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</si>
  <si>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</si>
  <si>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</si>
  <si>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</si>
  <si>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</si>
  <si>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</si>
  <si>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</si>
  <si>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</si>
  <si>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</si>
  <si>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</si>
  <si>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</si>
  <si>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</si>
  <si>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</si>
  <si>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</si>
  <si>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</si>
  <si>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</si>
  <si>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</si>
  <si>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</si>
  <si>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</si>
  <si>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</si>
  <si>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</si>
  <si>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</si>
  <si>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</si>
  <si>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</si>
  <si>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</si>
  <si>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</si>
  <si>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</si>
  <si>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</si>
  <si>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</si>
  <si>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</si>
  <si>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</si>
  <si>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</si>
  <si>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</si>
  <si>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</si>
  <si>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</si>
  <si>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</si>
  <si>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</si>
  <si>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</si>
  <si>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</si>
  <si>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</si>
  <si>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</si>
  <si>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</si>
  <si>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</si>
  <si>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</si>
  <si>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</si>
  <si>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</si>
  <si>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</si>
  <si>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</si>
  <si>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</si>
  <si>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</si>
  <si>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</si>
  <si>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</si>
  <si>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</si>
  <si>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</si>
  <si>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</si>
  <si>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</si>
  <si>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</si>
  <si>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</si>
  <si>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</si>
  <si>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</si>
  <si>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</si>
  <si>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</si>
  <si>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</si>
  <si>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</si>
  <si>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</si>
  <si>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</si>
  <si>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</si>
  <si>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</si>
  <si>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</si>
  <si>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</si>
  <si>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</si>
  <si>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</si>
  <si>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</si>
  <si>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</si>
  <si>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</si>
  <si>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</si>
  <si>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</si>
  <si>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</si>
  <si>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</si>
  <si>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</si>
  <si>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</si>
  <si>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</si>
  <si>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</si>
  <si>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</si>
  <si>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</si>
  <si>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</si>
  <si>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</si>
  <si>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</si>
  <si>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</si>
  <si>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</si>
  <si>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</si>
  <si>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</si>
  <si>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</si>
  <si>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</si>
  <si>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</si>
  <si>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</si>
  <si>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</si>
  <si>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</si>
  <si>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</si>
  <si>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</si>
  <si>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</si>
  <si>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</si>
  <si>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</si>
  <si>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</si>
  <si>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</si>
  <si>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</si>
  <si>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</si>
  <si>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</si>
  <si>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</si>
  <si>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</si>
  <si>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</si>
  <si>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</si>
  <si>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</si>
  <si>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</si>
  <si>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</si>
  <si>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</si>
  <si>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</si>
  <si>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</si>
  <si>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</si>
  <si>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</si>
  <si>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</si>
  <si>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</si>
  <si>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</si>
  <si>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</si>
  <si>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</si>
  <si>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</si>
  <si>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</si>
  <si>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</si>
  <si>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</si>
  <si>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</si>
  <si>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</si>
  <si>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</si>
  <si>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</si>
  <si>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</si>
  <si>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</si>
  <si>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</si>
  <si>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</si>
  <si>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</si>
  <si>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</si>
  <si>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</si>
  <si>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</si>
  <si>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</si>
  <si>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</si>
  <si>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</si>
  <si>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</si>
  <si>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</si>
  <si>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</si>
  <si>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</si>
  <si>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</si>
  <si>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</si>
  <si>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</si>
  <si>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</si>
  <si>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</si>
  <si>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</si>
  <si>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</si>
  <si>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</si>
  <si>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</si>
  <si>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</si>
  <si>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</si>
  <si>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</si>
  <si>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</si>
  <si>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</si>
  <si>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</si>
  <si>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</si>
  <si>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</si>
  <si>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</si>
  <si>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</si>
  <si>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</si>
  <si>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</si>
  <si>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</si>
  <si>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</si>
  <si>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</si>
  <si>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</si>
  <si>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</si>
  <si>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</si>
  <si>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</si>
  <si>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</si>
  <si>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</si>
  <si>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</si>
  <si>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</si>
  <si>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</si>
  <si>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</si>
  <si>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</si>
  <si>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</si>
  <si>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</si>
  <si>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</si>
  <si>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</si>
  <si>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</si>
  <si>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</si>
  <si>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</si>
  <si>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</si>
  <si>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</si>
  <si>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</si>
  <si>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</si>
  <si>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</si>
  <si>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</si>
  <si>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</si>
  <si>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</si>
  <si>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</si>
  <si>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</si>
  <si>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</si>
  <si>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</si>
  <si>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</si>
  <si>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</si>
  <si>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</si>
  <si>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</si>
  <si>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</si>
  <si>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</si>
  <si>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</si>
  <si>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</si>
  <si>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</si>
  <si>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</si>
  <si>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</si>
  <si>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</si>
  <si>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</si>
  <si>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</si>
  <si>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</si>
  <si>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</si>
  <si>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</si>
  <si>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</si>
  <si>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</si>
  <si>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</si>
  <si>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</si>
  <si>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</si>
  <si>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</si>
  <si>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</si>
  <si>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</si>
  <si>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</si>
  <si>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</si>
  <si>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</si>
  <si>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</si>
  <si>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</si>
  <si>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</si>
  <si>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</si>
  <si>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</si>
  <si>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</si>
  <si>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</si>
  <si>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</si>
  <si>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</si>
  <si>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</si>
  <si>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</si>
  <si>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</si>
  <si>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</si>
  <si>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</si>
  <si>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</si>
  <si>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</si>
  <si>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</si>
  <si>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</si>
  <si>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</si>
  <si>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</si>
  <si>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</si>
  <si>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</si>
  <si>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</si>
  <si>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</si>
  <si>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</si>
  <si>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</si>
  <si>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</si>
  <si>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</si>
  <si>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</si>
  <si>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</si>
  <si>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</si>
  <si>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</si>
  <si>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</si>
  <si>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</si>
  <si>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</si>
  <si>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</si>
  <si>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</si>
  <si>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</si>
  <si>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</si>
  <si>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</si>
  <si>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</si>
  <si>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</si>
  <si>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</si>
  <si>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</si>
  <si>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</si>
  <si>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</si>
  <si>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</si>
  <si>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</si>
  <si>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</si>
  <si>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</si>
  <si>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</si>
  <si>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</si>
  <si>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</si>
  <si>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</si>
  <si>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</si>
  <si>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</si>
  <si>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</si>
  <si>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</si>
  <si>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</si>
  <si>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</si>
  <si>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</si>
  <si>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</si>
  <si>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</si>
  <si>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</si>
  <si>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</si>
  <si>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</si>
  <si>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</si>
  <si>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</si>
  <si>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</si>
  <si>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</si>
  <si>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</si>
  <si>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</si>
  <si>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</si>
  <si>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</si>
  <si>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</si>
  <si>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</si>
  <si>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</si>
  <si>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</si>
  <si>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</si>
  <si>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</si>
  <si>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</si>
  <si>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</si>
  <si>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</si>
  <si>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</si>
  <si>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</si>
  <si>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</si>
  <si>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</si>
  <si>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</si>
  <si>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</si>
  <si>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</si>
  <si>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</si>
  <si>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</si>
  <si>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</si>
  <si>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</si>
  <si>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</si>
  <si>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</si>
  <si>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</si>
  <si>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</si>
  <si>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</si>
  <si>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</si>
  <si>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</si>
  <si>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</si>
  <si>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</si>
  <si>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</si>
  <si>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</si>
  <si>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</si>
  <si>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</si>
  <si>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</si>
  <si>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</si>
  <si>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</si>
  <si>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</si>
  <si>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</si>
  <si>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</si>
  <si>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</si>
  <si>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</si>
  <si>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</si>
  <si>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</si>
  <si>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</si>
  <si>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</si>
  <si>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</si>
  <si>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</si>
  <si>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</si>
  <si>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</si>
  <si>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</si>
  <si>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</si>
  <si>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</si>
  <si>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</si>
  <si>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</si>
  <si>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</si>
  <si>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</si>
  <si>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</si>
  <si>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</si>
  <si>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</si>
  <si>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</si>
  <si>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</si>
  <si>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</si>
  <si>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</si>
  <si>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</si>
  <si>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</si>
  <si>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</si>
  <si>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</si>
  <si>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</si>
  <si>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</si>
  <si>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</si>
  <si>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</si>
  <si>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</si>
  <si>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</si>
  <si>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</si>
  <si>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</si>
  <si>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</si>
  <si>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</si>
  <si>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</si>
  <si>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</si>
  <si>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</si>
  <si>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</si>
  <si>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</si>
  <si>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</si>
  <si>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</si>
  <si>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</si>
  <si>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</si>
  <si>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</si>
  <si>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</si>
  <si>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</si>
  <si>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</si>
  <si>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</si>
  <si>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</si>
  <si>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</si>
  <si>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</si>
  <si>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</si>
  <si>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</si>
  <si>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</si>
  <si>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</si>
  <si>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</si>
  <si>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</si>
  <si>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</si>
  <si>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</si>
  <si>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</si>
  <si>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</si>
  <si>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</si>
  <si>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</si>
  <si>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</si>
  <si>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</si>
  <si>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</si>
  <si>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</si>
  <si>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</si>
  <si>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</si>
  <si>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</si>
  <si>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</si>
  <si>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</si>
  <si>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</si>
  <si>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</si>
  <si>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</si>
  <si>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</si>
  <si>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</si>
  <si>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</si>
  <si>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</si>
  <si>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</si>
  <si>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</si>
  <si>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</si>
  <si>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</si>
  <si>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</si>
  <si>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</si>
  <si>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</si>
  <si>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</si>
  <si>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</si>
  <si>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</si>
  <si>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</si>
  <si>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</si>
  <si>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</si>
  <si>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</si>
  <si>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</si>
  <si>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</si>
  <si>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</si>
  <si>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</si>
  <si>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</si>
  <si>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</si>
  <si>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</si>
  <si>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</si>
  <si>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</si>
  <si>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</si>
  <si>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</si>
  <si>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</si>
  <si>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</si>
  <si>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</si>
  <si>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</si>
  <si>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</si>
  <si>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</si>
  <si>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</si>
  <si>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</si>
  <si>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</si>
  <si>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</si>
  <si>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</si>
  <si>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</si>
  <si>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</si>
  <si>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</si>
  <si>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</si>
  <si>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</si>
  <si>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</si>
  <si>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</si>
  <si>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</si>
  <si>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</si>
  <si>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</si>
  <si>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</si>
  <si>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</si>
  <si>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</si>
  <si>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</si>
  <si>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</si>
  <si>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</si>
  <si>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</si>
  <si>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</si>
  <si>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</si>
  <si>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</si>
  <si>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</si>
  <si>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</si>
  <si>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</si>
  <si>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</si>
  <si>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</si>
  <si>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</si>
  <si>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</si>
  <si>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</si>
  <si>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</si>
  <si>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</si>
  <si>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</si>
  <si>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</si>
  <si>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</si>
  <si>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</si>
  <si>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</si>
  <si>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</si>
  <si>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</si>
  <si>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</si>
  <si>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</si>
  <si>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</si>
  <si>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</si>
  <si>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</si>
  <si>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</si>
  <si>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</si>
  <si>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</si>
  <si>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</si>
  <si>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</si>
  <si>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</si>
  <si>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</si>
  <si>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</si>
  <si>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</si>
  <si>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</si>
  <si>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</si>
  <si>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</si>
  <si>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</si>
  <si>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</si>
  <si>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</si>
  <si>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</si>
  <si>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</si>
  <si>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</si>
  <si>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</si>
  <si>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</si>
  <si>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</si>
  <si>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</si>
  <si>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</si>
  <si>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</si>
  <si>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</si>
  <si>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</si>
  <si>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</si>
  <si>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</si>
  <si>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</si>
  <si>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</si>
  <si>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</si>
  <si>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</si>
  <si>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</si>
  <si>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</si>
  <si>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</si>
  <si>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</si>
  <si>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</si>
  <si>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</si>
  <si>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</si>
  <si>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</si>
  <si>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</si>
  <si>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</si>
  <si>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</si>
  <si>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</si>
  <si>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</si>
  <si>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</si>
  <si>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</si>
  <si>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</si>
  <si>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</si>
  <si>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</si>
  <si>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</si>
  <si>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</si>
  <si>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</si>
  <si>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</si>
  <si>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</si>
  <si>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</si>
  <si>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</si>
  <si>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</si>
  <si>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</si>
  <si>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</si>
  <si>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</si>
  <si>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</si>
  <si>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</si>
  <si>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</si>
  <si>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</si>
  <si>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</si>
  <si>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</si>
  <si>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</si>
  <si>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</si>
  <si>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</si>
  <si>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</si>
  <si>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</si>
  <si>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</si>
  <si>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</si>
  <si>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</si>
  <si>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</si>
  <si>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</si>
  <si>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</si>
  <si>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</si>
  <si>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</si>
  <si>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</si>
  <si>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</si>
  <si>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</si>
  <si>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</si>
  <si>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</si>
  <si>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</si>
  <si>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</si>
  <si>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</si>
  <si>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</si>
  <si>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</si>
  <si>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</si>
  <si>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</si>
  <si>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</si>
  <si>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</si>
  <si>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</si>
  <si>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</si>
  <si>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</si>
  <si>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</si>
  <si>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</si>
  <si>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</si>
  <si>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</si>
  <si>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</si>
  <si>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</si>
  <si>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</si>
  <si>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</si>
  <si>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</si>
  <si>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</si>
  <si>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</si>
  <si>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</si>
  <si>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</si>
  <si>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</si>
  <si>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</si>
  <si>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</si>
  <si>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</si>
  <si>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</si>
  <si>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</si>
  <si>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</si>
  <si>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</si>
  <si>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</si>
  <si>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</si>
  <si>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</si>
  <si>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</si>
  <si>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</si>
  <si>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</si>
  <si>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</si>
  <si>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</si>
  <si>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</si>
  <si>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</si>
  <si>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</si>
  <si>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</si>
  <si>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</si>
  <si>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</si>
  <si>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</si>
  <si>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</si>
  <si>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</si>
  <si>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</si>
  <si>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</si>
  <si>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</si>
  <si>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</si>
  <si>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</si>
  <si>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</si>
  <si>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</si>
  <si>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</si>
  <si>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</si>
  <si>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</si>
  <si>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</si>
  <si>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</si>
  <si>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</si>
  <si>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</si>
  <si>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</si>
  <si>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</si>
  <si>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</si>
  <si>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</si>
  <si>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</si>
  <si>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</si>
  <si>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</si>
  <si>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</si>
  <si>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</si>
  <si>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</si>
  <si>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</si>
  <si>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</si>
  <si>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</si>
  <si>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</si>
  <si>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</si>
  <si>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</si>
  <si>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</si>
  <si>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</si>
  <si>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</si>
  <si>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</si>
  <si>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</si>
  <si>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</si>
  <si>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</si>
  <si>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</si>
  <si>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</si>
  <si>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</si>
  <si>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</si>
  <si>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</si>
  <si>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</si>
  <si>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</si>
  <si>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</si>
  <si>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</si>
  <si>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</si>
  <si>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</si>
  <si>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</si>
  <si>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</si>
  <si>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</si>
  <si>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</si>
  <si>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</si>
  <si>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</si>
  <si>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</si>
  <si>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</si>
  <si>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</si>
  <si>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</si>
  <si>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</si>
  <si>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</si>
  <si>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</si>
  <si>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</si>
  <si>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</si>
  <si>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</si>
  <si>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</si>
  <si>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</si>
  <si>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</si>
  <si>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</si>
  <si>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</si>
  <si>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</si>
  <si>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</si>
  <si>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</si>
  <si>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</si>
  <si>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</si>
  <si>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</si>
  <si>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</si>
  <si>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</si>
  <si>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</si>
  <si>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</si>
  <si>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</si>
  <si>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</si>
  <si>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</si>
  <si>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</si>
  <si>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</si>
  <si>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</si>
  <si>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</si>
  <si>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</si>
  <si>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</si>
  <si>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</si>
  <si>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</si>
  <si>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</si>
  <si>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</si>
  <si>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</si>
  <si>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</si>
  <si>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</si>
  <si>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</si>
  <si>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</si>
  <si>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</si>
  <si>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</si>
  <si>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</si>
  <si>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</si>
  <si>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</si>
  <si>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</si>
  <si>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</si>
  <si>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</si>
  <si>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</si>
  <si>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</si>
  <si>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</si>
  <si>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</si>
  <si>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</si>
  <si>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</si>
  <si>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</si>
  <si>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</si>
  <si>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</si>
  <si>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</si>
  <si>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</si>
  <si>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</si>
  <si>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</si>
  <si>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</si>
  <si>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</si>
  <si>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</si>
  <si>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01470_令和6年度</t>
  </si>
  <si>
    <t>01470</t>
  </si>
  <si>
    <t>音威子府村</t>
  </si>
  <si>
    <t>01470_令和4年度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</si>
  <si>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</si>
  <si>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</si>
  <si>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</si>
  <si>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</si>
  <si>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</si>
  <si>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</si>
  <si>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</si>
  <si>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</si>
  <si>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</si>
  <si>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</si>
  <si>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</si>
  <si>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</si>
  <si>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</si>
  <si>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</si>
  <si>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</si>
  <si>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</si>
  <si>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</si>
  <si>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</si>
  <si>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</si>
  <si>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</si>
  <si>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</si>
  <si>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</si>
  <si>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</si>
  <si>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</si>
  <si>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</si>
  <si>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</si>
  <si>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</si>
  <si>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</si>
  <si>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</si>
  <si>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</si>
  <si>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</si>
  <si>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</si>
  <si>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</si>
  <si>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</si>
  <si>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</si>
  <si>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</si>
  <si>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</si>
  <si>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</si>
  <si>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</si>
  <si>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</si>
  <si>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</si>
  <si>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</si>
  <si>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</si>
  <si>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</si>
  <si>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</si>
  <si>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</si>
  <si>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</si>
  <si>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</si>
  <si>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</si>
  <si>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</si>
  <si>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</si>
  <si>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</si>
  <si>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</si>
  <si>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</si>
  <si>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</si>
  <si>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</si>
  <si>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</si>
  <si>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</si>
  <si>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</si>
  <si>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</si>
  <si>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</si>
  <si>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</si>
  <si>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</si>
  <si>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</si>
  <si>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</si>
  <si>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</si>
  <si>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</si>
  <si>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</si>
  <si>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</si>
  <si>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</si>
  <si>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</si>
  <si>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</si>
  <si>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</si>
  <si>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</si>
  <si>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</si>
  <si>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</si>
  <si>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</si>
  <si>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</si>
  <si>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</si>
  <si>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</si>
  <si>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</si>
  <si>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</si>
  <si>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</si>
  <si>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</si>
  <si>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</si>
  <si>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</si>
  <si>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</si>
  <si>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</si>
  <si>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</si>
  <si>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</si>
  <si>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</si>
  <si>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</si>
  <si>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</si>
  <si>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</si>
  <si>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</si>
  <si>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</si>
  <si>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</si>
  <si>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</si>
  <si>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</si>
  <si>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</si>
  <si>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</si>
  <si>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</si>
  <si>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</si>
  <si>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</si>
  <si>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</si>
  <si>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</si>
  <si>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</si>
  <si>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</si>
  <si>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</si>
  <si>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</si>
  <si>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</si>
  <si>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</si>
  <si>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</si>
  <si>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</si>
  <si>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</si>
  <si>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</si>
  <si>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</si>
  <si>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</si>
  <si>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</si>
  <si>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</si>
  <si>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</si>
  <si>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</si>
  <si>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</si>
  <si>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</si>
  <si>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</si>
  <si>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</si>
  <si>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</si>
  <si>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</si>
  <si>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</si>
  <si>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</si>
  <si>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</si>
  <si>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</si>
  <si>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</si>
  <si>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</si>
  <si>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</si>
  <si>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</si>
  <si>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</si>
  <si>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</si>
  <si>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</si>
  <si>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</si>
  <si>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</si>
  <si>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</si>
  <si>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</si>
  <si>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</si>
  <si>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</si>
  <si>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</si>
  <si>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</si>
  <si>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</si>
  <si>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</si>
  <si>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</si>
  <si>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</si>
  <si>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</si>
  <si>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</si>
  <si>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</si>
  <si>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</si>
  <si>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</si>
  <si>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</si>
  <si>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</si>
  <si>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</si>
  <si>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</si>
  <si>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</si>
  <si>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</si>
  <si>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</si>
  <si>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</si>
  <si>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</si>
  <si>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</si>
  <si>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</si>
  <si>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</si>
  <si>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</si>
  <si>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</si>
  <si>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</si>
  <si>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</si>
  <si>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</si>
  <si>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</si>
  <si>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</si>
  <si>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</si>
  <si>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</si>
  <si>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</si>
  <si>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</si>
  <si>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</si>
  <si>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</si>
  <si>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</si>
  <si>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</si>
  <si>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</si>
  <si>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</si>
  <si>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</si>
  <si>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</si>
  <si>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</si>
  <si>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</si>
  <si>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</si>
  <si>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</si>
  <si>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</si>
  <si>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</si>
  <si>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</si>
  <si>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</si>
  <si>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</si>
  <si>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</si>
  <si>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</si>
  <si>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</si>
  <si>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</si>
  <si>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</si>
  <si>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</si>
  <si>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</si>
  <si>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</si>
  <si>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</si>
  <si>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</si>
  <si>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</si>
  <si>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</si>
  <si>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</si>
  <si>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</si>
  <si>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</si>
  <si>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</si>
  <si>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</si>
  <si>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</si>
  <si>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</si>
  <si>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</si>
  <si>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</si>
  <si>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</si>
  <si>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</si>
  <si>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</si>
  <si>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</si>
  <si>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</si>
  <si>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</si>
  <si>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</si>
  <si>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</si>
  <si>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</si>
  <si>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</si>
  <si>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</si>
  <si>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</si>
  <si>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</si>
  <si>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</si>
  <si>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</si>
  <si>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</si>
  <si>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</si>
  <si>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</si>
  <si>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</si>
  <si>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</si>
  <si>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</si>
  <si>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</si>
  <si>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</si>
  <si>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</si>
  <si>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</si>
  <si>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</si>
  <si>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</si>
  <si>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</si>
  <si>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</si>
  <si>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</si>
  <si>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</si>
  <si>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</si>
  <si>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</si>
  <si>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</si>
  <si>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</si>
  <si>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</si>
  <si>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</si>
  <si>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</si>
  <si>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</si>
  <si>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</si>
  <si>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</si>
  <si>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</si>
  <si>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</si>
  <si>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</si>
  <si>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</si>
  <si>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</si>
  <si>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</si>
  <si>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</si>
  <si>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</si>
  <si>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</si>
  <si>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</si>
  <si>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</si>
  <si>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</si>
  <si>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</si>
  <si>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</si>
  <si>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</si>
  <si>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</si>
  <si>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</si>
  <si>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</si>
  <si>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</si>
  <si>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</si>
  <si>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</si>
  <si>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</si>
  <si>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</si>
  <si>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</si>
  <si>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</si>
  <si>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</si>
  <si>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</si>
  <si>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</si>
  <si>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</si>
  <si>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</si>
  <si>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</si>
  <si>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</si>
  <si>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</si>
  <si>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</si>
  <si>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</si>
  <si>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</si>
  <si>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</si>
  <si>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</si>
  <si>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</si>
  <si>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</si>
  <si>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</si>
  <si>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</si>
  <si>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</si>
  <si>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</si>
  <si>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</si>
  <si>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</si>
  <si>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</si>
  <si>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</si>
  <si>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</si>
  <si>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</si>
  <si>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</si>
  <si>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</si>
  <si>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</si>
  <si>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</si>
  <si>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</si>
  <si>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</si>
  <si>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</si>
  <si>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</si>
  <si>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</si>
  <si>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</si>
  <si>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</si>
  <si>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</si>
  <si>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</si>
  <si>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</si>
  <si>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</si>
  <si>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</si>
  <si>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</si>
  <si>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</si>
  <si>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</si>
  <si>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</si>
  <si>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</si>
  <si>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</si>
  <si>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</si>
  <si>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</si>
  <si>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</si>
  <si>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</si>
  <si>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</si>
  <si>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</si>
  <si>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</si>
  <si>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</si>
  <si>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</si>
  <si>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</si>
  <si>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</si>
  <si>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</si>
  <si>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</si>
  <si>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</si>
  <si>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</si>
  <si>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</si>
  <si>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</si>
  <si>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</si>
  <si>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</si>
  <si>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</si>
  <si>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</si>
  <si>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</si>
  <si>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</si>
  <si>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</si>
  <si>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</si>
  <si>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</si>
  <si>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</si>
  <si>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</si>
  <si>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</si>
  <si>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</si>
  <si>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</si>
  <si>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</si>
  <si>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</si>
  <si>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</si>
  <si>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</si>
  <si>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</si>
  <si>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</si>
  <si>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</si>
  <si>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</si>
  <si>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</si>
  <si>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</si>
  <si>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</si>
  <si>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</si>
  <si>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</si>
  <si>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</si>
  <si>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</si>
  <si>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</si>
  <si>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</si>
  <si>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</si>
  <si>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</si>
  <si>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</si>
  <si>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</si>
  <si>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</si>
  <si>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</si>
  <si>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</si>
  <si>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</si>
  <si>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</si>
  <si>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</si>
  <si>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</si>
  <si>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</si>
  <si>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</si>
  <si>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</si>
  <si>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</si>
  <si>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</si>
  <si>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</si>
  <si>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</si>
  <si>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</si>
  <si>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</si>
  <si>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</si>
  <si>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</si>
  <si>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</si>
  <si>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</si>
  <si>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</si>
  <si>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</si>
  <si>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</si>
  <si>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</si>
  <si>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</si>
  <si>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</si>
  <si>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</si>
  <si>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</si>
  <si>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</si>
  <si>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</si>
  <si>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</si>
  <si>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</si>
  <si>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</si>
  <si>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</si>
  <si>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</si>
  <si>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</si>
  <si>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</si>
  <si>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</si>
  <si>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</si>
  <si>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</si>
  <si>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</si>
  <si>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</si>
  <si>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</si>
  <si>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</si>
  <si>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</si>
  <si>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</si>
  <si>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</si>
  <si>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</si>
  <si>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</si>
  <si>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</si>
  <si>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</si>
  <si>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</si>
  <si>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</si>
  <si>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</si>
  <si>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</si>
  <si>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</si>
  <si>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</si>
  <si>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</si>
  <si>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</si>
  <si>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</si>
  <si>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</si>
  <si>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</si>
  <si>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</si>
  <si>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</si>
  <si>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</si>
  <si>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</si>
  <si>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</si>
  <si>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</si>
  <si>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</si>
  <si>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</si>
  <si>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</si>
  <si>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</si>
  <si>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</si>
  <si>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</si>
  <si>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</si>
  <si>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</si>
  <si>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</si>
  <si>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</si>
  <si>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</si>
  <si>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</si>
  <si>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</si>
  <si>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</si>
  <si>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</si>
  <si>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</si>
  <si>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</si>
  <si>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</si>
  <si>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</si>
  <si>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</si>
  <si>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</si>
  <si>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</si>
  <si>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</si>
  <si>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</si>
  <si>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</si>
  <si>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</si>
  <si>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</si>
  <si>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</si>
  <si>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</si>
  <si>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</si>
  <si>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</si>
  <si>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</si>
  <si>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</si>
  <si>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</si>
  <si>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</si>
  <si>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</si>
  <si>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</si>
  <si>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</si>
  <si>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</si>
  <si>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</si>
  <si>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</si>
  <si>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</si>
  <si>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</si>
  <si>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</si>
  <si>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</si>
  <si>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</si>
  <si>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</si>
  <si>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</si>
  <si>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</si>
  <si>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</si>
  <si>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</si>
  <si>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</si>
  <si>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</si>
  <si>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</si>
  <si>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</si>
  <si>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</si>
  <si>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</si>
  <si>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</si>
  <si>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</si>
  <si>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</si>
  <si>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</si>
  <si>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</si>
  <si>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</si>
  <si>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</si>
  <si>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</si>
  <si>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</si>
  <si>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</si>
  <si>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</si>
  <si>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</si>
  <si>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</si>
  <si>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</si>
  <si>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</si>
  <si>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</si>
  <si>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</si>
  <si>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</si>
  <si>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</si>
  <si>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</si>
  <si>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</si>
  <si>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</si>
  <si>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</si>
  <si>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</si>
  <si>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</si>
  <si>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</si>
  <si>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</si>
  <si>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</si>
  <si>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</si>
  <si>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</si>
  <si>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</si>
  <si>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</si>
  <si>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</si>
  <si>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</si>
  <si>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</si>
  <si>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</si>
  <si>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</si>
  <si>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</si>
  <si>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</si>
  <si>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</si>
  <si>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</si>
  <si>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</si>
  <si>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</si>
  <si>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</si>
  <si>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</si>
  <si>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</si>
  <si>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</si>
  <si>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</si>
  <si>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</si>
  <si>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</si>
  <si>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</si>
  <si>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</si>
  <si>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</si>
  <si>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</si>
  <si>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</si>
  <si>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</si>
  <si>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</si>
  <si>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</si>
  <si>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</si>
  <si>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</si>
  <si>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</si>
  <si>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</si>
  <si>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</si>
  <si>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</si>
  <si>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</si>
  <si>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</si>
  <si>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</si>
  <si>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</si>
  <si>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</si>
  <si>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</si>
  <si>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</si>
  <si>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</si>
  <si>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</si>
  <si>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</si>
  <si>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</si>
  <si>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</si>
  <si>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</si>
  <si>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</si>
  <si>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</si>
  <si>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</si>
  <si>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</si>
  <si>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</si>
  <si>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</si>
  <si>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</si>
  <si>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</si>
  <si>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</si>
  <si>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</si>
  <si>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</si>
  <si>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</si>
  <si>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</si>
  <si>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</si>
  <si>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</si>
  <si>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</si>
  <si>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</si>
  <si>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</si>
  <si>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</si>
  <si>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</si>
  <si>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</si>
  <si>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</si>
  <si>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</si>
  <si>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</si>
  <si>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</si>
  <si>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</si>
  <si>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</si>
  <si>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</si>
  <si>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</si>
  <si>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</si>
  <si>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</si>
  <si>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</si>
  <si>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</si>
  <si>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</si>
  <si>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</si>
  <si>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</si>
  <si>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</si>
  <si>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</si>
  <si>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</si>
  <si>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</si>
  <si>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</si>
  <si>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</si>
  <si>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</si>
  <si>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</si>
  <si>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</si>
  <si>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</si>
  <si>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</si>
  <si>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</si>
  <si>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</si>
  <si>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</si>
  <si>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</si>
  <si>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</si>
  <si>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</si>
  <si>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</si>
  <si>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</si>
  <si>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</si>
  <si>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</si>
  <si>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</si>
  <si>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</si>
  <si>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</si>
  <si>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</si>
  <si>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</si>
  <si>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</si>
  <si>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</si>
  <si>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</si>
  <si>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</si>
  <si>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</si>
  <si>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</si>
  <si>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</si>
  <si>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</si>
  <si>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</si>
  <si>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</si>
  <si>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</si>
  <si>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</si>
  <si>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</si>
  <si>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</si>
  <si>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</si>
  <si>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</si>
  <si>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</si>
  <si>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</si>
  <si>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</si>
  <si>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</si>
  <si>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</si>
  <si>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</si>
  <si>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</si>
  <si>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</si>
  <si>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</si>
  <si>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</si>
  <si>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</si>
  <si>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</si>
  <si>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</si>
  <si>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</si>
  <si>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</si>
  <si>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</si>
  <si>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</si>
  <si>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</si>
  <si>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</si>
  <si>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</si>
  <si>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</si>
  <si>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</si>
  <si>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</si>
  <si>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</si>
  <si>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</si>
  <si>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</si>
  <si>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</si>
  <si>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</si>
  <si>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</si>
  <si>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</si>
  <si>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</si>
  <si>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</si>
  <si>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</si>
  <si>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</si>
  <si>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</si>
  <si>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</si>
  <si>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</si>
  <si>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</si>
  <si>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</si>
  <si>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</si>
  <si>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</si>
  <si>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</si>
  <si>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</si>
  <si>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</si>
  <si>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</si>
  <si>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</si>
  <si>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</si>
  <si>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</si>
  <si>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</si>
  <si>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</si>
  <si>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</si>
  <si>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</si>
  <si>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</si>
  <si>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</si>
  <si>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</si>
  <si>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</si>
  <si>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</si>
  <si>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</si>
  <si>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</si>
  <si>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</si>
  <si>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</si>
  <si>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</si>
  <si>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</si>
  <si>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</si>
  <si>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</si>
  <si>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</si>
  <si>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</si>
  <si>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</si>
  <si>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</si>
  <si>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</si>
  <si>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</si>
  <si>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</si>
  <si>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</si>
  <si>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</si>
  <si>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</si>
  <si>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</si>
  <si>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</si>
  <si>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</si>
  <si>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</si>
  <si>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</si>
  <si>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</si>
  <si>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</si>
  <si>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</si>
  <si>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</si>
  <si>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</si>
  <si>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</si>
  <si>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</si>
  <si>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</si>
  <si>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</si>
  <si>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</si>
  <si>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</si>
  <si>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</si>
  <si>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</si>
  <si>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</si>
  <si>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</si>
  <si>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</si>
  <si>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</si>
  <si>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</si>
  <si>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</si>
  <si>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</si>
  <si>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</si>
  <si>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</si>
  <si>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</si>
  <si>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</si>
  <si>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</si>
  <si>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</si>
  <si>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</si>
  <si>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</si>
  <si>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</si>
  <si>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</si>
  <si>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</si>
  <si>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</si>
  <si>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</si>
  <si>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</si>
  <si>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</si>
  <si>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</si>
  <si>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</si>
  <si>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</si>
  <si>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</si>
  <si>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</si>
  <si>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</si>
  <si>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</si>
  <si>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</si>
  <si>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</si>
  <si>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</si>
  <si>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</si>
  <si>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</si>
  <si>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</si>
  <si>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</si>
  <si>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</si>
  <si>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</si>
  <si>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</si>
  <si>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</si>
  <si>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</si>
  <si>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</si>
  <si>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</si>
  <si>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</si>
  <si>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</si>
  <si>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</si>
  <si>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</si>
  <si>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</si>
  <si>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</si>
  <si>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</si>
  <si>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</si>
  <si>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</si>
  <si>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</si>
  <si>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</si>
  <si>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</si>
  <si>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</si>
  <si>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</si>
  <si>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</si>
  <si>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</si>
  <si>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</si>
  <si>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</si>
  <si>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</si>
  <si>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</si>
  <si>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</si>
  <si>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</si>
  <si>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</si>
  <si>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</si>
  <si>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</si>
  <si>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</si>
  <si>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</si>
  <si>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</si>
  <si>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</si>
  <si>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</si>
  <si>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</si>
  <si>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</si>
  <si>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</si>
  <si>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</si>
  <si>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</si>
  <si>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</si>
  <si>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</si>
  <si>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</si>
  <si>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</si>
  <si>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</si>
  <si>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</si>
  <si>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</si>
  <si>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</si>
  <si>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</si>
  <si>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</si>
  <si>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</si>
  <si>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</si>
  <si>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</si>
  <si>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</si>
  <si>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</si>
  <si>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</si>
  <si>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</si>
  <si>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</si>
  <si>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</si>
  <si>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</si>
  <si>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</si>
  <si>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</si>
  <si>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</si>
  <si>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</si>
  <si>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</si>
  <si>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</si>
  <si>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</si>
  <si>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</si>
  <si>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</si>
  <si>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</si>
  <si>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</si>
  <si>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</si>
  <si>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</si>
  <si>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</si>
  <si>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</si>
  <si>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</si>
  <si>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</si>
  <si>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</si>
  <si>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</si>
  <si>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</si>
  <si>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</si>
  <si>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</si>
  <si>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</si>
  <si>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</si>
  <si>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</si>
  <si>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</si>
  <si>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</si>
  <si>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</si>
  <si>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</si>
  <si>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</si>
  <si>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</si>
  <si>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</si>
  <si>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</si>
  <si>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</si>
  <si>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</si>
  <si>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</si>
  <si>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</si>
  <si>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</si>
  <si>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</si>
  <si>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</si>
  <si>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</si>
  <si>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</si>
  <si>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</si>
  <si>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</si>
  <si>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</si>
  <si>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</si>
  <si>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</si>
  <si>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</si>
  <si>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</si>
  <si>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</si>
  <si>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</si>
  <si>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</si>
  <si>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</si>
  <si>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</si>
  <si>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</si>
  <si>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</si>
  <si>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</si>
  <si>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</si>
  <si>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</si>
  <si>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</si>
  <si>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</si>
  <si>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</si>
  <si>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</si>
  <si>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</si>
  <si>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</si>
  <si>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</si>
  <si>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</si>
  <si>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</si>
  <si>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</si>
  <si>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</si>
  <si>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</si>
  <si>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07364_令和7年度</t>
  </si>
  <si>
    <t>07364_令和8年度</t>
  </si>
  <si>
    <t>07364_令和9年度</t>
  </si>
  <si>
    <t>07364_令和10年度</t>
  </si>
  <si>
    <t>07364_令和11年度</t>
  </si>
  <si>
    <t>07364_令和12年度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</si>
</sst>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7.4617161200000018E-2</c:v>
                </c:pt>
                <c:pt idx="1">
                  <c:v>7.7499822400000001E-2</c:v>
                </c:pt>
                <c:pt idx="2">
                  <c:v>8.4060700000000002E-2</c:v>
                </c:pt>
                <c:pt idx="3">
                  <c:v>9.370418124999999E-2</c:v>
                </c:pt>
                <c:pt idx="4">
                  <c:v>0.10230386968749999</c:v>
                </c:pt>
                <c:pt idx="5">
                  <c:v>7.8327518360000001E-2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1.2744384163020213</c:v>
                </c:pt>
                <c:pt idx="1">
                  <c:v>1.2970169368660336</c:v>
                </c:pt>
                <c:pt idx="2">
                  <c:v>1.2585464120464356</c:v>
                </c:pt>
                <c:pt idx="3">
                  <c:v>1.254012962282024</c:v>
                </c:pt>
                <c:pt idx="4">
                  <c:v>1.2560582458193541</c:v>
                </c:pt>
                <c:pt idx="5">
                  <c:v>1.2130640516571713</c:v>
                </c:pt>
                <c:pt idx="6">
                  <c:v>1.215256243721742</c:v>
                </c:pt>
                <c:pt idx="7">
                  <c:v>1.2259725039271481</c:v>
                </c:pt>
                <c:pt idx="8">
                  <c:v>1.2456068581742439</c:v>
                </c:pt>
                <c:pt idx="9">
                  <c:v>1.2220776717799886</c:v>
                </c:pt>
                <c:pt idx="10">
                  <c:v>1.160065443776308</c:v>
                </c:pt>
                <c:pt idx="11">
                  <c:v>1.0587551422994503</c:v>
                </c:pt>
                <c:pt idx="12">
                  <c:v>1.0849131164536272</c:v>
                </c:pt>
                <c:pt idx="13">
                  <c:v>1.1091597361901344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0.8032574442591438</c:v>
                </c:pt>
                <c:pt idx="1">
                  <c:v>0.80465441814242145</c:v>
                </c:pt>
                <c:pt idx="2">
                  <c:v>0.9607769487033343</c:v>
                </c:pt>
                <c:pt idx="3">
                  <c:v>1.001475132591493</c:v>
                </c:pt>
                <c:pt idx="4">
                  <c:v>1.034536832351648</c:v>
                </c:pt>
                <c:pt idx="5">
                  <c:v>0.97174719936141352</c:v>
                </c:pt>
                <c:pt idx="6">
                  <c:v>0.90162884113773001</c:v>
                </c:pt>
                <c:pt idx="7">
                  <c:v>0.83484815318383099</c:v>
                </c:pt>
                <c:pt idx="8">
                  <c:v>0.86879893608492509</c:v>
                </c:pt>
                <c:pt idx="9">
                  <c:v>0.79353375373389523</c:v>
                </c:pt>
                <c:pt idx="10">
                  <c:v>0.77263569785758801</c:v>
                </c:pt>
                <c:pt idx="11">
                  <c:v>0.66179528205575699</c:v>
                </c:pt>
                <c:pt idx="12">
                  <c:v>0.75646861135103782</c:v>
                </c:pt>
                <c:pt idx="13">
                  <c:v>0.7410201204920035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2.2788845921366359</c:v>
                </c:pt>
                <c:pt idx="1">
                  <c:v>2.2225280376428249</c:v>
                </c:pt>
                <c:pt idx="2">
                  <c:v>2.586585327161762</c:v>
                </c:pt>
                <c:pt idx="3">
                  <c:v>2.9102211478667961</c:v>
                </c:pt>
                <c:pt idx="4">
                  <c:v>2.5117044653292711</c:v>
                </c:pt>
                <c:pt idx="5">
                  <c:v>2.8914508754565431</c:v>
                </c:pt>
                <c:pt idx="6">
                  <c:v>2.844605535880032</c:v>
                </c:pt>
                <c:pt idx="7">
                  <c:v>2.0781960403484958</c:v>
                </c:pt>
                <c:pt idx="8">
                  <c:v>1.9262434498480063</c:v>
                </c:pt>
                <c:pt idx="9">
                  <c:v>2.0430798305451647</c:v>
                </c:pt>
                <c:pt idx="10">
                  <c:v>2.0454301457951658</c:v>
                </c:pt>
                <c:pt idx="11">
                  <c:v>1.5234280699984348</c:v>
                </c:pt>
                <c:pt idx="12">
                  <c:v>1.6710575092046198</c:v>
                </c:pt>
                <c:pt idx="13">
                  <c:v>1.6630317769416416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0.8269927129856679</c:v>
                </c:pt>
                <c:pt idx="1">
                  <c:v>0.78449995600351674</c:v>
                </c:pt>
                <c:pt idx="2">
                  <c:v>0.74132564534380008</c:v>
                </c:pt>
                <c:pt idx="3">
                  <c:v>0.74165416767513259</c:v>
                </c:pt>
                <c:pt idx="4">
                  <c:v>0.54143586842116065</c:v>
                </c:pt>
                <c:pt idx="5">
                  <c:v>0.89280579832542051</c:v>
                </c:pt>
                <c:pt idx="6">
                  <c:v>0.90803169848791176</c:v>
                </c:pt>
                <c:pt idx="7">
                  <c:v>0.99410630575284176</c:v>
                </c:pt>
                <c:pt idx="8">
                  <c:v>1.0297486700175731</c:v>
                </c:pt>
                <c:pt idx="9">
                  <c:v>0.93473950097879799</c:v>
                </c:pt>
                <c:pt idx="10">
                  <c:v>0.94217339827724633</c:v>
                </c:pt>
                <c:pt idx="11">
                  <c:v>0.22478196137036699</c:v>
                </c:pt>
                <c:pt idx="12">
                  <c:v>0.19224191477132424</c:v>
                </c:pt>
                <c:pt idx="13">
                  <c:v>0.1755248271052624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287</c:v>
                </c:pt>
                <c:pt idx="1">
                  <c:v>288</c:v>
                </c:pt>
                <c:pt idx="2">
                  <c:v>282</c:v>
                </c:pt>
                <c:pt idx="3">
                  <c:v>281</c:v>
                </c:pt>
                <c:pt idx="4">
                  <c:v>287</c:v>
                </c:pt>
                <c:pt idx="5">
                  <c:v>288</c:v>
                </c:pt>
                <c:pt idx="6">
                  <c:v>290</c:v>
                </c:pt>
                <c:pt idx="7">
                  <c:v>291</c:v>
                </c:pt>
                <c:pt idx="8">
                  <c:v>294</c:v>
                </c:pt>
                <c:pt idx="9">
                  <c:v>295</c:v>
                </c:pt>
                <c:pt idx="10">
                  <c:v>292</c:v>
                </c:pt>
                <c:pt idx="11">
                  <c:v>291</c:v>
                </c:pt>
                <c:pt idx="12">
                  <c:v>290</c:v>
                </c:pt>
                <c:pt idx="13">
                  <c:v>290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135</c:v>
                </c:pt>
                <c:pt idx="1">
                  <c:v>136</c:v>
                </c:pt>
                <c:pt idx="2">
                  <c:v>136</c:v>
                </c:pt>
                <c:pt idx="3">
                  <c:v>135</c:v>
                </c:pt>
                <c:pt idx="4">
                  <c:v>137</c:v>
                </c:pt>
                <c:pt idx="5">
                  <c:v>133</c:v>
                </c:pt>
                <c:pt idx="6">
                  <c:v>134</c:v>
                </c:pt>
                <c:pt idx="7">
                  <c:v>142</c:v>
                </c:pt>
                <c:pt idx="8">
                  <c:v>148</c:v>
                </c:pt>
                <c:pt idx="9">
                  <c:v>147</c:v>
                </c:pt>
                <c:pt idx="10">
                  <c:v>137</c:v>
                </c:pt>
                <c:pt idx="11">
                  <c:v>137</c:v>
                </c:pt>
                <c:pt idx="12">
                  <c:v>142</c:v>
                </c:pt>
                <c:pt idx="13">
                  <c:v>145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c:v>
                </c:pt>
                <c:pt idx="1">
                  <c:v>199</c:v>
                </c:pt>
                <c:pt idx="2">
                  <c:v>203</c:v>
                </c:pt>
                <c:pt idx="3">
                  <c:v>199</c:v>
                </c:pt>
                <c:pt idx="4">
                  <c:v>209</c:v>
                </c:pt>
                <c:pt idx="5">
                  <c:v>201</c:v>
                </c:pt>
                <c:pt idx="6">
                  <c:v>208</c:v>
                </c:pt>
                <c:pt idx="7">
                  <c:v>207</c:v>
                </c:pt>
                <c:pt idx="8">
                  <c:v>203</c:v>
                </c:pt>
                <c:pt idx="9">
                  <c:v>202</c:v>
                </c:pt>
                <c:pt idx="10">
                  <c:v>202</c:v>
                </c:pt>
                <c:pt idx="11">
                  <c:v>194</c:v>
                </c:pt>
                <c:pt idx="12">
                  <c:v>199</c:v>
                </c:pt>
                <c:pt idx="13">
                  <c:v>202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19</c:v>
                </c:pt>
                <c:pt idx="6">
                  <c:v>19</c:v>
                </c:pt>
                <c:pt idx="7">
                  <c:v>19</c:v>
                </c:pt>
                <c:pt idx="8">
                  <c:v>19</c:v>
                </c:pt>
                <c:pt idx="9">
                  <c:v>19</c:v>
                </c:pt>
                <c:pt idx="10">
                  <c:v>19</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c:v>
                </c:pt>
                <c:pt idx="1">
                  <c:v>11</c:v>
                </c:pt>
                <c:pt idx="2">
                  <c:v>11</c:v>
                </c:pt>
                <c:pt idx="3">
                  <c:v>11</c:v>
                </c:pt>
                <c:pt idx="4">
                  <c:v>11</c:v>
                </c:pt>
                <c:pt idx="5">
                  <c:v>9</c:v>
                </c:pt>
                <c:pt idx="6">
                  <c:v>9</c:v>
                </c:pt>
                <c:pt idx="7">
                  <c:v>9</c:v>
                </c:pt>
                <c:pt idx="8">
                  <c:v>9</c:v>
                </c:pt>
                <c:pt idx="9">
                  <c:v>9</c:v>
                </c:pt>
                <c:pt idx="10">
                  <c:v>9</c:v>
                </c:pt>
                <c:pt idx="11">
                  <c:v>12</c:v>
                </c:pt>
                <c:pt idx="12">
                  <c:v>12</c:v>
                </c:pt>
                <c:pt idx="13">
                  <c:v>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2.586585327161762</c:v>
                </c:pt>
                <c:pt idx="1">
                  <c:v>2.9102211478667961</c:v>
                </c:pt>
                <c:pt idx="2">
                  <c:v>2.5117044653292711</c:v>
                </c:pt>
                <c:pt idx="3">
                  <c:v>2.8914508754565431</c:v>
                </c:pt>
                <c:pt idx="4">
                  <c:v>2.844605535880032</c:v>
                </c:pt>
                <c:pt idx="5">
                  <c:v>2.0781960403484958</c:v>
                </c:pt>
                <c:pt idx="6">
                  <c:v>1.9262434498480063</c:v>
                </c:pt>
                <c:pt idx="7">
                  <c:v>2.0430798305451647</c:v>
                </c:pt>
                <c:pt idx="8">
                  <c:v>2.0454301457951658</c:v>
                </c:pt>
                <c:pt idx="9">
                  <c:v>1.5234280699984348</c:v>
                </c:pt>
                <c:pt idx="10">
                  <c:v>1.6710575092046198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0.74132564534380008</c:v>
                </c:pt>
                <c:pt idx="1">
                  <c:v>0.74165416767513259</c:v>
                </c:pt>
                <c:pt idx="2">
                  <c:v>0.54143586842116065</c:v>
                </c:pt>
                <c:pt idx="3">
                  <c:v>0.89280579832542051</c:v>
                </c:pt>
                <c:pt idx="4">
                  <c:v>0.90803169848791176</c:v>
                </c:pt>
                <c:pt idx="5">
                  <c:v>0.99410630575284176</c:v>
                </c:pt>
                <c:pt idx="6">
                  <c:v>1.0297486700175731</c:v>
                </c:pt>
                <c:pt idx="7">
                  <c:v>0.93473950097879799</c:v>
                </c:pt>
                <c:pt idx="8">
                  <c:v>0.94217339827724633</c:v>
                </c:pt>
                <c:pt idx="9">
                  <c:v>0.22478196137036699</c:v>
                </c:pt>
                <c:pt idx="10">
                  <c:v>0.19224191477132424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3.1487365891686138E-2</c:v>
                </c:pt>
                <c:pt idx="3">
                  <c:v>0</c:v>
                </c:pt>
                <c:pt idx="4">
                  <c:v>2.0763898000089069</c:v>
                </c:pt>
                <c:pt idx="5">
                  <c:v>0.91996924745523911</c:v>
                </c:pt>
                <c:pt idx="7">
                  <c:v>1.2948387516175988</c:v>
                </c:pt>
                <c:pt idx="8">
                  <c:v>3.7528419891083797E-2</c:v>
                </c:pt>
                <c:pt idx="9">
                  <c:v>0</c:v>
                </c:pt>
                <c:pt idx="10">
                  <c:v>0.130078368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3.1487365891686138E-2</c:v>
                </c:pt>
                <c:pt idx="4" formatCode="#,##0">
                  <c:v>2.0763898000089069</c:v>
                </c:pt>
                <c:pt idx="5" formatCode="#,##0">
                  <c:v>0.91996924745523911</c:v>
                </c:pt>
                <c:pt idx="6" formatCode="#,##0">
                  <c:v>1.3323671715086824</c:v>
                </c:pt>
                <c:pt idx="10" formatCode="#,##0">
                  <c:v>0.130078368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檜枝岐村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檜枝岐村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檜枝岐村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檜枝岐村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3.2403240000000002</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檜枝岐村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0.30952061999999991</c:v>
                </c:pt>
                <c:pt idx="1">
                  <c:v>3.28213512</c:v>
                </c:pt>
                <c:pt idx="2">
                  <c:v>15.570922104000001</c:v>
                </c:pt>
                <c:pt idx="3">
                  <c:v>0.18024843599999998</c:v>
                </c:pt>
                <c:pt idx="4">
                  <c:v>2.6879239999999999E-2</c:v>
                </c:pt>
                <c:pt idx="5">
                  <c:v>0.32864438000000001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118,812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檜枝岐村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6827</c:v>
                </c:pt>
                <c:pt idx="1">
                  <c:v>43700</c:v>
                </c:pt>
                <c:pt idx="2">
                  <c:v>67468</c:v>
                </c:pt>
                <c:pt idx="3">
                  <c:v>817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c:v>
                </c:pt>
                <c:pt idx="1">
                  <c:v>2.7</c:v>
                </c:pt>
                <c:pt idx="2">
                  <c:v>2.7</c:v>
                </c:pt>
                <c:pt idx="3">
                  <c:v>3</c:v>
                </c:pt>
                <c:pt idx="4">
                  <c:v>2.7</c:v>
                </c:pt>
                <c:pt idx="5">
                  <c:v>2.7</c:v>
                </c:pt>
                <c:pt idx="6">
                  <c:v>2.7</c:v>
                </c:pt>
                <c:pt idx="7">
                  <c:v>2.7</c:v>
                </c:pt>
                <c:pt idx="8">
                  <c:v>2.7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6.9908554727396595E-4</c:v>
                </c:pt>
                <c:pt idx="1">
                  <c:v>7.8417413500956614E-4</c:v>
                </c:pt>
                <c:pt idx="2">
                  <c:v>7.6852665980856624E-4</c:v>
                </c:pt>
                <c:pt idx="3">
                  <c:v>8.8871679991368933E-4</c:v>
                </c:pt>
                <c:pt idx="4">
                  <c:v>7.5571799036724247E-4</c:v>
                </c:pt>
                <c:pt idx="5">
                  <c:v>9.6185418744066504E-4</c:v>
                </c:pt>
                <c:pt idx="6">
                  <c:v>8.8407129773029891E-4</c:v>
                </c:pt>
                <c:pt idx="7">
                  <c:v>9.0684893842877699E-4</c:v>
                </c:pt>
                <c:pt idx="8">
                  <c:v>9.0684893842877699E-4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2.3401452447668641E-2</c:v>
                </c:pt>
                <c:pt idx="3">
                  <c:v>0.51803441597349198</c:v>
                </c:pt>
                <c:pt idx="4">
                  <c:v>2.5117044653292711</c:v>
                </c:pt>
                <c:pt idx="5">
                  <c:v>1.034536832351648</c:v>
                </c:pt>
                <c:pt idx="7">
                  <c:v>1.2096453095405533</c:v>
                </c:pt>
                <c:pt idx="8">
                  <c:v>4.6412936278800901E-2</c:v>
                </c:pt>
                <c:pt idx="9">
                  <c:v>0</c:v>
                </c:pt>
                <c:pt idx="10">
                  <c:v>0.10230386968749999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0.54143586842116065</c:v>
                </c:pt>
                <c:pt idx="4" formatCode="#,##0">
                  <c:v>2.5117044653292711</c:v>
                </c:pt>
                <c:pt idx="5" formatCode="#,##0">
                  <c:v>1.034536832351648</c:v>
                </c:pt>
                <c:pt idx="6" formatCode="#,##0">
                  <c:v>1.2560582458193541</c:v>
                </c:pt>
                <c:pt idx="10" formatCode="#,##0">
                  <c:v>0.10230386968749999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3573.1684326766094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3.2403240000000002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537300.73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8597.7949999999983</c:v>
                </c:pt>
                <c:pt idx="1">
                  <c:v>91170.42</c:v>
                </c:pt>
                <c:pt idx="2">
                  <c:v>432525.614</c:v>
                </c:pt>
                <c:pt idx="3">
                  <c:v>5006.9009999999998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3.2403240000000002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2.5765450648978651E-2</c:v>
                </c:pt>
                <c:pt idx="3">
                  <c:v>0.14975937645628376</c:v>
                </c:pt>
                <c:pt idx="4">
                  <c:v>1.6630317769416416</c:v>
                </c:pt>
                <c:pt idx="5">
                  <c:v>0.7410201204920035</c:v>
                </c:pt>
                <c:pt idx="7">
                  <c:v>1.0784885482439435</c:v>
                </c:pt>
                <c:pt idx="8">
                  <c:v>3.0671187946190902E-2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0.1755248271052624</c:v>
                </c:pt>
                <c:pt idx="4">
                  <c:v>1.6630317769416416</c:v>
                </c:pt>
                <c:pt idx="5">
                  <c:v>0.7410201204920035</c:v>
                </c:pt>
                <c:pt idx="6">
                  <c:v>1.1091597361901344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檜枝岐村</c:v>
                </c:pt>
              </c:strCache>
            </c:strRef>
          </c:cat>
          <c:val>
            <c:numRef>
              <c:f>①CO2排出量の現状把握!$AX$43:$AX$45</c:f>
              <c:numCache>
                <c:formatCode>0%</c:formatCode>
                <c:ptCount val="3"/>
                <c:pt idx="0">
                  <c:v>0.42072759503743129</c:v>
                </c:pt>
                <c:pt idx="1">
                  <c:v>0.29254502322329301</c:v>
                </c:pt>
                <c:pt idx="2">
                  <c:v>4.7583997657173825E-2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檜枝岐村</c:v>
                </c:pt>
              </c:strCache>
            </c:strRef>
          </c:cat>
          <c:val>
            <c:numRef>
              <c:f>①CO2排出量の現状把握!$AY$43:$AY$45</c:f>
              <c:numCache>
                <c:formatCode>0%</c:formatCode>
                <c:ptCount val="3"/>
                <c:pt idx="0">
                  <c:v>0.19118662390594171</c:v>
                </c:pt>
                <c:pt idx="1">
                  <c:v>0.19409257722943307</c:v>
                </c:pt>
                <c:pt idx="2">
                  <c:v>0.45084049637228896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檜枝岐村</c:v>
                </c:pt>
              </c:strCache>
            </c:strRef>
          </c:cat>
          <c:val>
            <c:numRef>
              <c:f>①CO2排出量の現状把握!$AZ$43:$AZ$45</c:f>
              <c:numCache>
                <c:formatCode>0%</c:formatCode>
                <c:ptCount val="3"/>
                <c:pt idx="0">
                  <c:v>0.18034974026133399</c:v>
                </c:pt>
                <c:pt idx="1">
                  <c:v>0.22176503996375968</c:v>
                </c:pt>
                <c:pt idx="2">
                  <c:v>0.20088724916540887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檜枝岐村</c:v>
                </c:pt>
              </c:strCache>
            </c:strRef>
          </c:cat>
          <c:val>
            <c:numRef>
              <c:f>①CO2排出量の現状把握!$BA$43:$BA$45</c:f>
              <c:numCache>
                <c:formatCode>0%</c:formatCode>
                <c:ptCount val="3"/>
                <c:pt idx="0">
                  <c:v>0.19226168778726088</c:v>
                </c:pt>
                <c:pt idx="1">
                  <c:v>0.27197356778581316</c:v>
                </c:pt>
                <c:pt idx="2">
                  <c:v>0.30068825680512834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檜枝岐村</c:v>
                </c:pt>
              </c:strCache>
            </c:strRef>
          </c:cat>
          <c:val>
            <c:numRef>
              <c:f>①CO2排出量の現状把握!$BB$43:$BB$45</c:f>
              <c:numCache>
                <c:formatCode>0%</c:formatCode>
                <c:ptCount val="3"/>
                <c:pt idx="0">
                  <c:v>1.5474353008032191E-2</c:v>
                </c:pt>
                <c:pt idx="1">
                  <c:v>1.9623791797701268E-2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439</c:v>
                </c:pt>
                <c:pt idx="1">
                  <c:v>439</c:v>
                </c:pt>
                <c:pt idx="2">
                  <c:v>439</c:v>
                </c:pt>
                <c:pt idx="3">
                  <c:v>439</c:v>
                </c:pt>
                <c:pt idx="4">
                  <c:v>439</c:v>
                </c:pt>
                <c:pt idx="5">
                  <c:v>452</c:v>
                </c:pt>
                <c:pt idx="6">
                  <c:v>452</c:v>
                </c:pt>
                <c:pt idx="7">
                  <c:v>452</c:v>
                </c:pt>
                <c:pt idx="8">
                  <c:v>452</c:v>
                </c:pt>
                <c:pt idx="9">
                  <c:v>452</c:v>
                </c:pt>
                <c:pt idx="10">
                  <c:v>452</c:v>
                </c:pt>
                <c:pt idx="11">
                  <c:v>403</c:v>
                </c:pt>
                <c:pt idx="12">
                  <c:v>403</c:v>
                </c:pt>
                <c:pt idx="13">
                  <c:v>403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7.4617161200000018E-2</c:v>
                </c:pt>
                <c:pt idx="1">
                  <c:v>7.7499822400000001E-2</c:v>
                </c:pt>
                <c:pt idx="2">
                  <c:v>8.4060700000000002E-2</c:v>
                </c:pt>
                <c:pt idx="3">
                  <c:v>9.370418124999999E-2</c:v>
                </c:pt>
                <c:pt idx="4">
                  <c:v>0.10230386968749999</c:v>
                </c:pt>
                <c:pt idx="5">
                  <c:v>7.8327518360000001E-2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617</c:v>
                </c:pt>
                <c:pt idx="1">
                  <c:v>607</c:v>
                </c:pt>
                <c:pt idx="2">
                  <c:v>600</c:v>
                </c:pt>
                <c:pt idx="3">
                  <c:v>589</c:v>
                </c:pt>
                <c:pt idx="4">
                  <c:v>600</c:v>
                </c:pt>
                <c:pt idx="5">
                  <c:v>603</c:v>
                </c:pt>
                <c:pt idx="6">
                  <c:v>588</c:v>
                </c:pt>
                <c:pt idx="7">
                  <c:v>584</c:v>
                </c:pt>
                <c:pt idx="8">
                  <c:v>576</c:v>
                </c:pt>
                <c:pt idx="9">
                  <c:v>557</c:v>
                </c:pt>
                <c:pt idx="10">
                  <c:v>549</c:v>
                </c:pt>
                <c:pt idx="11">
                  <c:v>522</c:v>
                </c:pt>
                <c:pt idx="12">
                  <c:v>530</c:v>
                </c:pt>
                <c:pt idx="13">
                  <c:v>521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檜枝岐村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1</v>
      </c>
      <c r="C9" s="70">
        <v>1</v>
      </c>
      <c r="D9" s="70">
        <v>1</v>
      </c>
      <c r="E9" s="70">
        <v>1990</v>
      </c>
      <c r="F9" s="70" t="s">
        <v>787</v>
      </c>
      <c r="G9" s="70" t="s">
        <v>1833</v>
      </c>
      <c r="H9" s="70" t="s">
        <v>1834</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v>
      </c>
      <c r="C10" s="70">
        <v>2</v>
      </c>
      <c r="D10" s="70">
        <v>1</v>
      </c>
      <c r="E10" s="70">
        <v>2005</v>
      </c>
      <c r="F10" s="70" t="s">
        <v>789</v>
      </c>
      <c r="G10" s="70" t="s">
        <v>1833</v>
      </c>
      <c r="H10" s="70" t="s">
        <v>1834</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3</v>
      </c>
      <c r="C11" s="70">
        <v>3</v>
      </c>
      <c r="D11" s="70">
        <v>1</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4</v>
      </c>
      <c r="C12" s="70">
        <v>4</v>
      </c>
      <c r="D12" s="70">
        <v>1</v>
      </c>
      <c r="E12" s="70">
        <v>2007</v>
      </c>
      <c r="F12" s="70" t="s">
        <v>791</v>
      </c>
      <c r="G12" s="70" t="s">
        <v>1833</v>
      </c>
      <c r="H12" s="70" t="s">
        <v>1834</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5</v>
      </c>
      <c r="C13" s="70">
        <v>5</v>
      </c>
      <c r="D13" s="70">
        <v>1</v>
      </c>
      <c r="E13" s="70">
        <v>2008</v>
      </c>
      <c r="F13" s="70" t="s">
        <v>792</v>
      </c>
      <c r="G13" s="70" t="s">
        <v>1833</v>
      </c>
      <c r="H13" s="70" t="s">
        <v>1834</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6</v>
      </c>
      <c r="C14" s="70">
        <v>6</v>
      </c>
      <c r="D14" s="70">
        <v>1</v>
      </c>
      <c r="E14" s="70">
        <v>2009</v>
      </c>
      <c r="F14" s="70" t="s">
        <v>176</v>
      </c>
      <c r="G14" s="70" t="s">
        <v>1833</v>
      </c>
      <c r="H14" s="70" t="s">
        <v>1834</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1840</v>
      </c>
      <c r="B15" s="70">
        <v>7</v>
      </c>
      <c r="C15" s="70">
        <v>7</v>
      </c>
      <c r="D15" s="70">
        <v>1</v>
      </c>
      <c r="E15" s="70">
        <v>2010</v>
      </c>
      <c r="F15" s="70" t="s">
        <v>177</v>
      </c>
      <c r="G15" s="70" t="s">
        <v>1833</v>
      </c>
      <c r="H15" s="70" t="s">
        <v>1834</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1841</v>
      </c>
      <c r="B16" s="70">
        <v>8</v>
      </c>
      <c r="C16" s="70">
        <v>8</v>
      </c>
      <c r="D16" s="70">
        <v>1</v>
      </c>
      <c r="E16" s="70">
        <v>2011</v>
      </c>
      <c r="F16" s="70" t="s">
        <v>178</v>
      </c>
      <c r="G16" s="70" t="s">
        <v>1833</v>
      </c>
      <c r="H16" s="70" t="s">
        <v>1834</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1842</v>
      </c>
      <c r="B17" s="70">
        <v>9</v>
      </c>
      <c r="C17" s="70">
        <v>9</v>
      </c>
      <c r="D17" s="70">
        <v>1</v>
      </c>
      <c r="E17" s="70">
        <v>2012</v>
      </c>
      <c r="F17" s="70" t="s">
        <v>179</v>
      </c>
      <c r="G17" s="70" t="s">
        <v>1833</v>
      </c>
      <c r="H17" s="70" t="s">
        <v>1834</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1843</v>
      </c>
      <c r="B18" s="70">
        <v>10</v>
      </c>
      <c r="C18" s="70">
        <v>10</v>
      </c>
      <c r="D18" s="70">
        <v>1</v>
      </c>
      <c r="E18" s="70">
        <v>2013</v>
      </c>
      <c r="F18" s="70" t="s">
        <v>180</v>
      </c>
      <c r="G18" s="70" t="s">
        <v>1833</v>
      </c>
      <c r="H18" s="70" t="s">
        <v>1834</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1844</v>
      </c>
      <c r="B19" s="70">
        <v>11</v>
      </c>
      <c r="C19" s="70">
        <v>11</v>
      </c>
      <c r="D19" s="70">
        <v>1</v>
      </c>
      <c r="E19" s="70">
        <v>2014</v>
      </c>
      <c r="F19" s="70" t="s">
        <v>181</v>
      </c>
      <c r="G19" s="70" t="s">
        <v>1833</v>
      </c>
      <c r="H19" s="70" t="s">
        <v>1834</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1845</v>
      </c>
      <c r="B20" s="70">
        <v>12</v>
      </c>
      <c r="C20" s="70">
        <v>12</v>
      </c>
      <c r="D20" s="70">
        <v>1</v>
      </c>
      <c r="E20" s="70">
        <v>2015</v>
      </c>
      <c r="F20" s="70" t="s">
        <v>182</v>
      </c>
      <c r="G20" s="70" t="s">
        <v>1833</v>
      </c>
      <c r="H20" s="70" t="s">
        <v>1834</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1846</v>
      </c>
      <c r="B21" s="70">
        <v>13</v>
      </c>
      <c r="C21" s="70">
        <v>13</v>
      </c>
      <c r="D21" s="70">
        <v>1</v>
      </c>
      <c r="E21" s="70">
        <v>2016</v>
      </c>
      <c r="F21" s="70" t="s">
        <v>155</v>
      </c>
      <c r="G21" s="70" t="s">
        <v>1833</v>
      </c>
      <c r="H21" s="70" t="s">
        <v>1834</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1847</v>
      </c>
      <c r="B22" s="70">
        <v>14</v>
      </c>
      <c r="C22" s="70">
        <v>14</v>
      </c>
      <c r="D22" s="70">
        <v>1</v>
      </c>
      <c r="E22" s="70">
        <v>2017</v>
      </c>
      <c r="F22" s="70" t="s">
        <v>156</v>
      </c>
      <c r="G22" s="70" t="s">
        <v>1833</v>
      </c>
      <c r="H22" s="70" t="s">
        <v>1834</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1848</v>
      </c>
      <c r="B23" s="70">
        <v>15</v>
      </c>
      <c r="C23" s="70">
        <v>15</v>
      </c>
      <c r="D23" s="70">
        <v>1</v>
      </c>
      <c r="E23" s="70">
        <v>2018</v>
      </c>
      <c r="F23" s="70" t="s">
        <v>183</v>
      </c>
      <c r="G23" s="70" t="s">
        <v>1833</v>
      </c>
      <c r="H23" s="70" t="s">
        <v>1834</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1849</v>
      </c>
      <c r="B24" s="70">
        <v>16</v>
      </c>
      <c r="C24" s="70">
        <v>16</v>
      </c>
      <c r="D24" s="70">
        <v>1</v>
      </c>
      <c r="E24" s="70">
        <v>2019</v>
      </c>
      <c r="F24" s="70" t="s">
        <v>158</v>
      </c>
      <c r="G24" s="70" t="s">
        <v>1833</v>
      </c>
      <c r="H24" s="70" t="s">
        <v>1834</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1850</v>
      </c>
      <c r="B25" s="70">
        <v>17</v>
      </c>
      <c r="C25" s="70">
        <v>17</v>
      </c>
      <c r="D25" s="70">
        <v>1</v>
      </c>
      <c r="E25" s="70">
        <v>2020</v>
      </c>
      <c r="F25" s="70" t="s">
        <v>159</v>
      </c>
      <c r="G25" s="70" t="s">
        <v>1833</v>
      </c>
      <c r="H25" s="70" t="s">
        <v>1834</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1851</v>
      </c>
      <c r="B26" s="70">
        <v>17</v>
      </c>
      <c r="C26" s="70">
        <v>18</v>
      </c>
      <c r="D26" s="70">
        <v>1</v>
      </c>
      <c r="E26" s="70">
        <v>2021</v>
      </c>
      <c r="F26" s="70" t="s">
        <v>160</v>
      </c>
      <c r="G26" s="1064" t="s">
        <v>1833</v>
      </c>
      <c r="H26" s="70" t="s">
        <v>1834</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1852</v>
      </c>
      <c r="B27" s="70">
        <v>17</v>
      </c>
      <c r="C27" s="70">
        <v>19</v>
      </c>
      <c r="D27" s="70">
        <v>1</v>
      </c>
      <c r="E27" s="70">
        <v>2022</v>
      </c>
      <c r="F27" s="70" t="s">
        <v>161</v>
      </c>
      <c r="G27" s="1064" t="s">
        <v>1833</v>
      </c>
      <c r="H27" s="70" t="s">
        <v>1834</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17</v>
      </c>
      <c r="C28" s="70">
        <v>20</v>
      </c>
      <c r="D28" s="70">
        <v>1</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17</v>
      </c>
      <c r="C29" s="70">
        <v>21</v>
      </c>
      <c r="D29" s="70">
        <v>1</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18</v>
      </c>
      <c r="C30" s="70">
        <v>1</v>
      </c>
      <c r="D30" s="70">
        <v>2</v>
      </c>
      <c r="E30" s="70">
        <v>1990</v>
      </c>
      <c r="F30" s="70" t="s">
        <v>787</v>
      </c>
      <c r="G30" s="70" t="s">
        <v>1856</v>
      </c>
      <c r="H30" s="70" t="s">
        <v>1857</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19</v>
      </c>
      <c r="C31" s="70">
        <v>2</v>
      </c>
      <c r="D31" s="70">
        <v>2</v>
      </c>
      <c r="E31" s="70">
        <v>2005</v>
      </c>
      <c r="F31" s="70" t="s">
        <v>789</v>
      </c>
      <c r="G31" s="70" t="s">
        <v>1856</v>
      </c>
      <c r="H31" s="70" t="s">
        <v>1857</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20</v>
      </c>
      <c r="C32" s="70">
        <v>3</v>
      </c>
      <c r="D32" s="70">
        <v>2</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21</v>
      </c>
      <c r="C33" s="70">
        <v>4</v>
      </c>
      <c r="D33" s="70">
        <v>2</v>
      </c>
      <c r="E33" s="70">
        <v>2007</v>
      </c>
      <c r="F33" s="70" t="s">
        <v>791</v>
      </c>
      <c r="G33" s="70" t="s">
        <v>1856</v>
      </c>
      <c r="H33" s="70" t="s">
        <v>1857</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22</v>
      </c>
      <c r="C34" s="70">
        <v>5</v>
      </c>
      <c r="D34" s="70">
        <v>2</v>
      </c>
      <c r="E34" s="70">
        <v>2008</v>
      </c>
      <c r="F34" s="70" t="s">
        <v>792</v>
      </c>
      <c r="G34" s="70" t="s">
        <v>1856</v>
      </c>
      <c r="H34" s="70" t="s">
        <v>1857</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23</v>
      </c>
      <c r="C35" s="70">
        <v>6</v>
      </c>
      <c r="D35" s="70">
        <v>2</v>
      </c>
      <c r="E35" s="70">
        <v>2009</v>
      </c>
      <c r="F35" s="70" t="s">
        <v>176</v>
      </c>
      <c r="G35" s="70" t="s">
        <v>1856</v>
      </c>
      <c r="H35" s="70" t="s">
        <v>1857</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1863</v>
      </c>
      <c r="B36" s="70">
        <v>24</v>
      </c>
      <c r="C36" s="70">
        <v>7</v>
      </c>
      <c r="D36" s="70">
        <v>2</v>
      </c>
      <c r="E36" s="70">
        <v>2010</v>
      </c>
      <c r="F36" s="70" t="s">
        <v>177</v>
      </c>
      <c r="G36" s="70" t="s">
        <v>1856</v>
      </c>
      <c r="H36" s="70" t="s">
        <v>1857</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1864</v>
      </c>
      <c r="B37" s="70">
        <v>25</v>
      </c>
      <c r="C37" s="70">
        <v>8</v>
      </c>
      <c r="D37" s="70">
        <v>2</v>
      </c>
      <c r="E37" s="70">
        <v>2011</v>
      </c>
      <c r="F37" s="70" t="s">
        <v>178</v>
      </c>
      <c r="G37" s="70" t="s">
        <v>1856</v>
      </c>
      <c r="H37" s="70" t="s">
        <v>1857</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1865</v>
      </c>
      <c r="B38" s="70">
        <v>26</v>
      </c>
      <c r="C38" s="70">
        <v>9</v>
      </c>
      <c r="D38" s="70">
        <v>2</v>
      </c>
      <c r="E38" s="70">
        <v>2012</v>
      </c>
      <c r="F38" s="70" t="s">
        <v>179</v>
      </c>
      <c r="G38" s="70" t="s">
        <v>1856</v>
      </c>
      <c r="H38" s="70" t="s">
        <v>1857</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1866</v>
      </c>
      <c r="B39" s="70">
        <v>27</v>
      </c>
      <c r="C39" s="70">
        <v>10</v>
      </c>
      <c r="D39" s="70">
        <v>2</v>
      </c>
      <c r="E39" s="70">
        <v>2013</v>
      </c>
      <c r="F39" s="70" t="s">
        <v>180</v>
      </c>
      <c r="G39" s="70" t="s">
        <v>1856</v>
      </c>
      <c r="H39" s="70" t="s">
        <v>1857</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1867</v>
      </c>
      <c r="B40" s="70">
        <v>28</v>
      </c>
      <c r="C40" s="70">
        <v>11</v>
      </c>
      <c r="D40" s="70">
        <v>2</v>
      </c>
      <c r="E40" s="70">
        <v>2014</v>
      </c>
      <c r="F40" s="70" t="s">
        <v>181</v>
      </c>
      <c r="G40" s="70" t="s">
        <v>1856</v>
      </c>
      <c r="H40" s="70" t="s">
        <v>1857</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1868</v>
      </c>
      <c r="B41" s="70">
        <v>29</v>
      </c>
      <c r="C41" s="70">
        <v>12</v>
      </c>
      <c r="D41" s="70">
        <v>2</v>
      </c>
      <c r="E41" s="70">
        <v>2015</v>
      </c>
      <c r="F41" s="70" t="s">
        <v>182</v>
      </c>
      <c r="G41" s="70" t="s">
        <v>1856</v>
      </c>
      <c r="H41" s="70" t="s">
        <v>1857</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1869</v>
      </c>
      <c r="B42" s="70">
        <v>30</v>
      </c>
      <c r="C42" s="70">
        <v>13</v>
      </c>
      <c r="D42" s="70">
        <v>2</v>
      </c>
      <c r="E42" s="70">
        <v>2016</v>
      </c>
      <c r="F42" s="70" t="s">
        <v>155</v>
      </c>
      <c r="G42" s="70" t="s">
        <v>1856</v>
      </c>
      <c r="H42" s="70" t="s">
        <v>1857</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1870</v>
      </c>
      <c r="B43" s="70">
        <v>31</v>
      </c>
      <c r="C43" s="70">
        <v>14</v>
      </c>
      <c r="D43" s="70">
        <v>2</v>
      </c>
      <c r="E43" s="70">
        <v>2017</v>
      </c>
      <c r="F43" s="70" t="s">
        <v>156</v>
      </c>
      <c r="G43" s="70" t="s">
        <v>1856</v>
      </c>
      <c r="H43" s="70" t="s">
        <v>1857</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1871</v>
      </c>
      <c r="B44" s="70">
        <v>32</v>
      </c>
      <c r="C44" s="70">
        <v>15</v>
      </c>
      <c r="D44" s="70">
        <v>2</v>
      </c>
      <c r="E44" s="70">
        <v>2018</v>
      </c>
      <c r="F44" s="70" t="s">
        <v>183</v>
      </c>
      <c r="G44" s="70" t="s">
        <v>1856</v>
      </c>
      <c r="H44" s="70" t="s">
        <v>1857</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1872</v>
      </c>
      <c r="B45" s="70">
        <v>33</v>
      </c>
      <c r="C45" s="70">
        <v>16</v>
      </c>
      <c r="D45" s="70">
        <v>2</v>
      </c>
      <c r="E45" s="70">
        <v>2019</v>
      </c>
      <c r="F45" s="70" t="s">
        <v>158</v>
      </c>
      <c r="G45" s="1064" t="s">
        <v>1856</v>
      </c>
      <c r="H45" s="70" t="s">
        <v>1857</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1873</v>
      </c>
      <c r="B46" s="70">
        <v>34</v>
      </c>
      <c r="C46" s="70">
        <v>17</v>
      </c>
      <c r="D46" s="70">
        <v>2</v>
      </c>
      <c r="E46" s="70">
        <v>2020</v>
      </c>
      <c r="F46" s="70" t="s">
        <v>159</v>
      </c>
      <c r="G46" s="1064" t="s">
        <v>1856</v>
      </c>
      <c r="H46" s="70" t="s">
        <v>1857</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1874</v>
      </c>
      <c r="B47" s="70">
        <v>34</v>
      </c>
      <c r="C47" s="70">
        <v>18</v>
      </c>
      <c r="D47" s="70">
        <v>2</v>
      </c>
      <c r="E47" s="70">
        <v>2021</v>
      </c>
      <c r="F47" s="70" t="s">
        <v>160</v>
      </c>
      <c r="G47" s="70" t="s">
        <v>1856</v>
      </c>
      <c r="H47" s="70" t="s">
        <v>1857</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1875</v>
      </c>
      <c r="B48" s="70">
        <v>34</v>
      </c>
      <c r="C48" s="70">
        <v>19</v>
      </c>
      <c r="D48" s="70">
        <v>2</v>
      </c>
      <c r="E48" s="70">
        <v>2022</v>
      </c>
      <c r="F48" s="70" t="s">
        <v>161</v>
      </c>
      <c r="G48" s="70" t="s">
        <v>1856</v>
      </c>
      <c r="H48" s="70" t="s">
        <v>1857</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34</v>
      </c>
      <c r="C49" s="70">
        <v>20</v>
      </c>
      <c r="D49" s="70">
        <v>2</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34</v>
      </c>
      <c r="C50" s="70">
        <v>21</v>
      </c>
      <c r="D50" s="70">
        <v>2</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35</v>
      </c>
      <c r="C51" s="70">
        <v>1</v>
      </c>
      <c r="D51" s="70">
        <v>3</v>
      </c>
      <c r="E51" s="70">
        <v>1990</v>
      </c>
      <c r="F51" s="70" t="s">
        <v>787</v>
      </c>
      <c r="G51" s="70" t="s">
        <v>1879</v>
      </c>
      <c r="H51" s="70" t="s">
        <v>1880</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36</v>
      </c>
      <c r="C52" s="70">
        <v>2</v>
      </c>
      <c r="D52" s="70">
        <v>3</v>
      </c>
      <c r="E52" s="70">
        <v>2005</v>
      </c>
      <c r="F52" s="70" t="s">
        <v>789</v>
      </c>
      <c r="G52" s="70" t="s">
        <v>1879</v>
      </c>
      <c r="H52" s="70" t="s">
        <v>1880</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37</v>
      </c>
      <c r="C53" s="70">
        <v>3</v>
      </c>
      <c r="D53" s="70">
        <v>3</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38</v>
      </c>
      <c r="C54" s="70">
        <v>4</v>
      </c>
      <c r="D54" s="70">
        <v>3</v>
      </c>
      <c r="E54" s="70">
        <v>2007</v>
      </c>
      <c r="F54" s="70" t="s">
        <v>791</v>
      </c>
      <c r="G54" s="70" t="s">
        <v>1879</v>
      </c>
      <c r="H54" s="70" t="s">
        <v>1880</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39</v>
      </c>
      <c r="C55" s="70">
        <v>5</v>
      </c>
      <c r="D55" s="70">
        <v>3</v>
      </c>
      <c r="E55" s="70">
        <v>2008</v>
      </c>
      <c r="F55" s="70" t="s">
        <v>792</v>
      </c>
      <c r="G55" s="70" t="s">
        <v>1879</v>
      </c>
      <c r="H55" s="70" t="s">
        <v>1880</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40</v>
      </c>
      <c r="C56" s="70">
        <v>6</v>
      </c>
      <c r="D56" s="70">
        <v>3</v>
      </c>
      <c r="E56" s="70">
        <v>2009</v>
      </c>
      <c r="F56" s="70" t="s">
        <v>176</v>
      </c>
      <c r="G56" s="70" t="s">
        <v>1879</v>
      </c>
      <c r="H56" s="70" t="s">
        <v>1880</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1886</v>
      </c>
      <c r="B57" s="70">
        <v>41</v>
      </c>
      <c r="C57" s="70">
        <v>7</v>
      </c>
      <c r="D57" s="70">
        <v>3</v>
      </c>
      <c r="E57" s="70">
        <v>2010</v>
      </c>
      <c r="F57" s="70" t="s">
        <v>177</v>
      </c>
      <c r="G57" s="70" t="s">
        <v>1879</v>
      </c>
      <c r="H57" s="70" t="s">
        <v>1880</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1887</v>
      </c>
      <c r="B58" s="70">
        <v>42</v>
      </c>
      <c r="C58" s="70">
        <v>8</v>
      </c>
      <c r="D58" s="70">
        <v>3</v>
      </c>
      <c r="E58" s="70">
        <v>2011</v>
      </c>
      <c r="F58" s="70" t="s">
        <v>178</v>
      </c>
      <c r="G58" s="70" t="s">
        <v>1879</v>
      </c>
      <c r="H58" s="70" t="s">
        <v>1880</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1888</v>
      </c>
      <c r="B59" s="70">
        <v>43</v>
      </c>
      <c r="C59" s="70">
        <v>9</v>
      </c>
      <c r="D59" s="70">
        <v>3</v>
      </c>
      <c r="E59" s="70">
        <v>2012</v>
      </c>
      <c r="F59" s="70" t="s">
        <v>179</v>
      </c>
      <c r="G59" s="70" t="s">
        <v>1879</v>
      </c>
      <c r="H59" s="70" t="s">
        <v>1880</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1889</v>
      </c>
      <c r="B60" s="70">
        <v>44</v>
      </c>
      <c r="C60" s="70">
        <v>10</v>
      </c>
      <c r="D60" s="70">
        <v>3</v>
      </c>
      <c r="E60" s="70">
        <v>2013</v>
      </c>
      <c r="F60" s="70" t="s">
        <v>180</v>
      </c>
      <c r="G60" s="70" t="s">
        <v>1879</v>
      </c>
      <c r="H60" s="70" t="s">
        <v>1880</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1890</v>
      </c>
      <c r="B61" s="70">
        <v>45</v>
      </c>
      <c r="C61" s="70">
        <v>11</v>
      </c>
      <c r="D61" s="70">
        <v>3</v>
      </c>
      <c r="E61" s="70">
        <v>2014</v>
      </c>
      <c r="F61" s="70" t="s">
        <v>181</v>
      </c>
      <c r="G61" s="70" t="s">
        <v>1879</v>
      </c>
      <c r="H61" s="70" t="s">
        <v>1880</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1891</v>
      </c>
      <c r="B62" s="70">
        <v>46</v>
      </c>
      <c r="C62" s="70">
        <v>12</v>
      </c>
      <c r="D62" s="70">
        <v>3</v>
      </c>
      <c r="E62" s="70">
        <v>2015</v>
      </c>
      <c r="F62" s="70" t="s">
        <v>182</v>
      </c>
      <c r="G62" s="70" t="s">
        <v>1879</v>
      </c>
      <c r="H62" s="70" t="s">
        <v>1880</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1892</v>
      </c>
      <c r="B63" s="70">
        <v>47</v>
      </c>
      <c r="C63" s="70">
        <v>13</v>
      </c>
      <c r="D63" s="70">
        <v>3</v>
      </c>
      <c r="E63" s="70">
        <v>2016</v>
      </c>
      <c r="F63" s="70" t="s">
        <v>155</v>
      </c>
      <c r="G63" s="70" t="s">
        <v>1879</v>
      </c>
      <c r="H63" s="70" t="s">
        <v>1880</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1893</v>
      </c>
      <c r="B64" s="70">
        <v>48</v>
      </c>
      <c r="C64" s="70">
        <v>14</v>
      </c>
      <c r="D64" s="70">
        <v>3</v>
      </c>
      <c r="E64" s="70">
        <v>2017</v>
      </c>
      <c r="F64" s="70" t="s">
        <v>156</v>
      </c>
      <c r="G64" s="1064" t="s">
        <v>1879</v>
      </c>
      <c r="H64" s="70" t="s">
        <v>1880</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1894</v>
      </c>
      <c r="B65" s="70">
        <v>49</v>
      </c>
      <c r="C65" s="70">
        <v>15</v>
      </c>
      <c r="D65" s="70">
        <v>3</v>
      </c>
      <c r="E65" s="70">
        <v>2018</v>
      </c>
      <c r="F65" s="70" t="s">
        <v>183</v>
      </c>
      <c r="G65" s="1064" t="s">
        <v>1879</v>
      </c>
      <c r="H65" s="70" t="s">
        <v>1880</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1895</v>
      </c>
      <c r="B66" s="70">
        <v>50</v>
      </c>
      <c r="C66" s="70">
        <v>16</v>
      </c>
      <c r="D66" s="70">
        <v>3</v>
      </c>
      <c r="E66" s="70">
        <v>2019</v>
      </c>
      <c r="F66" s="70" t="s">
        <v>158</v>
      </c>
      <c r="G66" s="70" t="s">
        <v>1879</v>
      </c>
      <c r="H66" s="70" t="s">
        <v>1880</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1896</v>
      </c>
      <c r="B67" s="70">
        <v>51</v>
      </c>
      <c r="C67" s="70">
        <v>17</v>
      </c>
      <c r="D67" s="70">
        <v>3</v>
      </c>
      <c r="E67" s="70">
        <v>2020</v>
      </c>
      <c r="F67" s="70" t="s">
        <v>159</v>
      </c>
      <c r="G67" s="70" t="s">
        <v>1879</v>
      </c>
      <c r="H67" s="70" t="s">
        <v>1880</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1897</v>
      </c>
      <c r="B68" s="70">
        <v>51</v>
      </c>
      <c r="C68" s="70">
        <v>18</v>
      </c>
      <c r="D68" s="70">
        <v>3</v>
      </c>
      <c r="E68" s="70">
        <v>2021</v>
      </c>
      <c r="F68" s="70" t="s">
        <v>160</v>
      </c>
      <c r="G68" s="70" t="s">
        <v>1879</v>
      </c>
      <c r="H68" s="70" t="s">
        <v>1880</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1898</v>
      </c>
      <c r="B69" s="70">
        <v>51</v>
      </c>
      <c r="C69" s="70">
        <v>19</v>
      </c>
      <c r="D69" s="70">
        <v>3</v>
      </c>
      <c r="E69" s="70">
        <v>2022</v>
      </c>
      <c r="F69" s="70" t="s">
        <v>161</v>
      </c>
      <c r="G69" s="70" t="s">
        <v>1879</v>
      </c>
      <c r="H69" s="70" t="s">
        <v>1880</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51</v>
      </c>
      <c r="C70" s="70">
        <v>20</v>
      </c>
      <c r="D70" s="70">
        <v>3</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51</v>
      </c>
      <c r="C71" s="70">
        <v>21</v>
      </c>
      <c r="D71" s="70">
        <v>3</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52</v>
      </c>
      <c r="C72" s="70">
        <v>1</v>
      </c>
      <c r="D72" s="70">
        <v>4</v>
      </c>
      <c r="E72" s="70">
        <v>1990</v>
      </c>
      <c r="F72" s="70" t="s">
        <v>787</v>
      </c>
      <c r="G72" s="70" t="s">
        <v>1902</v>
      </c>
      <c r="H72" s="70" t="s">
        <v>1903</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53</v>
      </c>
      <c r="C73" s="70">
        <v>2</v>
      </c>
      <c r="D73" s="70">
        <v>4</v>
      </c>
      <c r="E73" s="70">
        <v>2005</v>
      </c>
      <c r="F73" s="70" t="s">
        <v>789</v>
      </c>
      <c r="G73" s="70" t="s">
        <v>1902</v>
      </c>
      <c r="H73" s="70" t="s">
        <v>1903</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54</v>
      </c>
      <c r="C74" s="70">
        <v>3</v>
      </c>
      <c r="D74" s="70">
        <v>4</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55</v>
      </c>
      <c r="C75" s="70">
        <v>4</v>
      </c>
      <c r="D75" s="70">
        <v>4</v>
      </c>
      <c r="E75" s="70">
        <v>2007</v>
      </c>
      <c r="F75" s="70" t="s">
        <v>791</v>
      </c>
      <c r="G75" s="70" t="s">
        <v>1902</v>
      </c>
      <c r="H75" s="70" t="s">
        <v>1903</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56</v>
      </c>
      <c r="C76" s="70">
        <v>5</v>
      </c>
      <c r="D76" s="70">
        <v>4</v>
      </c>
      <c r="E76" s="70">
        <v>2008</v>
      </c>
      <c r="F76" s="70" t="s">
        <v>792</v>
      </c>
      <c r="G76" s="70" t="s">
        <v>1902</v>
      </c>
      <c r="H76" s="70" t="s">
        <v>1903</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57</v>
      </c>
      <c r="C77" s="70">
        <v>6</v>
      </c>
      <c r="D77" s="70">
        <v>4</v>
      </c>
      <c r="E77" s="70">
        <v>2009</v>
      </c>
      <c r="F77" s="70" t="s">
        <v>176</v>
      </c>
      <c r="G77" s="70" t="s">
        <v>1902</v>
      </c>
      <c r="H77" s="70" t="s">
        <v>1903</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1909</v>
      </c>
      <c r="B78" s="70">
        <v>58</v>
      </c>
      <c r="C78" s="70">
        <v>7</v>
      </c>
      <c r="D78" s="70">
        <v>4</v>
      </c>
      <c r="E78" s="70">
        <v>2010</v>
      </c>
      <c r="F78" s="70" t="s">
        <v>177</v>
      </c>
      <c r="G78" s="70" t="s">
        <v>1902</v>
      </c>
      <c r="H78" s="70" t="s">
        <v>1903</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1910</v>
      </c>
      <c r="B79" s="70">
        <v>59</v>
      </c>
      <c r="C79" s="70">
        <v>8</v>
      </c>
      <c r="D79" s="70">
        <v>4</v>
      </c>
      <c r="E79" s="70">
        <v>2011</v>
      </c>
      <c r="F79" s="70" t="s">
        <v>178</v>
      </c>
      <c r="G79" s="70" t="s">
        <v>1902</v>
      </c>
      <c r="H79" s="70" t="s">
        <v>1903</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1911</v>
      </c>
      <c r="B80" s="70">
        <v>60</v>
      </c>
      <c r="C80" s="70">
        <v>9</v>
      </c>
      <c r="D80" s="70">
        <v>4</v>
      </c>
      <c r="E80" s="70">
        <v>2012</v>
      </c>
      <c r="F80" s="70" t="s">
        <v>179</v>
      </c>
      <c r="G80" s="70" t="s">
        <v>1902</v>
      </c>
      <c r="H80" s="70" t="s">
        <v>1903</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1912</v>
      </c>
      <c r="B81" s="70">
        <v>61</v>
      </c>
      <c r="C81" s="70">
        <v>10</v>
      </c>
      <c r="D81" s="70">
        <v>4</v>
      </c>
      <c r="E81" s="70">
        <v>2013</v>
      </c>
      <c r="F81" s="70" t="s">
        <v>180</v>
      </c>
      <c r="G81" s="70" t="s">
        <v>1902</v>
      </c>
      <c r="H81" s="70" t="s">
        <v>1903</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1913</v>
      </c>
      <c r="B82" s="70">
        <v>62</v>
      </c>
      <c r="C82" s="70">
        <v>11</v>
      </c>
      <c r="D82" s="70">
        <v>4</v>
      </c>
      <c r="E82" s="70">
        <v>2014</v>
      </c>
      <c r="F82" s="70" t="s">
        <v>181</v>
      </c>
      <c r="G82" s="70" t="s">
        <v>1902</v>
      </c>
      <c r="H82" s="70" t="s">
        <v>1903</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1914</v>
      </c>
      <c r="B83" s="70">
        <v>63</v>
      </c>
      <c r="C83" s="70">
        <v>12</v>
      </c>
      <c r="D83" s="70">
        <v>4</v>
      </c>
      <c r="E83" s="70">
        <v>2015</v>
      </c>
      <c r="F83" s="70" t="s">
        <v>182</v>
      </c>
      <c r="G83" s="1064" t="s">
        <v>1902</v>
      </c>
      <c r="H83" s="70" t="s">
        <v>1903</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1915</v>
      </c>
      <c r="B84" s="70">
        <v>64</v>
      </c>
      <c r="C84" s="70">
        <v>13</v>
      </c>
      <c r="D84" s="70">
        <v>4</v>
      </c>
      <c r="E84" s="70">
        <v>2016</v>
      </c>
      <c r="F84" s="70" t="s">
        <v>155</v>
      </c>
      <c r="G84" s="1064" t="s">
        <v>1902</v>
      </c>
      <c r="H84" s="70" t="s">
        <v>1903</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1916</v>
      </c>
      <c r="B85" s="70">
        <v>65</v>
      </c>
      <c r="C85" s="70">
        <v>14</v>
      </c>
      <c r="D85" s="70">
        <v>4</v>
      </c>
      <c r="E85" s="70">
        <v>2017</v>
      </c>
      <c r="F85" s="70" t="s">
        <v>156</v>
      </c>
      <c r="G85" s="70" t="s">
        <v>1902</v>
      </c>
      <c r="H85" s="70" t="s">
        <v>1903</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1917</v>
      </c>
      <c r="B86" s="70">
        <v>66</v>
      </c>
      <c r="C86" s="70">
        <v>15</v>
      </c>
      <c r="D86" s="70">
        <v>4</v>
      </c>
      <c r="E86" s="70">
        <v>2018</v>
      </c>
      <c r="F86" s="70" t="s">
        <v>183</v>
      </c>
      <c r="G86" s="70" t="s">
        <v>1902</v>
      </c>
      <c r="H86" s="70" t="s">
        <v>1903</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1918</v>
      </c>
      <c r="B87" s="70">
        <v>67</v>
      </c>
      <c r="C87" s="70">
        <v>16</v>
      </c>
      <c r="D87" s="70">
        <v>4</v>
      </c>
      <c r="E87" s="70">
        <v>2019</v>
      </c>
      <c r="F87" s="70" t="s">
        <v>158</v>
      </c>
      <c r="G87" s="70" t="s">
        <v>1902</v>
      </c>
      <c r="H87" s="70" t="s">
        <v>1903</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1919</v>
      </c>
      <c r="B88" s="70">
        <v>68</v>
      </c>
      <c r="C88" s="70">
        <v>17</v>
      </c>
      <c r="D88" s="70">
        <v>4</v>
      </c>
      <c r="E88" s="70">
        <v>2020</v>
      </c>
      <c r="F88" s="70" t="s">
        <v>159</v>
      </c>
      <c r="G88" s="70" t="s">
        <v>1902</v>
      </c>
      <c r="H88" s="70" t="s">
        <v>1903</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1920</v>
      </c>
      <c r="B89" s="70">
        <v>68</v>
      </c>
      <c r="C89" s="70">
        <v>18</v>
      </c>
      <c r="D89" s="70">
        <v>4</v>
      </c>
      <c r="E89" s="70">
        <v>2021</v>
      </c>
      <c r="F89" s="70" t="s">
        <v>160</v>
      </c>
      <c r="G89" s="70" t="s">
        <v>1902</v>
      </c>
      <c r="H89" s="70" t="s">
        <v>1903</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1921</v>
      </c>
      <c r="B90" s="70">
        <v>68</v>
      </c>
      <c r="C90" s="70">
        <v>19</v>
      </c>
      <c r="D90" s="70">
        <v>4</v>
      </c>
      <c r="E90" s="70">
        <v>2022</v>
      </c>
      <c r="F90" s="70" t="s">
        <v>161</v>
      </c>
      <c r="G90" s="70" t="s">
        <v>1902</v>
      </c>
      <c r="H90" s="70" t="s">
        <v>1903</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68</v>
      </c>
      <c r="C91" s="70">
        <v>20</v>
      </c>
      <c r="D91" s="70">
        <v>4</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68</v>
      </c>
      <c r="C92" s="70">
        <v>21</v>
      </c>
      <c r="D92" s="70">
        <v>4</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69</v>
      </c>
      <c r="C93" s="70">
        <v>1</v>
      </c>
      <c r="D93" s="70">
        <v>5</v>
      </c>
      <c r="E93" s="70">
        <v>1990</v>
      </c>
      <c r="F93" s="70" t="s">
        <v>787</v>
      </c>
      <c r="G93" s="70" t="s">
        <v>1925</v>
      </c>
      <c r="H93" s="70" t="s">
        <v>1926</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70</v>
      </c>
      <c r="C94" s="70">
        <v>2</v>
      </c>
      <c r="D94" s="70">
        <v>5</v>
      </c>
      <c r="E94" s="70">
        <v>2005</v>
      </c>
      <c r="F94" s="70" t="s">
        <v>789</v>
      </c>
      <c r="G94" s="70" t="s">
        <v>1925</v>
      </c>
      <c r="H94" s="70" t="s">
        <v>1926</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71</v>
      </c>
      <c r="C95" s="70">
        <v>3</v>
      </c>
      <c r="D95" s="70">
        <v>5</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72</v>
      </c>
      <c r="C96" s="70">
        <v>4</v>
      </c>
      <c r="D96" s="70">
        <v>5</v>
      </c>
      <c r="E96" s="70">
        <v>2007</v>
      </c>
      <c r="F96" s="70" t="s">
        <v>791</v>
      </c>
      <c r="G96" s="70" t="s">
        <v>1925</v>
      </c>
      <c r="H96" s="70" t="s">
        <v>1926</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73</v>
      </c>
      <c r="C97" s="70">
        <v>5</v>
      </c>
      <c r="D97" s="70">
        <v>5</v>
      </c>
      <c r="E97" s="70">
        <v>2008</v>
      </c>
      <c r="F97" s="70" t="s">
        <v>792</v>
      </c>
      <c r="G97" s="70" t="s">
        <v>1925</v>
      </c>
      <c r="H97" s="70" t="s">
        <v>1926</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74</v>
      </c>
      <c r="C98" s="70">
        <v>6</v>
      </c>
      <c r="D98" s="70">
        <v>5</v>
      </c>
      <c r="E98" s="70">
        <v>2009</v>
      </c>
      <c r="F98" s="70" t="s">
        <v>176</v>
      </c>
      <c r="G98" s="70" t="s">
        <v>1925</v>
      </c>
      <c r="H98" s="70" t="s">
        <v>1926</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1932</v>
      </c>
      <c r="B99" s="70">
        <v>75</v>
      </c>
      <c r="C99" s="70">
        <v>7</v>
      </c>
      <c r="D99" s="70">
        <v>5</v>
      </c>
      <c r="E99" s="70">
        <v>2010</v>
      </c>
      <c r="F99" s="70" t="s">
        <v>177</v>
      </c>
      <c r="G99" s="70" t="s">
        <v>1925</v>
      </c>
      <c r="H99" s="70" t="s">
        <v>1926</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1933</v>
      </c>
      <c r="B100" s="70">
        <v>76</v>
      </c>
      <c r="C100" s="70">
        <v>8</v>
      </c>
      <c r="D100" s="70">
        <v>5</v>
      </c>
      <c r="E100" s="70">
        <v>2011</v>
      </c>
      <c r="F100" s="70" t="s">
        <v>178</v>
      </c>
      <c r="G100" s="70" t="s">
        <v>1925</v>
      </c>
      <c r="H100" s="70" t="s">
        <v>1926</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1934</v>
      </c>
      <c r="B101" s="70">
        <v>77</v>
      </c>
      <c r="C101" s="70">
        <v>9</v>
      </c>
      <c r="D101" s="70">
        <v>5</v>
      </c>
      <c r="E101" s="70">
        <v>2012</v>
      </c>
      <c r="F101" s="70" t="s">
        <v>179</v>
      </c>
      <c r="G101" s="70" t="s">
        <v>1925</v>
      </c>
      <c r="H101" s="70" t="s">
        <v>1926</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1935</v>
      </c>
      <c r="B102" s="70">
        <v>78</v>
      </c>
      <c r="C102" s="70">
        <v>10</v>
      </c>
      <c r="D102" s="70">
        <v>5</v>
      </c>
      <c r="E102" s="70">
        <v>2013</v>
      </c>
      <c r="F102" s="70" t="s">
        <v>180</v>
      </c>
      <c r="G102" s="1064" t="s">
        <v>1925</v>
      </c>
      <c r="H102" s="70" t="s">
        <v>1926</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1936</v>
      </c>
      <c r="B103" s="70">
        <v>79</v>
      </c>
      <c r="C103" s="70">
        <v>11</v>
      </c>
      <c r="D103" s="70">
        <v>5</v>
      </c>
      <c r="E103" s="70">
        <v>2014</v>
      </c>
      <c r="F103" s="70" t="s">
        <v>181</v>
      </c>
      <c r="G103" s="1064" t="s">
        <v>1925</v>
      </c>
      <c r="H103" s="70" t="s">
        <v>1926</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1937</v>
      </c>
      <c r="B104" s="70">
        <v>80</v>
      </c>
      <c r="C104" s="70">
        <v>12</v>
      </c>
      <c r="D104" s="70">
        <v>5</v>
      </c>
      <c r="E104" s="70">
        <v>2015</v>
      </c>
      <c r="F104" s="70" t="s">
        <v>182</v>
      </c>
      <c r="G104" s="70" t="s">
        <v>1925</v>
      </c>
      <c r="H104" s="70" t="s">
        <v>1926</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1938</v>
      </c>
      <c r="B105" s="70">
        <v>81</v>
      </c>
      <c r="C105" s="70">
        <v>13</v>
      </c>
      <c r="D105" s="70">
        <v>5</v>
      </c>
      <c r="E105" s="70">
        <v>2016</v>
      </c>
      <c r="F105" s="70" t="s">
        <v>155</v>
      </c>
      <c r="G105" s="70" t="s">
        <v>1925</v>
      </c>
      <c r="H105" s="70" t="s">
        <v>1926</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1939</v>
      </c>
      <c r="B106" s="70">
        <v>82</v>
      </c>
      <c r="C106" s="70">
        <v>14</v>
      </c>
      <c r="D106" s="70">
        <v>5</v>
      </c>
      <c r="E106" s="70">
        <v>2017</v>
      </c>
      <c r="F106" s="70" t="s">
        <v>156</v>
      </c>
      <c r="G106" s="70" t="s">
        <v>1925</v>
      </c>
      <c r="H106" s="70" t="s">
        <v>1926</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1940</v>
      </c>
      <c r="B107" s="70">
        <v>83</v>
      </c>
      <c r="C107" s="70">
        <v>15</v>
      </c>
      <c r="D107" s="70">
        <v>5</v>
      </c>
      <c r="E107" s="70">
        <v>2018</v>
      </c>
      <c r="F107" s="70" t="s">
        <v>183</v>
      </c>
      <c r="G107" s="70" t="s">
        <v>1925</v>
      </c>
      <c r="H107" s="70" t="s">
        <v>1926</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1941</v>
      </c>
      <c r="B108" s="70">
        <v>84</v>
      </c>
      <c r="C108" s="70">
        <v>16</v>
      </c>
      <c r="D108" s="70">
        <v>5</v>
      </c>
      <c r="E108" s="70">
        <v>2019</v>
      </c>
      <c r="F108" s="70" t="s">
        <v>158</v>
      </c>
      <c r="G108" s="70" t="s">
        <v>1925</v>
      </c>
      <c r="H108" s="70" t="s">
        <v>1926</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1942</v>
      </c>
      <c r="B109" s="70">
        <v>85</v>
      </c>
      <c r="C109" s="70">
        <v>17</v>
      </c>
      <c r="D109" s="70">
        <v>5</v>
      </c>
      <c r="E109" s="70">
        <v>2020</v>
      </c>
      <c r="F109" s="70" t="s">
        <v>159</v>
      </c>
      <c r="G109" s="70" t="s">
        <v>1925</v>
      </c>
      <c r="H109" s="70" t="s">
        <v>1926</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1943</v>
      </c>
      <c r="B110" s="70">
        <v>85</v>
      </c>
      <c r="C110" s="70">
        <v>18</v>
      </c>
      <c r="D110" s="70">
        <v>5</v>
      </c>
      <c r="E110" s="70">
        <v>2021</v>
      </c>
      <c r="F110" s="70" t="s">
        <v>160</v>
      </c>
      <c r="G110" s="70" t="s">
        <v>1925</v>
      </c>
      <c r="H110" s="70" t="s">
        <v>1926</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1944</v>
      </c>
      <c r="B111" s="70">
        <v>85</v>
      </c>
      <c r="C111" s="70">
        <v>19</v>
      </c>
      <c r="D111" s="70">
        <v>5</v>
      </c>
      <c r="E111" s="70">
        <v>2022</v>
      </c>
      <c r="F111" s="70" t="s">
        <v>161</v>
      </c>
      <c r="G111" s="70" t="s">
        <v>1925</v>
      </c>
      <c r="H111" s="70" t="s">
        <v>1926</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85</v>
      </c>
      <c r="C112" s="70">
        <v>20</v>
      </c>
      <c r="D112" s="70">
        <v>5</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85</v>
      </c>
      <c r="C113" s="70">
        <v>21</v>
      </c>
      <c r="D113" s="70">
        <v>5</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1948</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1949</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1950</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1951</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1952</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1953</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1954</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1955</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1956</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1957</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1958</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1959</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1960</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1961</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1962</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1963</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1964</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1965</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154</v>
      </c>
      <c r="C135" s="70">
        <v>1</v>
      </c>
      <c r="D135" s="70">
        <v>10</v>
      </c>
      <c r="E135" s="70">
        <v>1990</v>
      </c>
      <c r="F135" s="70" t="s">
        <v>787</v>
      </c>
      <c r="G135" s="70" t="s">
        <v>1967</v>
      </c>
      <c r="H135" s="70" t="s">
        <v>1968</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1969</v>
      </c>
      <c r="B136" s="70">
        <v>155</v>
      </c>
      <c r="C136" s="70">
        <v>2</v>
      </c>
      <c r="D136" s="70">
        <v>10</v>
      </c>
      <c r="E136" s="70">
        <v>2005</v>
      </c>
      <c r="F136" s="70" t="s">
        <v>789</v>
      </c>
      <c r="G136" s="70" t="s">
        <v>1967</v>
      </c>
      <c r="H136" s="70" t="s">
        <v>1968</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1970</v>
      </c>
      <c r="B137" s="70">
        <v>156</v>
      </c>
      <c r="C137" s="70">
        <v>3</v>
      </c>
      <c r="D137" s="70">
        <v>10</v>
      </c>
      <c r="E137" s="70">
        <v>2006</v>
      </c>
      <c r="F137" s="70" t="s">
        <v>790</v>
      </c>
      <c r="G137" s="70" t="s">
        <v>1967</v>
      </c>
      <c r="H137" s="70" t="s">
        <v>1968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1971</v>
      </c>
      <c r="B138" s="70">
        <v>157</v>
      </c>
      <c r="C138" s="70">
        <v>4</v>
      </c>
      <c r="D138" s="70">
        <v>10</v>
      </c>
      <c r="E138" s="70">
        <v>2007</v>
      </c>
      <c r="F138" s="70" t="s">
        <v>791</v>
      </c>
      <c r="G138" s="70" t="s">
        <v>1967</v>
      </c>
      <c r="H138" s="70" t="s">
        <v>1968</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1972</v>
      </c>
      <c r="B139" s="70">
        <v>158</v>
      </c>
      <c r="C139" s="70">
        <v>5</v>
      </c>
      <c r="D139" s="70">
        <v>10</v>
      </c>
      <c r="E139" s="70">
        <v>2008</v>
      </c>
      <c r="F139" s="70" t="s">
        <v>792</v>
      </c>
      <c r="G139" s="70" t="s">
        <v>1967</v>
      </c>
      <c r="H139" s="70" t="s">
        <v>1968</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1973</v>
      </c>
      <c r="B140" s="70">
        <v>159</v>
      </c>
      <c r="C140" s="70">
        <v>6</v>
      </c>
      <c r="D140" s="70">
        <v>10</v>
      </c>
      <c r="E140" s="70">
        <v>2009</v>
      </c>
      <c r="F140" s="70" t="s">
        <v>176</v>
      </c>
      <c r="G140" s="1064" t="s">
        <v>1967</v>
      </c>
      <c r="H140" s="70" t="s">
        <v>1968</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1974</v>
      </c>
      <c r="B141" s="70">
        <v>160</v>
      </c>
      <c r="C141" s="70">
        <v>7</v>
      </c>
      <c r="D141" s="70">
        <v>10</v>
      </c>
      <c r="E141" s="70">
        <v>2010</v>
      </c>
      <c r="F141" s="70" t="s">
        <v>177</v>
      </c>
      <c r="G141" s="1064" t="s">
        <v>1967</v>
      </c>
      <c r="H141" s="70" t="s">
        <v>1968</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1975</v>
      </c>
      <c r="B142" s="70">
        <v>161</v>
      </c>
      <c r="C142" s="70">
        <v>8</v>
      </c>
      <c r="D142" s="70">
        <v>10</v>
      </c>
      <c r="E142" s="70">
        <v>2011</v>
      </c>
      <c r="F142" s="70" t="s">
        <v>178</v>
      </c>
      <c r="G142" s="70" t="s">
        <v>1967</v>
      </c>
      <c r="H142" s="70" t="s">
        <v>1968</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1976</v>
      </c>
      <c r="B143" s="70">
        <v>162</v>
      </c>
      <c r="C143" s="70">
        <v>9</v>
      </c>
      <c r="D143" s="70">
        <v>10</v>
      </c>
      <c r="E143" s="70">
        <v>2012</v>
      </c>
      <c r="F143" s="70" t="s">
        <v>179</v>
      </c>
      <c r="G143" s="70" t="s">
        <v>1967</v>
      </c>
      <c r="H143" s="70" t="s">
        <v>1968</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1977</v>
      </c>
      <c r="B144" s="70">
        <v>163</v>
      </c>
      <c r="C144" s="70">
        <v>10</v>
      </c>
      <c r="D144" s="70">
        <v>10</v>
      </c>
      <c r="E144" s="70">
        <v>2013</v>
      </c>
      <c r="F144" s="70" t="s">
        <v>180</v>
      </c>
      <c r="G144" s="70" t="s">
        <v>1967</v>
      </c>
      <c r="H144" s="70" t="s">
        <v>1968</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1978</v>
      </c>
      <c r="B145" s="70">
        <v>164</v>
      </c>
      <c r="C145" s="70">
        <v>11</v>
      </c>
      <c r="D145" s="70">
        <v>10</v>
      </c>
      <c r="E145" s="70">
        <v>2014</v>
      </c>
      <c r="F145" s="70" t="s">
        <v>181</v>
      </c>
      <c r="G145" s="70" t="s">
        <v>1967</v>
      </c>
      <c r="H145" s="70" t="s">
        <v>1968</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1979</v>
      </c>
      <c r="B146" s="70">
        <v>165</v>
      </c>
      <c r="C146" s="70">
        <v>12</v>
      </c>
      <c r="D146" s="70">
        <v>10</v>
      </c>
      <c r="E146" s="70">
        <v>2015</v>
      </c>
      <c r="F146" s="70" t="s">
        <v>182</v>
      </c>
      <c r="G146" s="70" t="s">
        <v>1967</v>
      </c>
      <c r="H146" s="70" t="s">
        <v>1968</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1980</v>
      </c>
      <c r="B147" s="70">
        <v>166</v>
      </c>
      <c r="C147" s="70">
        <v>13</v>
      </c>
      <c r="D147" s="70">
        <v>10</v>
      </c>
      <c r="E147" s="70">
        <v>2016</v>
      </c>
      <c r="F147" s="70" t="s">
        <v>155</v>
      </c>
      <c r="G147" s="70" t="s">
        <v>1967</v>
      </c>
      <c r="H147" s="70" t="s">
        <v>1968</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1981</v>
      </c>
      <c r="B148" s="70">
        <v>167</v>
      </c>
      <c r="C148" s="70">
        <v>14</v>
      </c>
      <c r="D148" s="70">
        <v>10</v>
      </c>
      <c r="E148" s="70">
        <v>2017</v>
      </c>
      <c r="F148" s="70" t="s">
        <v>156</v>
      </c>
      <c r="G148" s="70" t="s">
        <v>1967</v>
      </c>
      <c r="H148" s="70" t="s">
        <v>1968</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1982</v>
      </c>
      <c r="B149" s="70">
        <v>168</v>
      </c>
      <c r="C149" s="70">
        <v>15</v>
      </c>
      <c r="D149" s="70">
        <v>10</v>
      </c>
      <c r="E149" s="70">
        <v>2018</v>
      </c>
      <c r="F149" s="70" t="s">
        <v>183</v>
      </c>
      <c r="G149" s="70" t="s">
        <v>1967</v>
      </c>
      <c r="H149" s="70" t="s">
        <v>1968</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1983</v>
      </c>
      <c r="B150" s="70">
        <v>169</v>
      </c>
      <c r="C150" s="70">
        <v>16</v>
      </c>
      <c r="D150" s="70">
        <v>10</v>
      </c>
      <c r="E150" s="70">
        <v>2019</v>
      </c>
      <c r="F150" s="70" t="s">
        <v>158</v>
      </c>
      <c r="G150" s="70" t="s">
        <v>1967</v>
      </c>
      <c r="H150" s="70" t="s">
        <v>1968</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1984</v>
      </c>
      <c r="B151" s="70">
        <v>170</v>
      </c>
      <c r="C151" s="70">
        <v>17</v>
      </c>
      <c r="D151" s="70">
        <v>10</v>
      </c>
      <c r="E151" s="70">
        <v>2020</v>
      </c>
      <c r="F151" s="70" t="s">
        <v>159</v>
      </c>
      <c r="G151" s="70" t="s">
        <v>1967</v>
      </c>
      <c r="H151" s="70" t="s">
        <v>1968</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1985</v>
      </c>
      <c r="B152" s="70">
        <v>170</v>
      </c>
      <c r="C152" s="70">
        <v>18</v>
      </c>
      <c r="D152" s="70">
        <v>10</v>
      </c>
      <c r="E152" s="70">
        <v>2021</v>
      </c>
      <c r="F152" s="70" t="s">
        <v>160</v>
      </c>
      <c r="G152" s="70" t="s">
        <v>1967</v>
      </c>
      <c r="H152" s="70" t="s">
        <v>1968</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1986</v>
      </c>
      <c r="B153" s="70">
        <v>170</v>
      </c>
      <c r="C153" s="70">
        <v>19</v>
      </c>
      <c r="D153" s="70">
        <v>10</v>
      </c>
      <c r="E153" s="70">
        <v>2022</v>
      </c>
      <c r="F153" s="70" t="s">
        <v>161</v>
      </c>
      <c r="G153" s="70" t="s">
        <v>1967</v>
      </c>
      <c r="H153" s="70" t="s">
        <v>1968</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170</v>
      </c>
      <c r="C154" s="70">
        <v>20</v>
      </c>
      <c r="D154" s="70">
        <v>10</v>
      </c>
      <c r="E154" s="70">
        <v>2023</v>
      </c>
      <c r="F154" s="70" t="s">
        <v>1539</v>
      </c>
      <c r="G154" s="70" t="s">
        <v>1967</v>
      </c>
      <c r="H154" s="70" t="s">
        <v>1968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1988</v>
      </c>
      <c r="B155" s="70">
        <v>170</v>
      </c>
      <c r="C155" s="70">
        <v>21</v>
      </c>
      <c r="D155" s="70">
        <v>10</v>
      </c>
      <c r="E155" s="70">
        <v>2024</v>
      </c>
      <c r="F155" s="70" t="s">
        <v>1554</v>
      </c>
      <c r="G155" s="70" t="s">
        <v>1967</v>
      </c>
      <c r="H155" s="70" t="s">
        <v>1968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1989</v>
      </c>
      <c r="B156" s="70">
        <v>222</v>
      </c>
      <c r="C156" s="70">
        <v>1</v>
      </c>
      <c r="D156" s="70">
        <v>14</v>
      </c>
      <c r="E156" s="70">
        <v>1990</v>
      </c>
      <c r="F156" s="70" t="s">
        <v>787</v>
      </c>
      <c r="G156" s="70" t="s">
        <v>1990</v>
      </c>
      <c r="H156" s="70" t="s">
        <v>1991</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1992</v>
      </c>
      <c r="B157" s="70">
        <v>223</v>
      </c>
      <c r="C157" s="70">
        <v>2</v>
      </c>
      <c r="D157" s="70">
        <v>14</v>
      </c>
      <c r="E157" s="70">
        <v>2005</v>
      </c>
      <c r="F157" s="70" t="s">
        <v>789</v>
      </c>
      <c r="G157" s="70" t="s">
        <v>1990</v>
      </c>
      <c r="H157" s="70" t="s">
        <v>1991</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1993</v>
      </c>
      <c r="B158" s="70">
        <v>224</v>
      </c>
      <c r="C158" s="70">
        <v>3</v>
      </c>
      <c r="D158" s="70">
        <v>14</v>
      </c>
      <c r="E158" s="70">
        <v>2006</v>
      </c>
      <c r="F158" s="70" t="s">
        <v>790</v>
      </c>
      <c r="G158" s="1064" t="s">
        <v>1990</v>
      </c>
      <c r="H158" s="70" t="s">
        <v>1991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1994</v>
      </c>
      <c r="B159" s="70">
        <v>225</v>
      </c>
      <c r="C159" s="70">
        <v>4</v>
      </c>
      <c r="D159" s="70">
        <v>14</v>
      </c>
      <c r="E159" s="70">
        <v>2007</v>
      </c>
      <c r="F159" s="70" t="s">
        <v>791</v>
      </c>
      <c r="G159" s="1064" t="s">
        <v>1990</v>
      </c>
      <c r="H159" s="70" t="s">
        <v>1991</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1995</v>
      </c>
      <c r="B160" s="70">
        <v>226</v>
      </c>
      <c r="C160" s="70">
        <v>5</v>
      </c>
      <c r="D160" s="70">
        <v>14</v>
      </c>
      <c r="E160" s="70">
        <v>2008</v>
      </c>
      <c r="F160" s="70" t="s">
        <v>792</v>
      </c>
      <c r="G160" s="70" t="s">
        <v>1990</v>
      </c>
      <c r="H160" s="70" t="s">
        <v>1991</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1996</v>
      </c>
      <c r="B161" s="70">
        <v>227</v>
      </c>
      <c r="C161" s="70">
        <v>6</v>
      </c>
      <c r="D161" s="70">
        <v>14</v>
      </c>
      <c r="E161" s="70">
        <v>2009</v>
      </c>
      <c r="F161" s="70" t="s">
        <v>176</v>
      </c>
      <c r="G161" s="70" t="s">
        <v>1990</v>
      </c>
      <c r="H161" s="70" t="s">
        <v>1991</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1997</v>
      </c>
      <c r="B162" s="70">
        <v>228</v>
      </c>
      <c r="C162" s="70">
        <v>7</v>
      </c>
      <c r="D162" s="70">
        <v>14</v>
      </c>
      <c r="E162" s="70">
        <v>2010</v>
      </c>
      <c r="F162" s="70" t="s">
        <v>177</v>
      </c>
      <c r="G162" s="70" t="s">
        <v>1990</v>
      </c>
      <c r="H162" s="70" t="s">
        <v>1991</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1998</v>
      </c>
      <c r="B163" s="70">
        <v>229</v>
      </c>
      <c r="C163" s="70">
        <v>8</v>
      </c>
      <c r="D163" s="70">
        <v>14</v>
      </c>
      <c r="E163" s="70">
        <v>2011</v>
      </c>
      <c r="F163" s="70" t="s">
        <v>178</v>
      </c>
      <c r="G163" s="70" t="s">
        <v>1990</v>
      </c>
      <c r="H163" s="70" t="s">
        <v>1991</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1999</v>
      </c>
      <c r="B164" s="70">
        <v>230</v>
      </c>
      <c r="C164" s="70">
        <v>9</v>
      </c>
      <c r="D164" s="70">
        <v>14</v>
      </c>
      <c r="E164" s="70">
        <v>2012</v>
      </c>
      <c r="F164" s="70" t="s">
        <v>179</v>
      </c>
      <c r="G164" s="70" t="s">
        <v>1990</v>
      </c>
      <c r="H164" s="70" t="s">
        <v>1991</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2000</v>
      </c>
      <c r="B165" s="70">
        <v>231</v>
      </c>
      <c r="C165" s="70">
        <v>10</v>
      </c>
      <c r="D165" s="70">
        <v>14</v>
      </c>
      <c r="E165" s="70">
        <v>2013</v>
      </c>
      <c r="F165" s="70" t="s">
        <v>180</v>
      </c>
      <c r="G165" s="70" t="s">
        <v>1990</v>
      </c>
      <c r="H165" s="70" t="s">
        <v>1991</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2001</v>
      </c>
      <c r="B166" s="70">
        <v>232</v>
      </c>
      <c r="C166" s="70">
        <v>11</v>
      </c>
      <c r="D166" s="70">
        <v>14</v>
      </c>
      <c r="E166" s="70">
        <v>2014</v>
      </c>
      <c r="F166" s="70" t="s">
        <v>181</v>
      </c>
      <c r="G166" s="70" t="s">
        <v>1990</v>
      </c>
      <c r="H166" s="70" t="s">
        <v>1991</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2002</v>
      </c>
      <c r="B167" s="70">
        <v>233</v>
      </c>
      <c r="C167" s="70">
        <v>12</v>
      </c>
      <c r="D167" s="70">
        <v>14</v>
      </c>
      <c r="E167" s="70">
        <v>2015</v>
      </c>
      <c r="F167" s="70" t="s">
        <v>182</v>
      </c>
      <c r="G167" s="70" t="s">
        <v>1990</v>
      </c>
      <c r="H167" s="70" t="s">
        <v>1991</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2003</v>
      </c>
      <c r="B168" s="70">
        <v>234</v>
      </c>
      <c r="C168" s="70">
        <v>13</v>
      </c>
      <c r="D168" s="70">
        <v>14</v>
      </c>
      <c r="E168" s="70">
        <v>2016</v>
      </c>
      <c r="F168" s="70" t="s">
        <v>155</v>
      </c>
      <c r="G168" s="70" t="s">
        <v>1990</v>
      </c>
      <c r="H168" s="70" t="s">
        <v>1991</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2004</v>
      </c>
      <c r="B169" s="70">
        <v>235</v>
      </c>
      <c r="C169" s="70">
        <v>14</v>
      </c>
      <c r="D169" s="70">
        <v>14</v>
      </c>
      <c r="E169" s="70">
        <v>2017</v>
      </c>
      <c r="F169" s="70" t="s">
        <v>156</v>
      </c>
      <c r="G169" s="70" t="s">
        <v>1990</v>
      </c>
      <c r="H169" s="70" t="s">
        <v>1991</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2005</v>
      </c>
      <c r="B170" s="70">
        <v>236</v>
      </c>
      <c r="C170" s="70">
        <v>15</v>
      </c>
      <c r="D170" s="70">
        <v>14</v>
      </c>
      <c r="E170" s="70">
        <v>2018</v>
      </c>
      <c r="F170" s="70" t="s">
        <v>183</v>
      </c>
      <c r="G170" s="70" t="s">
        <v>1990</v>
      </c>
      <c r="H170" s="70" t="s">
        <v>1991</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2006</v>
      </c>
      <c r="B171" s="70">
        <v>237</v>
      </c>
      <c r="C171" s="70">
        <v>16</v>
      </c>
      <c r="D171" s="70">
        <v>14</v>
      </c>
      <c r="E171" s="70">
        <v>2019</v>
      </c>
      <c r="F171" s="70" t="s">
        <v>158</v>
      </c>
      <c r="G171" s="70" t="s">
        <v>1990</v>
      </c>
      <c r="H171" s="70" t="s">
        <v>1991</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2007</v>
      </c>
      <c r="B172" s="70">
        <v>238</v>
      </c>
      <c r="C172" s="70">
        <v>17</v>
      </c>
      <c r="D172" s="70">
        <v>14</v>
      </c>
      <c r="E172" s="70">
        <v>2020</v>
      </c>
      <c r="F172" s="70" t="s">
        <v>159</v>
      </c>
      <c r="G172" s="70" t="s">
        <v>1990</v>
      </c>
      <c r="H172" s="70" t="s">
        <v>1991</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2008</v>
      </c>
      <c r="B173" s="70">
        <v>238</v>
      </c>
      <c r="C173" s="70">
        <v>18</v>
      </c>
      <c r="D173" s="70">
        <v>14</v>
      </c>
      <c r="E173" s="70">
        <v>2021</v>
      </c>
      <c r="F173" s="70" t="s">
        <v>160</v>
      </c>
      <c r="G173" s="70" t="s">
        <v>1990</v>
      </c>
      <c r="H173" s="70" t="s">
        <v>1991</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2009</v>
      </c>
      <c r="B174" s="70">
        <v>238</v>
      </c>
      <c r="C174" s="70">
        <v>19</v>
      </c>
      <c r="D174" s="70">
        <v>14</v>
      </c>
      <c r="E174" s="70">
        <v>2022</v>
      </c>
      <c r="F174" s="70" t="s">
        <v>161</v>
      </c>
      <c r="G174" s="70" t="s">
        <v>1990</v>
      </c>
      <c r="H174" s="70" t="s">
        <v>1991</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2010</v>
      </c>
      <c r="B175" s="70">
        <v>238</v>
      </c>
      <c r="C175" s="70">
        <v>20</v>
      </c>
      <c r="D175" s="70">
        <v>14</v>
      </c>
      <c r="E175" s="70">
        <v>2023</v>
      </c>
      <c r="F175" s="70" t="s">
        <v>1539</v>
      </c>
      <c r="G175" s="70" t="s">
        <v>1990</v>
      </c>
      <c r="H175" s="70" t="s">
        <v>1991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2011</v>
      </c>
      <c r="B176" s="70">
        <v>238</v>
      </c>
      <c r="C176" s="70">
        <v>21</v>
      </c>
      <c r="D176" s="70">
        <v>14</v>
      </c>
      <c r="E176" s="70">
        <v>2024</v>
      </c>
      <c r="F176" s="70" t="s">
        <v>1554</v>
      </c>
      <c r="G176" s="70" t="s">
        <v>1990</v>
      </c>
      <c r="H176" s="70" t="s">
        <v>1991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205</v>
      </c>
      <c r="C177" s="70">
        <v>1</v>
      </c>
      <c r="D177" s="70">
        <v>13</v>
      </c>
      <c r="E177" s="70">
        <v>1990</v>
      </c>
      <c r="F177" s="70" t="s">
        <v>787</v>
      </c>
      <c r="G177" s="70" t="s">
        <v>2013</v>
      </c>
      <c r="H177" s="70" t="s">
        <v>2014</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206</v>
      </c>
      <c r="C178" s="70">
        <v>2</v>
      </c>
      <c r="D178" s="70">
        <v>13</v>
      </c>
      <c r="E178" s="70">
        <v>2005</v>
      </c>
      <c r="F178" s="70" t="s">
        <v>789</v>
      </c>
      <c r="G178" s="1064" t="s">
        <v>2013</v>
      </c>
      <c r="H178" s="70" t="s">
        <v>2014</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207</v>
      </c>
      <c r="C179" s="70">
        <v>3</v>
      </c>
      <c r="D179" s="70">
        <v>13</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208</v>
      </c>
      <c r="C180" s="70">
        <v>4</v>
      </c>
      <c r="D180" s="70">
        <v>13</v>
      </c>
      <c r="E180" s="70">
        <v>2007</v>
      </c>
      <c r="F180" s="70" t="s">
        <v>791</v>
      </c>
      <c r="G180" s="70" t="s">
        <v>2013</v>
      </c>
      <c r="H180" s="70" t="s">
        <v>2014</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209</v>
      </c>
      <c r="C181" s="70">
        <v>5</v>
      </c>
      <c r="D181" s="70">
        <v>13</v>
      </c>
      <c r="E181" s="70">
        <v>2008</v>
      </c>
      <c r="F181" s="70" t="s">
        <v>792</v>
      </c>
      <c r="G181" s="70" t="s">
        <v>2013</v>
      </c>
      <c r="H181" s="70" t="s">
        <v>2014</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210</v>
      </c>
      <c r="C182" s="70">
        <v>6</v>
      </c>
      <c r="D182" s="70">
        <v>13</v>
      </c>
      <c r="E182" s="70">
        <v>2009</v>
      </c>
      <c r="F182" s="70" t="s">
        <v>176</v>
      </c>
      <c r="G182" s="70" t="s">
        <v>2013</v>
      </c>
      <c r="H182" s="70" t="s">
        <v>2014</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211</v>
      </c>
      <c r="C183" s="70">
        <v>7</v>
      </c>
      <c r="D183" s="70">
        <v>13</v>
      </c>
      <c r="E183" s="70">
        <v>2010</v>
      </c>
      <c r="F183" s="70" t="s">
        <v>177</v>
      </c>
      <c r="G183" s="70" t="s">
        <v>2013</v>
      </c>
      <c r="H183" s="70" t="s">
        <v>2014</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212</v>
      </c>
      <c r="C184" s="70">
        <v>8</v>
      </c>
      <c r="D184" s="70">
        <v>13</v>
      </c>
      <c r="E184" s="70">
        <v>2011</v>
      </c>
      <c r="F184" s="70" t="s">
        <v>178</v>
      </c>
      <c r="G184" s="70" t="s">
        <v>2013</v>
      </c>
      <c r="H184" s="70" t="s">
        <v>2014</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213</v>
      </c>
      <c r="C185" s="70">
        <v>9</v>
      </c>
      <c r="D185" s="70">
        <v>13</v>
      </c>
      <c r="E185" s="70">
        <v>2012</v>
      </c>
      <c r="F185" s="70" t="s">
        <v>179</v>
      </c>
      <c r="G185" s="70" t="s">
        <v>2013</v>
      </c>
      <c r="H185" s="70" t="s">
        <v>2014</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214</v>
      </c>
      <c r="C186" s="70">
        <v>10</v>
      </c>
      <c r="D186" s="70">
        <v>13</v>
      </c>
      <c r="E186" s="70">
        <v>2013</v>
      </c>
      <c r="F186" s="70" t="s">
        <v>180</v>
      </c>
      <c r="G186" s="70" t="s">
        <v>2013</v>
      </c>
      <c r="H186" s="70" t="s">
        <v>2014</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215</v>
      </c>
      <c r="C187" s="70">
        <v>11</v>
      </c>
      <c r="D187" s="70">
        <v>13</v>
      </c>
      <c r="E187" s="70">
        <v>2014</v>
      </c>
      <c r="F187" s="70" t="s">
        <v>181</v>
      </c>
      <c r="G187" s="70" t="s">
        <v>2013</v>
      </c>
      <c r="H187" s="70" t="s">
        <v>2014</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216</v>
      </c>
      <c r="C188" s="70">
        <v>12</v>
      </c>
      <c r="D188" s="70">
        <v>13</v>
      </c>
      <c r="E188" s="70">
        <v>2015</v>
      </c>
      <c r="F188" s="70" t="s">
        <v>182</v>
      </c>
      <c r="G188" s="70" t="s">
        <v>2013</v>
      </c>
      <c r="H188" s="70" t="s">
        <v>2014</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217</v>
      </c>
      <c r="C189" s="70">
        <v>13</v>
      </c>
      <c r="D189" s="70">
        <v>13</v>
      </c>
      <c r="E189" s="70">
        <v>2016</v>
      </c>
      <c r="F189" s="70" t="s">
        <v>155</v>
      </c>
      <c r="G189" s="70" t="s">
        <v>2013</v>
      </c>
      <c r="H189" s="70" t="s">
        <v>2014</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218</v>
      </c>
      <c r="C190" s="70">
        <v>14</v>
      </c>
      <c r="D190" s="70">
        <v>13</v>
      </c>
      <c r="E190" s="70">
        <v>2017</v>
      </c>
      <c r="F190" s="70" t="s">
        <v>156</v>
      </c>
      <c r="G190" s="70" t="s">
        <v>2013</v>
      </c>
      <c r="H190" s="70" t="s">
        <v>2014</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219</v>
      </c>
      <c r="C191" s="70">
        <v>15</v>
      </c>
      <c r="D191" s="70">
        <v>13</v>
      </c>
      <c r="E191" s="70">
        <v>2018</v>
      </c>
      <c r="F191" s="70" t="s">
        <v>183</v>
      </c>
      <c r="G191" s="70" t="s">
        <v>2013</v>
      </c>
      <c r="H191" s="70" t="s">
        <v>2014</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220</v>
      </c>
      <c r="C192" s="70">
        <v>16</v>
      </c>
      <c r="D192" s="70">
        <v>13</v>
      </c>
      <c r="E192" s="70">
        <v>2019</v>
      </c>
      <c r="F192" s="70" t="s">
        <v>158</v>
      </c>
      <c r="G192" s="70" t="s">
        <v>2013</v>
      </c>
      <c r="H192" s="70" t="s">
        <v>2014</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221</v>
      </c>
      <c r="C193" s="70">
        <v>17</v>
      </c>
      <c r="D193" s="70">
        <v>13</v>
      </c>
      <c r="E193" s="70">
        <v>2020</v>
      </c>
      <c r="F193" s="70" t="s">
        <v>159</v>
      </c>
      <c r="G193" s="70" t="s">
        <v>2013</v>
      </c>
      <c r="H193" s="70" t="s">
        <v>2014</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221</v>
      </c>
      <c r="C194" s="70">
        <v>18</v>
      </c>
      <c r="D194" s="70">
        <v>13</v>
      </c>
      <c r="E194" s="70">
        <v>2021</v>
      </c>
      <c r="F194" s="70" t="s">
        <v>160</v>
      </c>
      <c r="G194" s="70" t="s">
        <v>2013</v>
      </c>
      <c r="H194" s="70" t="s">
        <v>2014</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221</v>
      </c>
      <c r="C195" s="70">
        <v>19</v>
      </c>
      <c r="D195" s="70">
        <v>13</v>
      </c>
      <c r="E195" s="70">
        <v>2022</v>
      </c>
      <c r="F195" s="70" t="s">
        <v>161</v>
      </c>
      <c r="G195" s="70" t="s">
        <v>2013</v>
      </c>
      <c r="H195" s="70" t="s">
        <v>2014</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221</v>
      </c>
      <c r="C196" s="70">
        <v>20</v>
      </c>
      <c r="D196" s="70">
        <v>13</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221</v>
      </c>
      <c r="C197" s="70">
        <v>21</v>
      </c>
      <c r="D197" s="70">
        <v>13</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103</v>
      </c>
      <c r="C198" s="70">
        <v>1</v>
      </c>
      <c r="D198" s="70">
        <v>7</v>
      </c>
      <c r="E198" s="70">
        <v>1990</v>
      </c>
      <c r="F198" s="70" t="s">
        <v>787</v>
      </c>
      <c r="G198" s="1064" t="s">
        <v>2036</v>
      </c>
      <c r="H198" s="70" t="s">
        <v>2037</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2038</v>
      </c>
      <c r="B199" s="70">
        <v>104</v>
      </c>
      <c r="C199" s="70">
        <v>2</v>
      </c>
      <c r="D199" s="70">
        <v>7</v>
      </c>
      <c r="E199" s="70">
        <v>2005</v>
      </c>
      <c r="F199" s="70" t="s">
        <v>789</v>
      </c>
      <c r="G199" s="70" t="s">
        <v>2036</v>
      </c>
      <c r="H199" s="70" t="s">
        <v>2037</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2039</v>
      </c>
      <c r="B200" s="70">
        <v>105</v>
      </c>
      <c r="C200" s="70">
        <v>3</v>
      </c>
      <c r="D200" s="70">
        <v>7</v>
      </c>
      <c r="E200" s="70">
        <v>2006</v>
      </c>
      <c r="F200" s="70" t="s">
        <v>790</v>
      </c>
      <c r="G200" s="70" t="s">
        <v>2036</v>
      </c>
      <c r="H200" s="70" t="s">
        <v>2037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2040</v>
      </c>
      <c r="B201" s="70">
        <v>106</v>
      </c>
      <c r="C201" s="70">
        <v>4</v>
      </c>
      <c r="D201" s="70">
        <v>7</v>
      </c>
      <c r="E201" s="70">
        <v>2007</v>
      </c>
      <c r="F201" s="70" t="s">
        <v>791</v>
      </c>
      <c r="G201" s="70" t="s">
        <v>2036</v>
      </c>
      <c r="H201" s="70" t="s">
        <v>2037</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2041</v>
      </c>
      <c r="B202" s="70">
        <v>107</v>
      </c>
      <c r="C202" s="70">
        <v>5</v>
      </c>
      <c r="D202" s="70">
        <v>7</v>
      </c>
      <c r="E202" s="70">
        <v>2008</v>
      </c>
      <c r="F202" s="70" t="s">
        <v>792</v>
      </c>
      <c r="G202" s="70" t="s">
        <v>2036</v>
      </c>
      <c r="H202" s="70" t="s">
        <v>2037</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2042</v>
      </c>
      <c r="B203" s="70">
        <v>108</v>
      </c>
      <c r="C203" s="70">
        <v>6</v>
      </c>
      <c r="D203" s="70">
        <v>7</v>
      </c>
      <c r="E203" s="70">
        <v>2009</v>
      </c>
      <c r="F203" s="70" t="s">
        <v>176</v>
      </c>
      <c r="G203" s="70" t="s">
        <v>2036</v>
      </c>
      <c r="H203" s="70" t="s">
        <v>2037</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2043</v>
      </c>
      <c r="B204" s="70">
        <v>109</v>
      </c>
      <c r="C204" s="70">
        <v>7</v>
      </c>
      <c r="D204" s="70">
        <v>7</v>
      </c>
      <c r="E204" s="70">
        <v>2010</v>
      </c>
      <c r="F204" s="70" t="s">
        <v>177</v>
      </c>
      <c r="G204" s="70" t="s">
        <v>2036</v>
      </c>
      <c r="H204" s="70" t="s">
        <v>2037</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2044</v>
      </c>
      <c r="B205" s="70">
        <v>110</v>
      </c>
      <c r="C205" s="70">
        <v>8</v>
      </c>
      <c r="D205" s="70">
        <v>7</v>
      </c>
      <c r="E205" s="70">
        <v>2011</v>
      </c>
      <c r="F205" s="70" t="s">
        <v>178</v>
      </c>
      <c r="G205" s="70" t="s">
        <v>2036</v>
      </c>
      <c r="H205" s="70" t="s">
        <v>2037</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2045</v>
      </c>
      <c r="B206" s="70">
        <v>111</v>
      </c>
      <c r="C206" s="70">
        <v>9</v>
      </c>
      <c r="D206" s="70">
        <v>7</v>
      </c>
      <c r="E206" s="70">
        <v>2012</v>
      </c>
      <c r="F206" s="70" t="s">
        <v>179</v>
      </c>
      <c r="G206" s="70" t="s">
        <v>2036</v>
      </c>
      <c r="H206" s="70" t="s">
        <v>2037</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2046</v>
      </c>
      <c r="B207" s="70">
        <v>112</v>
      </c>
      <c r="C207" s="70">
        <v>10</v>
      </c>
      <c r="D207" s="70">
        <v>7</v>
      </c>
      <c r="E207" s="70">
        <v>2013</v>
      </c>
      <c r="F207" s="70" t="s">
        <v>180</v>
      </c>
      <c r="G207" s="70" t="s">
        <v>2036</v>
      </c>
      <c r="H207" s="70" t="s">
        <v>2037</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2047</v>
      </c>
      <c r="B208" s="70">
        <v>113</v>
      </c>
      <c r="C208" s="70">
        <v>11</v>
      </c>
      <c r="D208" s="70">
        <v>7</v>
      </c>
      <c r="E208" s="70">
        <v>2014</v>
      </c>
      <c r="F208" s="70" t="s">
        <v>181</v>
      </c>
      <c r="G208" s="70" t="s">
        <v>2036</v>
      </c>
      <c r="H208" s="70" t="s">
        <v>2037</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2048</v>
      </c>
      <c r="B209" s="70">
        <v>114</v>
      </c>
      <c r="C209" s="70">
        <v>12</v>
      </c>
      <c r="D209" s="70">
        <v>7</v>
      </c>
      <c r="E209" s="70">
        <v>2015</v>
      </c>
      <c r="F209" s="70" t="s">
        <v>182</v>
      </c>
      <c r="G209" s="70" t="s">
        <v>2036</v>
      </c>
      <c r="H209" s="70" t="s">
        <v>2037</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2049</v>
      </c>
      <c r="B210" s="70">
        <v>115</v>
      </c>
      <c r="C210" s="70">
        <v>13</v>
      </c>
      <c r="D210" s="70">
        <v>7</v>
      </c>
      <c r="E210" s="70">
        <v>2016</v>
      </c>
      <c r="F210" s="70" t="s">
        <v>155</v>
      </c>
      <c r="G210" s="70" t="s">
        <v>2036</v>
      </c>
      <c r="H210" s="70" t="s">
        <v>2037</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2050</v>
      </c>
      <c r="B211" s="70">
        <v>116</v>
      </c>
      <c r="C211" s="70">
        <v>14</v>
      </c>
      <c r="D211" s="70">
        <v>7</v>
      </c>
      <c r="E211" s="70">
        <v>2017</v>
      </c>
      <c r="F211" s="70" t="s">
        <v>156</v>
      </c>
      <c r="G211" s="70" t="s">
        <v>2036</v>
      </c>
      <c r="H211" s="70" t="s">
        <v>2037</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2051</v>
      </c>
      <c r="B212" s="70">
        <v>117</v>
      </c>
      <c r="C212" s="70">
        <v>15</v>
      </c>
      <c r="D212" s="70">
        <v>7</v>
      </c>
      <c r="E212" s="70">
        <v>2018</v>
      </c>
      <c r="F212" s="70" t="s">
        <v>183</v>
      </c>
      <c r="G212" s="70" t="s">
        <v>2036</v>
      </c>
      <c r="H212" s="70" t="s">
        <v>2037</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2052</v>
      </c>
      <c r="B213" s="70">
        <v>118</v>
      </c>
      <c r="C213" s="70">
        <v>16</v>
      </c>
      <c r="D213" s="70">
        <v>7</v>
      </c>
      <c r="E213" s="70">
        <v>2019</v>
      </c>
      <c r="F213" s="70" t="s">
        <v>158</v>
      </c>
      <c r="G213" s="70" t="s">
        <v>2036</v>
      </c>
      <c r="H213" s="70" t="s">
        <v>2037</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2053</v>
      </c>
      <c r="B214" s="70">
        <v>119</v>
      </c>
      <c r="C214" s="70">
        <v>17</v>
      </c>
      <c r="D214" s="70">
        <v>7</v>
      </c>
      <c r="E214" s="70">
        <v>2020</v>
      </c>
      <c r="F214" s="70" t="s">
        <v>159</v>
      </c>
      <c r="G214" s="70" t="s">
        <v>2036</v>
      </c>
      <c r="H214" s="70" t="s">
        <v>2037</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2054</v>
      </c>
      <c r="B215" s="70">
        <v>119</v>
      </c>
      <c r="C215" s="70">
        <v>18</v>
      </c>
      <c r="D215" s="70">
        <v>7</v>
      </c>
      <c r="E215" s="70">
        <v>2021</v>
      </c>
      <c r="F215" s="70" t="s">
        <v>160</v>
      </c>
      <c r="G215" s="70" t="s">
        <v>2036</v>
      </c>
      <c r="H215" s="70" t="s">
        <v>2037</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2055</v>
      </c>
      <c r="B216" s="70">
        <v>119</v>
      </c>
      <c r="C216" s="70">
        <v>19</v>
      </c>
      <c r="D216" s="70">
        <v>7</v>
      </c>
      <c r="E216" s="70">
        <v>2022</v>
      </c>
      <c r="F216" s="70" t="s">
        <v>161</v>
      </c>
      <c r="G216" s="1064" t="s">
        <v>2036</v>
      </c>
      <c r="H216" s="70" t="s">
        <v>2037</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2056</v>
      </c>
      <c r="B217" s="70">
        <v>119</v>
      </c>
      <c r="C217" s="70">
        <v>20</v>
      </c>
      <c r="D217" s="70">
        <v>7</v>
      </c>
      <c r="E217" s="70">
        <v>2023</v>
      </c>
      <c r="F217" s="70" t="s">
        <v>1539</v>
      </c>
      <c r="G217" s="1064" t="s">
        <v>2036</v>
      </c>
      <c r="H217" s="70" t="s">
        <v>2037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2057</v>
      </c>
      <c r="B218" s="70">
        <v>119</v>
      </c>
      <c r="C218" s="70">
        <v>21</v>
      </c>
      <c r="D218" s="70">
        <v>7</v>
      </c>
      <c r="E218" s="70">
        <v>2024</v>
      </c>
      <c r="F218" s="70" t="s">
        <v>1554</v>
      </c>
      <c r="G218" s="70" t="s">
        <v>2036</v>
      </c>
      <c r="H218" s="70" t="s">
        <v>2037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2058</v>
      </c>
      <c r="B219" s="70">
        <v>137</v>
      </c>
      <c r="C219" s="70">
        <v>1</v>
      </c>
      <c r="D219" s="70">
        <v>9</v>
      </c>
      <c r="E219" s="70">
        <v>1990</v>
      </c>
      <c r="F219" s="70" t="s">
        <v>787</v>
      </c>
      <c r="G219" s="70" t="s">
        <v>2059</v>
      </c>
      <c r="H219" s="70" t="s">
        <v>2060</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2061</v>
      </c>
      <c r="B220" s="70">
        <v>138</v>
      </c>
      <c r="C220" s="70">
        <v>2</v>
      </c>
      <c r="D220" s="70">
        <v>9</v>
      </c>
      <c r="E220" s="70">
        <v>2005</v>
      </c>
      <c r="F220" s="70" t="s">
        <v>789</v>
      </c>
      <c r="G220" s="70" t="s">
        <v>2059</v>
      </c>
      <c r="H220" s="70" t="s">
        <v>2060</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2062</v>
      </c>
      <c r="B221" s="70">
        <v>139</v>
      </c>
      <c r="C221" s="70">
        <v>3</v>
      </c>
      <c r="D221" s="70">
        <v>9</v>
      </c>
      <c r="E221" s="70">
        <v>2006</v>
      </c>
      <c r="F221" s="70" t="s">
        <v>790</v>
      </c>
      <c r="G221" s="70" t="s">
        <v>2059</v>
      </c>
      <c r="H221" s="70" t="s">
        <v>2060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2063</v>
      </c>
      <c r="B222" s="70">
        <v>140</v>
      </c>
      <c r="C222" s="70">
        <v>4</v>
      </c>
      <c r="D222" s="70">
        <v>9</v>
      </c>
      <c r="E222" s="70">
        <v>2007</v>
      </c>
      <c r="F222" s="70" t="s">
        <v>791</v>
      </c>
      <c r="G222" s="70" t="s">
        <v>2059</v>
      </c>
      <c r="H222" s="70" t="s">
        <v>2060</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2064</v>
      </c>
      <c r="B223" s="70">
        <v>141</v>
      </c>
      <c r="C223" s="70">
        <v>5</v>
      </c>
      <c r="D223" s="70">
        <v>9</v>
      </c>
      <c r="E223" s="70">
        <v>2008</v>
      </c>
      <c r="F223" s="70" t="s">
        <v>792</v>
      </c>
      <c r="G223" s="70" t="s">
        <v>2059</v>
      </c>
      <c r="H223" s="70" t="s">
        <v>2060</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2065</v>
      </c>
      <c r="B224" s="70">
        <v>142</v>
      </c>
      <c r="C224" s="70">
        <v>6</v>
      </c>
      <c r="D224" s="70">
        <v>9</v>
      </c>
      <c r="E224" s="70">
        <v>2009</v>
      </c>
      <c r="F224" s="70" t="s">
        <v>176</v>
      </c>
      <c r="G224" s="70" t="s">
        <v>2059</v>
      </c>
      <c r="H224" s="70" t="s">
        <v>2060</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2066</v>
      </c>
      <c r="B225" s="70">
        <v>143</v>
      </c>
      <c r="C225" s="70">
        <v>7</v>
      </c>
      <c r="D225" s="70">
        <v>9</v>
      </c>
      <c r="E225" s="70">
        <v>2010</v>
      </c>
      <c r="F225" s="70" t="s">
        <v>177</v>
      </c>
      <c r="G225" s="70" t="s">
        <v>2059</v>
      </c>
      <c r="H225" s="70" t="s">
        <v>2060</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2067</v>
      </c>
      <c r="B226" s="70">
        <v>144</v>
      </c>
      <c r="C226" s="70">
        <v>8</v>
      </c>
      <c r="D226" s="70">
        <v>9</v>
      </c>
      <c r="E226" s="70">
        <v>2011</v>
      </c>
      <c r="F226" s="70" t="s">
        <v>178</v>
      </c>
      <c r="G226" s="70" t="s">
        <v>2059</v>
      </c>
      <c r="H226" s="70" t="s">
        <v>2060</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2068</v>
      </c>
      <c r="B227" s="70">
        <v>145</v>
      </c>
      <c r="C227" s="70">
        <v>9</v>
      </c>
      <c r="D227" s="70">
        <v>9</v>
      </c>
      <c r="E227" s="70">
        <v>2012</v>
      </c>
      <c r="F227" s="70" t="s">
        <v>179</v>
      </c>
      <c r="G227" s="70" t="s">
        <v>2059</v>
      </c>
      <c r="H227" s="70" t="s">
        <v>2060</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2069</v>
      </c>
      <c r="B228" s="70">
        <v>146</v>
      </c>
      <c r="C228" s="70">
        <v>10</v>
      </c>
      <c r="D228" s="70">
        <v>9</v>
      </c>
      <c r="E228" s="70">
        <v>2013</v>
      </c>
      <c r="F228" s="70" t="s">
        <v>180</v>
      </c>
      <c r="G228" s="70" t="s">
        <v>2059</v>
      </c>
      <c r="H228" s="70" t="s">
        <v>2060</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2070</v>
      </c>
      <c r="B229" s="70">
        <v>147</v>
      </c>
      <c r="C229" s="70">
        <v>11</v>
      </c>
      <c r="D229" s="70">
        <v>9</v>
      </c>
      <c r="E229" s="70">
        <v>2014</v>
      </c>
      <c r="F229" s="70" t="s">
        <v>181</v>
      </c>
      <c r="G229" s="70" t="s">
        <v>2059</v>
      </c>
      <c r="H229" s="70" t="s">
        <v>2060</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2071</v>
      </c>
      <c r="B230" s="70">
        <v>148</v>
      </c>
      <c r="C230" s="70">
        <v>12</v>
      </c>
      <c r="D230" s="70">
        <v>9</v>
      </c>
      <c r="E230" s="70">
        <v>2015</v>
      </c>
      <c r="F230" s="70" t="s">
        <v>182</v>
      </c>
      <c r="G230" s="70" t="s">
        <v>2059</v>
      </c>
      <c r="H230" s="70" t="s">
        <v>2060</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2072</v>
      </c>
      <c r="B231" s="70">
        <v>149</v>
      </c>
      <c r="C231" s="70">
        <v>13</v>
      </c>
      <c r="D231" s="70">
        <v>9</v>
      </c>
      <c r="E231" s="70">
        <v>2016</v>
      </c>
      <c r="F231" s="70" t="s">
        <v>155</v>
      </c>
      <c r="G231" s="70" t="s">
        <v>2059</v>
      </c>
      <c r="H231" s="70" t="s">
        <v>2060</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2073</v>
      </c>
      <c r="B232" s="70">
        <v>150</v>
      </c>
      <c r="C232" s="70">
        <v>14</v>
      </c>
      <c r="D232" s="70">
        <v>9</v>
      </c>
      <c r="E232" s="70">
        <v>2017</v>
      </c>
      <c r="F232" s="70" t="s">
        <v>156</v>
      </c>
      <c r="G232" s="70" t="s">
        <v>2059</v>
      </c>
      <c r="H232" s="70" t="s">
        <v>2060</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2074</v>
      </c>
      <c r="B233" s="70">
        <v>151</v>
      </c>
      <c r="C233" s="70">
        <v>15</v>
      </c>
      <c r="D233" s="70">
        <v>9</v>
      </c>
      <c r="E233" s="70">
        <v>2018</v>
      </c>
      <c r="F233" s="70" t="s">
        <v>183</v>
      </c>
      <c r="G233" s="70" t="s">
        <v>2059</v>
      </c>
      <c r="H233" s="70" t="s">
        <v>2060</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2075</v>
      </c>
      <c r="B234" s="70">
        <v>152</v>
      </c>
      <c r="C234" s="70">
        <v>16</v>
      </c>
      <c r="D234" s="70">
        <v>9</v>
      </c>
      <c r="E234" s="70">
        <v>2019</v>
      </c>
      <c r="F234" s="70" t="s">
        <v>158</v>
      </c>
      <c r="G234" s="70" t="s">
        <v>2059</v>
      </c>
      <c r="H234" s="70" t="s">
        <v>2060</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2076</v>
      </c>
      <c r="B235" s="70">
        <v>153</v>
      </c>
      <c r="C235" s="70">
        <v>17</v>
      </c>
      <c r="D235" s="70">
        <v>9</v>
      </c>
      <c r="E235" s="70">
        <v>2020</v>
      </c>
      <c r="F235" s="70" t="s">
        <v>159</v>
      </c>
      <c r="G235" s="1064" t="s">
        <v>2059</v>
      </c>
      <c r="H235" s="70" t="s">
        <v>2060</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2077</v>
      </c>
      <c r="B236" s="70">
        <v>153</v>
      </c>
      <c r="C236" s="70">
        <v>18</v>
      </c>
      <c r="D236" s="70">
        <v>9</v>
      </c>
      <c r="E236" s="70">
        <v>2021</v>
      </c>
      <c r="F236" s="70" t="s">
        <v>160</v>
      </c>
      <c r="G236" s="1064" t="s">
        <v>2059</v>
      </c>
      <c r="H236" s="70" t="s">
        <v>2060</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2078</v>
      </c>
      <c r="B237" s="70">
        <v>153</v>
      </c>
      <c r="C237" s="70">
        <v>19</v>
      </c>
      <c r="D237" s="70">
        <v>9</v>
      </c>
      <c r="E237" s="70">
        <v>2022</v>
      </c>
      <c r="F237" s="70" t="s">
        <v>161</v>
      </c>
      <c r="G237" s="70" t="s">
        <v>2059</v>
      </c>
      <c r="H237" s="70" t="s">
        <v>2060</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2079</v>
      </c>
      <c r="B238" s="70">
        <v>153</v>
      </c>
      <c r="C238" s="70">
        <v>20</v>
      </c>
      <c r="D238" s="70">
        <v>9</v>
      </c>
      <c r="E238" s="70">
        <v>2023</v>
      </c>
      <c r="F238" s="70" t="s">
        <v>1539</v>
      </c>
      <c r="G238" s="70" t="s">
        <v>2059</v>
      </c>
      <c r="H238" s="70" t="s">
        <v>2060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2080</v>
      </c>
      <c r="B239" s="70">
        <v>153</v>
      </c>
      <c r="C239" s="70">
        <v>21</v>
      </c>
      <c r="D239" s="70">
        <v>9</v>
      </c>
      <c r="E239" s="70">
        <v>2024</v>
      </c>
      <c r="F239" s="70" t="s">
        <v>1554</v>
      </c>
      <c r="G239" s="70" t="s">
        <v>2059</v>
      </c>
      <c r="H239" s="70" t="s">
        <v>2060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2081</v>
      </c>
      <c r="B240" s="70">
        <v>171</v>
      </c>
      <c r="C240" s="70">
        <v>1</v>
      </c>
      <c r="D240" s="70">
        <v>11</v>
      </c>
      <c r="E240" s="70">
        <v>1990</v>
      </c>
      <c r="F240" s="70" t="s">
        <v>787</v>
      </c>
      <c r="G240" s="70" t="s">
        <v>2082</v>
      </c>
      <c r="H240" s="70" t="s">
        <v>2083</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2084</v>
      </c>
      <c r="B241" s="70">
        <v>172</v>
      </c>
      <c r="C241" s="70">
        <v>2</v>
      </c>
      <c r="D241" s="70">
        <v>11</v>
      </c>
      <c r="E241" s="70">
        <v>2005</v>
      </c>
      <c r="F241" s="70" t="s">
        <v>789</v>
      </c>
      <c r="G241" s="70" t="s">
        <v>2082</v>
      </c>
      <c r="H241" s="70" t="s">
        <v>2083</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2085</v>
      </c>
      <c r="B242" s="70">
        <v>173</v>
      </c>
      <c r="C242" s="70">
        <v>3</v>
      </c>
      <c r="D242" s="70">
        <v>11</v>
      </c>
      <c r="E242" s="70">
        <v>2006</v>
      </c>
      <c r="F242" s="70" t="s">
        <v>790</v>
      </c>
      <c r="G242" s="70" t="s">
        <v>2082</v>
      </c>
      <c r="H242" s="70" t="s">
        <v>2083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2086</v>
      </c>
      <c r="B243" s="70">
        <v>174</v>
      </c>
      <c r="C243" s="70">
        <v>4</v>
      </c>
      <c r="D243" s="70">
        <v>11</v>
      </c>
      <c r="E243" s="70">
        <v>2007</v>
      </c>
      <c r="F243" s="70" t="s">
        <v>791</v>
      </c>
      <c r="G243" s="70" t="s">
        <v>2082</v>
      </c>
      <c r="H243" s="70" t="s">
        <v>2083</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2087</v>
      </c>
      <c r="B244" s="70">
        <v>175</v>
      </c>
      <c r="C244" s="70">
        <v>5</v>
      </c>
      <c r="D244" s="70">
        <v>11</v>
      </c>
      <c r="E244" s="70">
        <v>2008</v>
      </c>
      <c r="F244" s="70" t="s">
        <v>792</v>
      </c>
      <c r="G244" s="70" t="s">
        <v>2082</v>
      </c>
      <c r="H244" s="70" t="s">
        <v>2083</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2088</v>
      </c>
      <c r="B245" s="70">
        <v>176</v>
      </c>
      <c r="C245" s="70">
        <v>6</v>
      </c>
      <c r="D245" s="70">
        <v>11</v>
      </c>
      <c r="E245" s="70">
        <v>2009</v>
      </c>
      <c r="F245" s="70" t="s">
        <v>176</v>
      </c>
      <c r="G245" s="70" t="s">
        <v>2082</v>
      </c>
      <c r="H245" s="70" t="s">
        <v>2083</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2089</v>
      </c>
      <c r="B246" s="70">
        <v>177</v>
      </c>
      <c r="C246" s="70">
        <v>7</v>
      </c>
      <c r="D246" s="70">
        <v>11</v>
      </c>
      <c r="E246" s="70">
        <v>2010</v>
      </c>
      <c r="F246" s="70" t="s">
        <v>177</v>
      </c>
      <c r="G246" s="70" t="s">
        <v>2082</v>
      </c>
      <c r="H246" s="70" t="s">
        <v>2083</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2090</v>
      </c>
      <c r="B247" s="70">
        <v>178</v>
      </c>
      <c r="C247" s="70">
        <v>8</v>
      </c>
      <c r="D247" s="70">
        <v>11</v>
      </c>
      <c r="E247" s="70">
        <v>2011</v>
      </c>
      <c r="F247" s="70" t="s">
        <v>178</v>
      </c>
      <c r="G247" s="70" t="s">
        <v>2082</v>
      </c>
      <c r="H247" s="70" t="s">
        <v>2083</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2091</v>
      </c>
      <c r="B248" s="70">
        <v>179</v>
      </c>
      <c r="C248" s="70">
        <v>9</v>
      </c>
      <c r="D248" s="70">
        <v>11</v>
      </c>
      <c r="E248" s="70">
        <v>2012</v>
      </c>
      <c r="F248" s="70" t="s">
        <v>179</v>
      </c>
      <c r="G248" s="70" t="s">
        <v>2082</v>
      </c>
      <c r="H248" s="70" t="s">
        <v>2083</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2092</v>
      </c>
      <c r="B249" s="70">
        <v>180</v>
      </c>
      <c r="C249" s="70">
        <v>10</v>
      </c>
      <c r="D249" s="70">
        <v>11</v>
      </c>
      <c r="E249" s="70">
        <v>2013</v>
      </c>
      <c r="F249" s="70" t="s">
        <v>180</v>
      </c>
      <c r="G249" s="70" t="s">
        <v>2082</v>
      </c>
      <c r="H249" s="70" t="s">
        <v>2083</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2093</v>
      </c>
      <c r="B250" s="70">
        <v>181</v>
      </c>
      <c r="C250" s="70">
        <v>11</v>
      </c>
      <c r="D250" s="70">
        <v>11</v>
      </c>
      <c r="E250" s="70">
        <v>2014</v>
      </c>
      <c r="F250" s="70" t="s">
        <v>181</v>
      </c>
      <c r="G250" s="70" t="s">
        <v>2082</v>
      </c>
      <c r="H250" s="70" t="s">
        <v>2083</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2094</v>
      </c>
      <c r="B251" s="70">
        <v>182</v>
      </c>
      <c r="C251" s="70">
        <v>12</v>
      </c>
      <c r="D251" s="70">
        <v>11</v>
      </c>
      <c r="E251" s="70">
        <v>2015</v>
      </c>
      <c r="F251" s="70" t="s">
        <v>182</v>
      </c>
      <c r="G251" s="70" t="s">
        <v>2082</v>
      </c>
      <c r="H251" s="70" t="s">
        <v>2083</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2095</v>
      </c>
      <c r="B252" s="70">
        <v>183</v>
      </c>
      <c r="C252" s="70">
        <v>13</v>
      </c>
      <c r="D252" s="70">
        <v>11</v>
      </c>
      <c r="E252" s="70">
        <v>2016</v>
      </c>
      <c r="F252" s="70" t="s">
        <v>155</v>
      </c>
      <c r="G252" s="70" t="s">
        <v>2082</v>
      </c>
      <c r="H252" s="70" t="s">
        <v>2083</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2096</v>
      </c>
      <c r="B253" s="70">
        <v>184</v>
      </c>
      <c r="C253" s="70">
        <v>14</v>
      </c>
      <c r="D253" s="70">
        <v>11</v>
      </c>
      <c r="E253" s="70">
        <v>2017</v>
      </c>
      <c r="F253" s="70" t="s">
        <v>156</v>
      </c>
      <c r="G253" s="70" t="s">
        <v>2082</v>
      </c>
      <c r="H253" s="70" t="s">
        <v>2083</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2097</v>
      </c>
      <c r="B254" s="70">
        <v>185</v>
      </c>
      <c r="C254" s="70">
        <v>15</v>
      </c>
      <c r="D254" s="70">
        <v>11</v>
      </c>
      <c r="E254" s="70">
        <v>2018</v>
      </c>
      <c r="F254" s="70" t="s">
        <v>183</v>
      </c>
      <c r="G254" s="1064" t="s">
        <v>2082</v>
      </c>
      <c r="H254" s="70" t="s">
        <v>2083</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2098</v>
      </c>
      <c r="B255" s="70">
        <v>186</v>
      </c>
      <c r="C255" s="70">
        <v>16</v>
      </c>
      <c r="D255" s="70">
        <v>11</v>
      </c>
      <c r="E255" s="70">
        <v>2019</v>
      </c>
      <c r="F255" s="70" t="s">
        <v>158</v>
      </c>
      <c r="G255" s="1064" t="s">
        <v>2082</v>
      </c>
      <c r="H255" s="70" t="s">
        <v>2083</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2099</v>
      </c>
      <c r="B256" s="70">
        <v>187</v>
      </c>
      <c r="C256" s="70">
        <v>17</v>
      </c>
      <c r="D256" s="70">
        <v>11</v>
      </c>
      <c r="E256" s="70">
        <v>2020</v>
      </c>
      <c r="F256" s="70" t="s">
        <v>159</v>
      </c>
      <c r="G256" s="70" t="s">
        <v>2082</v>
      </c>
      <c r="H256" s="70" t="s">
        <v>2083</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2100</v>
      </c>
      <c r="B257" s="70">
        <v>187</v>
      </c>
      <c r="C257" s="70">
        <v>18</v>
      </c>
      <c r="D257" s="70">
        <v>11</v>
      </c>
      <c r="E257" s="70">
        <v>2021</v>
      </c>
      <c r="F257" s="70" t="s">
        <v>160</v>
      </c>
      <c r="G257" s="70" t="s">
        <v>2082</v>
      </c>
      <c r="H257" s="70" t="s">
        <v>2083</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2101</v>
      </c>
      <c r="B258" s="70">
        <v>187</v>
      </c>
      <c r="C258" s="70">
        <v>19</v>
      </c>
      <c r="D258" s="70">
        <v>11</v>
      </c>
      <c r="E258" s="70">
        <v>2022</v>
      </c>
      <c r="F258" s="70" t="s">
        <v>161</v>
      </c>
      <c r="G258" s="70" t="s">
        <v>2082</v>
      </c>
      <c r="H258" s="70" t="s">
        <v>2083</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2102</v>
      </c>
      <c r="B259" s="70">
        <v>187</v>
      </c>
      <c r="C259" s="70">
        <v>20</v>
      </c>
      <c r="D259" s="70">
        <v>11</v>
      </c>
      <c r="E259" s="70">
        <v>2023</v>
      </c>
      <c r="F259" s="70" t="s">
        <v>1539</v>
      </c>
      <c r="G259" s="70" t="s">
        <v>2082</v>
      </c>
      <c r="H259" s="70" t="s">
        <v>2083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2103</v>
      </c>
      <c r="B260" s="70">
        <v>187</v>
      </c>
      <c r="C260" s="70">
        <v>21</v>
      </c>
      <c r="D260" s="70">
        <v>11</v>
      </c>
      <c r="E260" s="70">
        <v>2024</v>
      </c>
      <c r="F260" s="70" t="s">
        <v>1554</v>
      </c>
      <c r="G260" s="70" t="s">
        <v>2082</v>
      </c>
      <c r="H260" s="70" t="s">
        <v>2083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2104</v>
      </c>
      <c r="B261" s="70">
        <v>120</v>
      </c>
      <c r="C261" s="70">
        <v>1</v>
      </c>
      <c r="D261" s="70">
        <v>8</v>
      </c>
      <c r="E261" s="70">
        <v>1990</v>
      </c>
      <c r="F261" s="70" t="s">
        <v>787</v>
      </c>
      <c r="G261" s="70" t="s">
        <v>1646</v>
      </c>
      <c r="H261" s="70" t="s">
        <v>1647</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2105</v>
      </c>
      <c r="B262" s="70">
        <v>121</v>
      </c>
      <c r="C262" s="70">
        <v>2</v>
      </c>
      <c r="D262" s="70">
        <v>8</v>
      </c>
      <c r="E262" s="70">
        <v>2005</v>
      </c>
      <c r="F262" s="70" t="s">
        <v>789</v>
      </c>
      <c r="G262" s="70" t="s">
        <v>1646</v>
      </c>
      <c r="H262" s="70" t="s">
        <v>1647</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2106</v>
      </c>
      <c r="B263" s="70">
        <v>122</v>
      </c>
      <c r="C263" s="70">
        <v>3</v>
      </c>
      <c r="D263" s="70">
        <v>8</v>
      </c>
      <c r="E263" s="70">
        <v>2006</v>
      </c>
      <c r="F263" s="70" t="s">
        <v>790</v>
      </c>
      <c r="G263" s="70" t="s">
        <v>1646</v>
      </c>
      <c r="H263" s="70" t="s">
        <v>1647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2107</v>
      </c>
      <c r="B264" s="70">
        <v>123</v>
      </c>
      <c r="C264" s="70">
        <v>4</v>
      </c>
      <c r="D264" s="70">
        <v>8</v>
      </c>
      <c r="E264" s="70">
        <v>2007</v>
      </c>
      <c r="F264" s="70" t="s">
        <v>791</v>
      </c>
      <c r="G264" s="70" t="s">
        <v>1646</v>
      </c>
      <c r="H264" s="70" t="s">
        <v>1647</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2108</v>
      </c>
      <c r="B265" s="70">
        <v>124</v>
      </c>
      <c r="C265" s="70">
        <v>5</v>
      </c>
      <c r="D265" s="70">
        <v>8</v>
      </c>
      <c r="E265" s="70">
        <v>2008</v>
      </c>
      <c r="F265" s="70" t="s">
        <v>792</v>
      </c>
      <c r="G265" s="70" t="s">
        <v>1646</v>
      </c>
      <c r="H265" s="70" t="s">
        <v>1647</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2109</v>
      </c>
      <c r="B266" s="70">
        <v>125</v>
      </c>
      <c r="C266" s="70">
        <v>6</v>
      </c>
      <c r="D266" s="70">
        <v>8</v>
      </c>
      <c r="E266" s="70">
        <v>2009</v>
      </c>
      <c r="F266" s="70" t="s">
        <v>176</v>
      </c>
      <c r="G266" s="70" t="s">
        <v>1646</v>
      </c>
      <c r="H266" s="70" t="s">
        <v>1647</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2110</v>
      </c>
      <c r="B267" s="70">
        <v>126</v>
      </c>
      <c r="C267" s="70">
        <v>7</v>
      </c>
      <c r="D267" s="70">
        <v>8</v>
      </c>
      <c r="E267" s="70">
        <v>2010</v>
      </c>
      <c r="F267" s="70" t="s">
        <v>177</v>
      </c>
      <c r="G267" s="70" t="s">
        <v>1646</v>
      </c>
      <c r="H267" s="70" t="s">
        <v>1647</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2111</v>
      </c>
      <c r="B268" s="70">
        <v>127</v>
      </c>
      <c r="C268" s="70">
        <v>8</v>
      </c>
      <c r="D268" s="70">
        <v>8</v>
      </c>
      <c r="E268" s="70">
        <v>2011</v>
      </c>
      <c r="F268" s="70" t="s">
        <v>178</v>
      </c>
      <c r="G268" s="70" t="s">
        <v>1646</v>
      </c>
      <c r="H268" s="70" t="s">
        <v>1647</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2112</v>
      </c>
      <c r="B269" s="70">
        <v>128</v>
      </c>
      <c r="C269" s="70">
        <v>9</v>
      </c>
      <c r="D269" s="70">
        <v>8</v>
      </c>
      <c r="E269" s="70">
        <v>2012</v>
      </c>
      <c r="F269" s="70" t="s">
        <v>179</v>
      </c>
      <c r="G269" s="70" t="s">
        <v>1646</v>
      </c>
      <c r="H269" s="70" t="s">
        <v>1647</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2113</v>
      </c>
      <c r="B270" s="70">
        <v>129</v>
      </c>
      <c r="C270" s="70">
        <v>10</v>
      </c>
      <c r="D270" s="70">
        <v>8</v>
      </c>
      <c r="E270" s="70">
        <v>2013</v>
      </c>
      <c r="F270" s="70" t="s">
        <v>180</v>
      </c>
      <c r="G270" s="70" t="s">
        <v>1646</v>
      </c>
      <c r="H270" s="70" t="s">
        <v>1647</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2114</v>
      </c>
      <c r="B271" s="70">
        <v>130</v>
      </c>
      <c r="C271" s="70">
        <v>11</v>
      </c>
      <c r="D271" s="70">
        <v>8</v>
      </c>
      <c r="E271" s="70">
        <v>2014</v>
      </c>
      <c r="F271" s="70" t="s">
        <v>181</v>
      </c>
      <c r="G271" s="70" t="s">
        <v>1646</v>
      </c>
      <c r="H271" s="70" t="s">
        <v>1647</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2115</v>
      </c>
      <c r="B272" s="70">
        <v>131</v>
      </c>
      <c r="C272" s="70">
        <v>12</v>
      </c>
      <c r="D272" s="70">
        <v>8</v>
      </c>
      <c r="E272" s="70">
        <v>2015</v>
      </c>
      <c r="F272" s="70" t="s">
        <v>182</v>
      </c>
      <c r="G272" s="70" t="s">
        <v>1646</v>
      </c>
      <c r="H272" s="70" t="s">
        <v>1647</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2116</v>
      </c>
      <c r="B273" s="70">
        <v>132</v>
      </c>
      <c r="C273" s="70">
        <v>13</v>
      </c>
      <c r="D273" s="70">
        <v>8</v>
      </c>
      <c r="E273" s="70">
        <v>2016</v>
      </c>
      <c r="F273" s="70" t="s">
        <v>155</v>
      </c>
      <c r="G273" s="1064" t="s">
        <v>1646</v>
      </c>
      <c r="H273" s="70" t="s">
        <v>1647</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2117</v>
      </c>
      <c r="B274" s="70">
        <v>133</v>
      </c>
      <c r="C274" s="70">
        <v>14</v>
      </c>
      <c r="D274" s="70">
        <v>8</v>
      </c>
      <c r="E274" s="70">
        <v>2017</v>
      </c>
      <c r="F274" s="70" t="s">
        <v>156</v>
      </c>
      <c r="G274" s="1064" t="s">
        <v>1646</v>
      </c>
      <c r="H274" s="70" t="s">
        <v>1647</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2118</v>
      </c>
      <c r="B275" s="70">
        <v>134</v>
      </c>
      <c r="C275" s="70">
        <v>15</v>
      </c>
      <c r="D275" s="70">
        <v>8</v>
      </c>
      <c r="E275" s="70">
        <v>2018</v>
      </c>
      <c r="F275" s="70" t="s">
        <v>183</v>
      </c>
      <c r="G275" s="70" t="s">
        <v>1646</v>
      </c>
      <c r="H275" s="70" t="s">
        <v>1647</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2119</v>
      </c>
      <c r="B276" s="70">
        <v>135</v>
      </c>
      <c r="C276" s="70">
        <v>16</v>
      </c>
      <c r="D276" s="70">
        <v>8</v>
      </c>
      <c r="E276" s="70">
        <v>2019</v>
      </c>
      <c r="F276" s="70" t="s">
        <v>158</v>
      </c>
      <c r="G276" s="70" t="s">
        <v>1646</v>
      </c>
      <c r="H276" s="70" t="s">
        <v>1647</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2120</v>
      </c>
      <c r="B277" s="70">
        <v>136</v>
      </c>
      <c r="C277" s="70">
        <v>17</v>
      </c>
      <c r="D277" s="70">
        <v>8</v>
      </c>
      <c r="E277" s="70">
        <v>2020</v>
      </c>
      <c r="F277" s="70" t="s">
        <v>159</v>
      </c>
      <c r="G277" s="70" t="s">
        <v>1646</v>
      </c>
      <c r="H277" s="70" t="s">
        <v>1647</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2121</v>
      </c>
      <c r="B278" s="70">
        <v>136</v>
      </c>
      <c r="C278" s="70">
        <v>18</v>
      </c>
      <c r="D278" s="70">
        <v>8</v>
      </c>
      <c r="E278" s="70">
        <v>2021</v>
      </c>
      <c r="F278" s="70" t="s">
        <v>160</v>
      </c>
      <c r="G278" s="70" t="s">
        <v>1646</v>
      </c>
      <c r="H278" s="70" t="s">
        <v>1647</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1648</v>
      </c>
      <c r="B279" s="70">
        <v>136</v>
      </c>
      <c r="C279" s="70">
        <v>19</v>
      </c>
      <c r="D279" s="70">
        <v>8</v>
      </c>
      <c r="E279" s="70">
        <v>2022</v>
      </c>
      <c r="F279" s="70" t="s">
        <v>161</v>
      </c>
      <c r="G279" s="70" t="s">
        <v>1646</v>
      </c>
      <c r="H279" s="70" t="s">
        <v>1647</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2122</v>
      </c>
      <c r="B280" s="70">
        <v>136</v>
      </c>
      <c r="C280" s="70">
        <v>20</v>
      </c>
      <c r="D280" s="70">
        <v>8</v>
      </c>
      <c r="E280" s="70">
        <v>2023</v>
      </c>
      <c r="F280" s="70" t="s">
        <v>1539</v>
      </c>
      <c r="G280" s="70" t="s">
        <v>1646</v>
      </c>
      <c r="H280" s="70" t="s">
        <v>1647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1645</v>
      </c>
      <c r="B281" s="70">
        <v>136</v>
      </c>
      <c r="C281" s="70">
        <v>21</v>
      </c>
      <c r="D281" s="70">
        <v>8</v>
      </c>
      <c r="E281" s="70">
        <v>2024</v>
      </c>
      <c r="F281" s="70" t="s">
        <v>1554</v>
      </c>
      <c r="G281" s="70" t="s">
        <v>1646</v>
      </c>
      <c r="H281" s="70" t="s">
        <v>1647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188</v>
      </c>
      <c r="C282" s="70">
        <v>1</v>
      </c>
      <c r="D282" s="70">
        <v>12</v>
      </c>
      <c r="E282" s="70">
        <v>1990</v>
      </c>
      <c r="F282" s="70" t="s">
        <v>787</v>
      </c>
      <c r="G282" s="70" t="s">
        <v>2124</v>
      </c>
      <c r="H282" s="70" t="s">
        <v>2125</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2126</v>
      </c>
      <c r="B283" s="70">
        <v>189</v>
      </c>
      <c r="C283" s="70">
        <v>2</v>
      </c>
      <c r="D283" s="70">
        <v>12</v>
      </c>
      <c r="E283" s="70">
        <v>2005</v>
      </c>
      <c r="F283" s="70" t="s">
        <v>789</v>
      </c>
      <c r="G283" s="70" t="s">
        <v>2124</v>
      </c>
      <c r="H283" s="70" t="s">
        <v>2125</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2127</v>
      </c>
      <c r="B284" s="70">
        <v>190</v>
      </c>
      <c r="C284" s="70">
        <v>3</v>
      </c>
      <c r="D284" s="70">
        <v>12</v>
      </c>
      <c r="E284" s="70">
        <v>2006</v>
      </c>
      <c r="F284" s="70" t="s">
        <v>790</v>
      </c>
      <c r="G284" s="70" t="s">
        <v>2124</v>
      </c>
      <c r="H284" s="70" t="s">
        <v>2125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2128</v>
      </c>
      <c r="B285" s="70">
        <v>191</v>
      </c>
      <c r="C285" s="70">
        <v>4</v>
      </c>
      <c r="D285" s="70">
        <v>12</v>
      </c>
      <c r="E285" s="70">
        <v>2007</v>
      </c>
      <c r="F285" s="70" t="s">
        <v>791</v>
      </c>
      <c r="G285" s="70" t="s">
        <v>2124</v>
      </c>
      <c r="H285" s="70" t="s">
        <v>2125</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2129</v>
      </c>
      <c r="B286" s="70">
        <v>192</v>
      </c>
      <c r="C286" s="70">
        <v>5</v>
      </c>
      <c r="D286" s="70">
        <v>12</v>
      </c>
      <c r="E286" s="70">
        <v>2008</v>
      </c>
      <c r="F286" s="70" t="s">
        <v>792</v>
      </c>
      <c r="G286" s="70" t="s">
        <v>2124</v>
      </c>
      <c r="H286" s="70" t="s">
        <v>2125</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2130</v>
      </c>
      <c r="B287" s="70">
        <v>193</v>
      </c>
      <c r="C287" s="70">
        <v>6</v>
      </c>
      <c r="D287" s="70">
        <v>12</v>
      </c>
      <c r="E287" s="70">
        <v>2009</v>
      </c>
      <c r="F287" s="70" t="s">
        <v>176</v>
      </c>
      <c r="G287" s="70" t="s">
        <v>2124</v>
      </c>
      <c r="H287" s="70" t="s">
        <v>2125</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2131</v>
      </c>
      <c r="B288" s="70">
        <v>194</v>
      </c>
      <c r="C288" s="70">
        <v>7</v>
      </c>
      <c r="D288" s="70">
        <v>12</v>
      </c>
      <c r="E288" s="70">
        <v>2010</v>
      </c>
      <c r="F288" s="70" t="s">
        <v>177</v>
      </c>
      <c r="G288" s="70" t="s">
        <v>2124</v>
      </c>
      <c r="H288" s="70" t="s">
        <v>2125</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2132</v>
      </c>
      <c r="B289" s="70">
        <v>195</v>
      </c>
      <c r="C289" s="70">
        <v>8</v>
      </c>
      <c r="D289" s="70">
        <v>12</v>
      </c>
      <c r="E289" s="70">
        <v>2011</v>
      </c>
      <c r="F289" s="70" t="s">
        <v>178</v>
      </c>
      <c r="G289" s="70" t="s">
        <v>2124</v>
      </c>
      <c r="H289" s="70" t="s">
        <v>2125</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2133</v>
      </c>
      <c r="B290" s="70">
        <v>196</v>
      </c>
      <c r="C290" s="70">
        <v>9</v>
      </c>
      <c r="D290" s="70">
        <v>12</v>
      </c>
      <c r="E290" s="70">
        <v>2012</v>
      </c>
      <c r="F290" s="70" t="s">
        <v>179</v>
      </c>
      <c r="G290" s="70" t="s">
        <v>2124</v>
      </c>
      <c r="H290" s="70" t="s">
        <v>2125</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2134</v>
      </c>
      <c r="B291" s="70">
        <v>197</v>
      </c>
      <c r="C291" s="70">
        <v>10</v>
      </c>
      <c r="D291" s="70">
        <v>12</v>
      </c>
      <c r="E291" s="70">
        <v>2013</v>
      </c>
      <c r="F291" s="70" t="s">
        <v>180</v>
      </c>
      <c r="G291" s="70" t="s">
        <v>2124</v>
      </c>
      <c r="H291" s="70" t="s">
        <v>2125</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2135</v>
      </c>
      <c r="B292" s="70">
        <v>198</v>
      </c>
      <c r="C292" s="70">
        <v>11</v>
      </c>
      <c r="D292" s="70">
        <v>12</v>
      </c>
      <c r="E292" s="70">
        <v>2014</v>
      </c>
      <c r="F292" s="70" t="s">
        <v>181</v>
      </c>
      <c r="G292" s="1064" t="s">
        <v>2124</v>
      </c>
      <c r="H292" s="70" t="s">
        <v>2125</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2136</v>
      </c>
      <c r="B293" s="70">
        <v>199</v>
      </c>
      <c r="C293" s="70">
        <v>12</v>
      </c>
      <c r="D293" s="70">
        <v>12</v>
      </c>
      <c r="E293" s="70">
        <v>2015</v>
      </c>
      <c r="F293" s="70" t="s">
        <v>182</v>
      </c>
      <c r="G293" s="1064" t="s">
        <v>2124</v>
      </c>
      <c r="H293" s="70" t="s">
        <v>2125</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2137</v>
      </c>
      <c r="B294" s="70">
        <v>200</v>
      </c>
      <c r="C294" s="70">
        <v>13</v>
      </c>
      <c r="D294" s="70">
        <v>12</v>
      </c>
      <c r="E294" s="70">
        <v>2016</v>
      </c>
      <c r="F294" s="70" t="s">
        <v>155</v>
      </c>
      <c r="G294" s="70" t="s">
        <v>2124</v>
      </c>
      <c r="H294" s="70" t="s">
        <v>2125</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2138</v>
      </c>
      <c r="B295" s="70">
        <v>201</v>
      </c>
      <c r="C295" s="70">
        <v>14</v>
      </c>
      <c r="D295" s="70">
        <v>12</v>
      </c>
      <c r="E295" s="70">
        <v>2017</v>
      </c>
      <c r="F295" s="70" t="s">
        <v>156</v>
      </c>
      <c r="G295" s="70" t="s">
        <v>2124</v>
      </c>
      <c r="H295" s="70" t="s">
        <v>2125</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2139</v>
      </c>
      <c r="B296" s="70">
        <v>202</v>
      </c>
      <c r="C296" s="70">
        <v>15</v>
      </c>
      <c r="D296" s="70">
        <v>12</v>
      </c>
      <c r="E296" s="70">
        <v>2018</v>
      </c>
      <c r="F296" s="70" t="s">
        <v>183</v>
      </c>
      <c r="G296" s="70" t="s">
        <v>2124</v>
      </c>
      <c r="H296" s="70" t="s">
        <v>2125</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2140</v>
      </c>
      <c r="B297" s="70">
        <v>203</v>
      </c>
      <c r="C297" s="70">
        <v>16</v>
      </c>
      <c r="D297" s="70">
        <v>12</v>
      </c>
      <c r="E297" s="70">
        <v>2019</v>
      </c>
      <c r="F297" s="70" t="s">
        <v>158</v>
      </c>
      <c r="G297" s="70" t="s">
        <v>2124</v>
      </c>
      <c r="H297" s="70" t="s">
        <v>2125</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2141</v>
      </c>
      <c r="B298" s="70">
        <v>204</v>
      </c>
      <c r="C298" s="70">
        <v>17</v>
      </c>
      <c r="D298" s="70">
        <v>12</v>
      </c>
      <c r="E298" s="70">
        <v>2020</v>
      </c>
      <c r="F298" s="70" t="s">
        <v>159</v>
      </c>
      <c r="G298" s="70" t="s">
        <v>2124</v>
      </c>
      <c r="H298" s="70" t="s">
        <v>2125</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2142</v>
      </c>
      <c r="B299" s="70">
        <v>204</v>
      </c>
      <c r="C299" s="70">
        <v>18</v>
      </c>
      <c r="D299" s="70">
        <v>12</v>
      </c>
      <c r="E299" s="70">
        <v>2021</v>
      </c>
      <c r="F299" s="70" t="s">
        <v>160</v>
      </c>
      <c r="G299" s="70" t="s">
        <v>2124</v>
      </c>
      <c r="H299" s="70" t="s">
        <v>2125</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2143</v>
      </c>
      <c r="B300" s="70">
        <v>204</v>
      </c>
      <c r="C300" s="70">
        <v>19</v>
      </c>
      <c r="D300" s="70">
        <v>12</v>
      </c>
      <c r="E300" s="70">
        <v>2022</v>
      </c>
      <c r="F300" s="70" t="s">
        <v>161</v>
      </c>
      <c r="G300" s="70" t="s">
        <v>2124</v>
      </c>
      <c r="H300" s="70" t="s">
        <v>2125</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2144</v>
      </c>
      <c r="B301" s="70">
        <v>204</v>
      </c>
      <c r="C301" s="70">
        <v>20</v>
      </c>
      <c r="D301" s="70">
        <v>12</v>
      </c>
      <c r="E301" s="70">
        <v>2023</v>
      </c>
      <c r="F301" s="70" t="s">
        <v>1539</v>
      </c>
      <c r="G301" s="70" t="s">
        <v>2124</v>
      </c>
      <c r="H301" s="70" t="s">
        <v>2125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2145</v>
      </c>
      <c r="B302" s="70">
        <v>204</v>
      </c>
      <c r="C302" s="70">
        <v>21</v>
      </c>
      <c r="D302" s="70">
        <v>12</v>
      </c>
      <c r="E302" s="70">
        <v>2024</v>
      </c>
      <c r="F302" s="70" t="s">
        <v>1554</v>
      </c>
      <c r="G302" s="70" t="s">
        <v>2124</v>
      </c>
      <c r="H302" s="70" t="s">
        <v>2125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2146</v>
      </c>
      <c r="B303" s="70">
        <v>239</v>
      </c>
      <c r="C303" s="70">
        <v>1</v>
      </c>
      <c r="D303" s="70">
        <v>15</v>
      </c>
      <c r="E303" s="70">
        <v>1990</v>
      </c>
      <c r="F303" s="70" t="s">
        <v>787</v>
      </c>
      <c r="G303" s="70" t="s">
        <v>2147</v>
      </c>
      <c r="H303" s="70" t="s">
        <v>2148</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2149</v>
      </c>
      <c r="B304" s="70">
        <v>240</v>
      </c>
      <c r="C304" s="70">
        <v>2</v>
      </c>
      <c r="D304" s="70">
        <v>15</v>
      </c>
      <c r="E304" s="70">
        <v>2005</v>
      </c>
      <c r="F304" s="70" t="s">
        <v>789</v>
      </c>
      <c r="G304" s="70" t="s">
        <v>2147</v>
      </c>
      <c r="H304" s="70" t="s">
        <v>2148</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2150</v>
      </c>
      <c r="B305" s="70">
        <v>241</v>
      </c>
      <c r="C305" s="70">
        <v>3</v>
      </c>
      <c r="D305" s="70">
        <v>15</v>
      </c>
      <c r="E305" s="70">
        <v>2006</v>
      </c>
      <c r="F305" s="70" t="s">
        <v>790</v>
      </c>
      <c r="G305" s="70" t="s">
        <v>2147</v>
      </c>
      <c r="H305" s="70" t="s">
        <v>2148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2151</v>
      </c>
      <c r="B306" s="70">
        <v>242</v>
      </c>
      <c r="C306" s="70">
        <v>4</v>
      </c>
      <c r="D306" s="70">
        <v>15</v>
      </c>
      <c r="E306" s="70">
        <v>2007</v>
      </c>
      <c r="F306" s="70" t="s">
        <v>791</v>
      </c>
      <c r="G306" s="70" t="s">
        <v>2147</v>
      </c>
      <c r="H306" s="70" t="s">
        <v>2148</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2152</v>
      </c>
      <c r="B307" s="70">
        <v>243</v>
      </c>
      <c r="C307" s="70">
        <v>5</v>
      </c>
      <c r="D307" s="70">
        <v>15</v>
      </c>
      <c r="E307" s="70">
        <v>2008</v>
      </c>
      <c r="F307" s="70" t="s">
        <v>792</v>
      </c>
      <c r="G307" s="70" t="s">
        <v>2147</v>
      </c>
      <c r="H307" s="70" t="s">
        <v>2148</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2153</v>
      </c>
      <c r="B308" s="70">
        <v>244</v>
      </c>
      <c r="C308" s="70">
        <v>6</v>
      </c>
      <c r="D308" s="70">
        <v>15</v>
      </c>
      <c r="E308" s="70">
        <v>2009</v>
      </c>
      <c r="F308" s="70" t="s">
        <v>176</v>
      </c>
      <c r="G308" s="70" t="s">
        <v>2147</v>
      </c>
      <c r="H308" s="70" t="s">
        <v>2148</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2154</v>
      </c>
      <c r="B309" s="70">
        <v>245</v>
      </c>
      <c r="C309" s="70">
        <v>7</v>
      </c>
      <c r="D309" s="70">
        <v>15</v>
      </c>
      <c r="E309" s="70">
        <v>2010</v>
      </c>
      <c r="F309" s="70" t="s">
        <v>177</v>
      </c>
      <c r="G309" s="70" t="s">
        <v>2147</v>
      </c>
      <c r="H309" s="70" t="s">
        <v>2148</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2155</v>
      </c>
      <c r="B310" s="70">
        <v>246</v>
      </c>
      <c r="C310" s="70">
        <v>8</v>
      </c>
      <c r="D310" s="70">
        <v>15</v>
      </c>
      <c r="E310" s="70">
        <v>2011</v>
      </c>
      <c r="F310" s="70" t="s">
        <v>178</v>
      </c>
      <c r="G310" s="70" t="s">
        <v>2147</v>
      </c>
      <c r="H310" s="70" t="s">
        <v>2148</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2156</v>
      </c>
      <c r="B311" s="70">
        <v>247</v>
      </c>
      <c r="C311" s="70">
        <v>9</v>
      </c>
      <c r="D311" s="70">
        <v>15</v>
      </c>
      <c r="E311" s="70">
        <v>2012</v>
      </c>
      <c r="F311" s="70" t="s">
        <v>179</v>
      </c>
      <c r="G311" s="1064" t="s">
        <v>2147</v>
      </c>
      <c r="H311" s="70" t="s">
        <v>2148</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2157</v>
      </c>
      <c r="B312" s="70">
        <v>248</v>
      </c>
      <c r="C312" s="70">
        <v>10</v>
      </c>
      <c r="D312" s="70">
        <v>15</v>
      </c>
      <c r="E312" s="70">
        <v>2013</v>
      </c>
      <c r="F312" s="70" t="s">
        <v>180</v>
      </c>
      <c r="G312" s="1064" t="s">
        <v>2147</v>
      </c>
      <c r="H312" s="70" t="s">
        <v>2148</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2158</v>
      </c>
      <c r="B313" s="70">
        <v>249</v>
      </c>
      <c r="C313" s="70">
        <v>11</v>
      </c>
      <c r="D313" s="70">
        <v>15</v>
      </c>
      <c r="E313" s="70">
        <v>2014</v>
      </c>
      <c r="F313" s="70" t="s">
        <v>181</v>
      </c>
      <c r="G313" s="70" t="s">
        <v>2147</v>
      </c>
      <c r="H313" s="70" t="s">
        <v>2148</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2159</v>
      </c>
      <c r="B314" s="70">
        <v>250</v>
      </c>
      <c r="C314" s="70">
        <v>12</v>
      </c>
      <c r="D314" s="70">
        <v>15</v>
      </c>
      <c r="E314" s="70">
        <v>2015</v>
      </c>
      <c r="F314" s="70" t="s">
        <v>182</v>
      </c>
      <c r="G314" s="70" t="s">
        <v>2147</v>
      </c>
      <c r="H314" s="70" t="s">
        <v>2148</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2160</v>
      </c>
      <c r="B315" s="70">
        <v>251</v>
      </c>
      <c r="C315" s="70">
        <v>13</v>
      </c>
      <c r="D315" s="70">
        <v>15</v>
      </c>
      <c r="E315" s="70">
        <v>2016</v>
      </c>
      <c r="F315" s="70" t="s">
        <v>155</v>
      </c>
      <c r="G315" s="70" t="s">
        <v>2147</v>
      </c>
      <c r="H315" s="70" t="s">
        <v>2148</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2161</v>
      </c>
      <c r="B316" s="70">
        <v>252</v>
      </c>
      <c r="C316" s="70">
        <v>14</v>
      </c>
      <c r="D316" s="70">
        <v>15</v>
      </c>
      <c r="E316" s="70">
        <v>2017</v>
      </c>
      <c r="F316" s="70" t="s">
        <v>156</v>
      </c>
      <c r="G316" s="70" t="s">
        <v>2147</v>
      </c>
      <c r="H316" s="70" t="s">
        <v>2148</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2162</v>
      </c>
      <c r="B317" s="70">
        <v>253</v>
      </c>
      <c r="C317" s="70">
        <v>15</v>
      </c>
      <c r="D317" s="70">
        <v>15</v>
      </c>
      <c r="E317" s="70">
        <v>2018</v>
      </c>
      <c r="F317" s="70" t="s">
        <v>183</v>
      </c>
      <c r="G317" s="70" t="s">
        <v>2147</v>
      </c>
      <c r="H317" s="70" t="s">
        <v>2148</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2163</v>
      </c>
      <c r="B318" s="70">
        <v>254</v>
      </c>
      <c r="C318" s="70">
        <v>16</v>
      </c>
      <c r="D318" s="70">
        <v>15</v>
      </c>
      <c r="E318" s="70">
        <v>2019</v>
      </c>
      <c r="F318" s="70" t="s">
        <v>158</v>
      </c>
      <c r="G318" s="70" t="s">
        <v>2147</v>
      </c>
      <c r="H318" s="70" t="s">
        <v>2148</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2164</v>
      </c>
      <c r="B319" s="70">
        <v>255</v>
      </c>
      <c r="C319" s="70">
        <v>17</v>
      </c>
      <c r="D319" s="70">
        <v>15</v>
      </c>
      <c r="E319" s="70">
        <v>2020</v>
      </c>
      <c r="F319" s="70" t="s">
        <v>159</v>
      </c>
      <c r="G319" s="70" t="s">
        <v>2147</v>
      </c>
      <c r="H319" s="70" t="s">
        <v>2148</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2165</v>
      </c>
      <c r="B320" s="70">
        <v>255</v>
      </c>
      <c r="C320" s="70">
        <v>18</v>
      </c>
      <c r="D320" s="70">
        <v>15</v>
      </c>
      <c r="E320" s="70">
        <v>2021</v>
      </c>
      <c r="F320" s="70" t="s">
        <v>160</v>
      </c>
      <c r="G320" s="70" t="s">
        <v>2147</v>
      </c>
      <c r="H320" s="70" t="s">
        <v>2148</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2166</v>
      </c>
      <c r="B321" s="70">
        <v>255</v>
      </c>
      <c r="C321" s="70">
        <v>19</v>
      </c>
      <c r="D321" s="70">
        <v>15</v>
      </c>
      <c r="E321" s="70">
        <v>2022</v>
      </c>
      <c r="F321" s="70" t="s">
        <v>161</v>
      </c>
      <c r="G321" s="70" t="s">
        <v>2147</v>
      </c>
      <c r="H321" s="70" t="s">
        <v>2148</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2167</v>
      </c>
      <c r="B322" s="70">
        <v>255</v>
      </c>
      <c r="C322" s="70">
        <v>20</v>
      </c>
      <c r="D322" s="70">
        <v>15</v>
      </c>
      <c r="E322" s="70">
        <v>2023</v>
      </c>
      <c r="F322" s="70" t="s">
        <v>1539</v>
      </c>
      <c r="G322" s="70" t="s">
        <v>2147</v>
      </c>
      <c r="H322" s="70" t="s">
        <v>2148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2168</v>
      </c>
      <c r="B323" s="70">
        <v>255</v>
      </c>
      <c r="C323" s="70">
        <v>21</v>
      </c>
      <c r="D323" s="70">
        <v>15</v>
      </c>
      <c r="E323" s="70">
        <v>2024</v>
      </c>
      <c r="F323" s="70" t="s">
        <v>1554</v>
      </c>
      <c r="G323" s="70" t="s">
        <v>2147</v>
      </c>
      <c r="H323" s="70" t="s">
        <v>2148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2169</v>
      </c>
      <c r="B324" s="70">
        <v>256</v>
      </c>
      <c r="C324" s="70">
        <v>1</v>
      </c>
      <c r="D324" s="70">
        <v>16</v>
      </c>
      <c r="E324" s="70">
        <v>1990</v>
      </c>
      <c r="F324" s="70" t="s">
        <v>787</v>
      </c>
      <c r="G324" s="70" t="s">
        <v>2170</v>
      </c>
      <c r="H324" s="70" t="s">
        <v>2171</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2172</v>
      </c>
      <c r="B325" s="70">
        <v>257</v>
      </c>
      <c r="C325" s="70">
        <v>2</v>
      </c>
      <c r="D325" s="70">
        <v>16</v>
      </c>
      <c r="E325" s="70">
        <v>2005</v>
      </c>
      <c r="F325" s="70" t="s">
        <v>789</v>
      </c>
      <c r="G325" s="70" t="s">
        <v>2170</v>
      </c>
      <c r="H325" s="70" t="s">
        <v>2171</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2173</v>
      </c>
      <c r="B326" s="70">
        <v>258</v>
      </c>
      <c r="C326" s="70">
        <v>3</v>
      </c>
      <c r="D326" s="70">
        <v>16</v>
      </c>
      <c r="E326" s="70">
        <v>2006</v>
      </c>
      <c r="F326" s="70" t="s">
        <v>790</v>
      </c>
      <c r="G326" s="70" t="s">
        <v>2170</v>
      </c>
      <c r="H326" s="70" t="s">
        <v>2171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2174</v>
      </c>
      <c r="B327" s="70">
        <v>259</v>
      </c>
      <c r="C327" s="70">
        <v>4</v>
      </c>
      <c r="D327" s="70">
        <v>16</v>
      </c>
      <c r="E327" s="70">
        <v>2007</v>
      </c>
      <c r="F327" s="70" t="s">
        <v>791</v>
      </c>
      <c r="G327" s="70" t="s">
        <v>2170</v>
      </c>
      <c r="H327" s="70" t="s">
        <v>2171</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2175</v>
      </c>
      <c r="B328" s="70">
        <v>260</v>
      </c>
      <c r="C328" s="70">
        <v>5</v>
      </c>
      <c r="D328" s="70">
        <v>16</v>
      </c>
      <c r="E328" s="70">
        <v>2008</v>
      </c>
      <c r="F328" s="70" t="s">
        <v>792</v>
      </c>
      <c r="G328" s="70" t="s">
        <v>2170</v>
      </c>
      <c r="H328" s="70" t="s">
        <v>2171</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2176</v>
      </c>
      <c r="B329" s="70">
        <v>261</v>
      </c>
      <c r="C329" s="70">
        <v>6</v>
      </c>
      <c r="D329" s="70">
        <v>16</v>
      </c>
      <c r="E329" s="70">
        <v>2009</v>
      </c>
      <c r="F329" s="70" t="s">
        <v>176</v>
      </c>
      <c r="G329" s="1064" t="s">
        <v>2170</v>
      </c>
      <c r="H329" s="70" t="s">
        <v>2171</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2177</v>
      </c>
      <c r="B330" s="70">
        <v>262</v>
      </c>
      <c r="C330" s="70">
        <v>7</v>
      </c>
      <c r="D330" s="70">
        <v>16</v>
      </c>
      <c r="E330" s="70">
        <v>2010</v>
      </c>
      <c r="F330" s="70" t="s">
        <v>177</v>
      </c>
      <c r="G330" s="1064" t="s">
        <v>2170</v>
      </c>
      <c r="H330" s="70" t="s">
        <v>2171</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2178</v>
      </c>
      <c r="B331" s="70">
        <v>263</v>
      </c>
      <c r="C331" s="70">
        <v>8</v>
      </c>
      <c r="D331" s="70">
        <v>16</v>
      </c>
      <c r="E331" s="70">
        <v>2011</v>
      </c>
      <c r="F331" s="70" t="s">
        <v>178</v>
      </c>
      <c r="G331" s="70" t="s">
        <v>2170</v>
      </c>
      <c r="H331" s="70" t="s">
        <v>2171</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2179</v>
      </c>
      <c r="B332" s="70">
        <v>264</v>
      </c>
      <c r="C332" s="70">
        <v>9</v>
      </c>
      <c r="D332" s="70">
        <v>16</v>
      </c>
      <c r="E332" s="70">
        <v>2012</v>
      </c>
      <c r="F332" s="70" t="s">
        <v>179</v>
      </c>
      <c r="G332" s="70" t="s">
        <v>2170</v>
      </c>
      <c r="H332" s="70" t="s">
        <v>2171</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2180</v>
      </c>
      <c r="B333" s="70">
        <v>265</v>
      </c>
      <c r="C333" s="70">
        <v>10</v>
      </c>
      <c r="D333" s="70">
        <v>16</v>
      </c>
      <c r="E333" s="70">
        <v>2013</v>
      </c>
      <c r="F333" s="70" t="s">
        <v>180</v>
      </c>
      <c r="G333" s="70" t="s">
        <v>2170</v>
      </c>
      <c r="H333" s="70" t="s">
        <v>2171</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2181</v>
      </c>
      <c r="B334" s="70">
        <v>266</v>
      </c>
      <c r="C334" s="70">
        <v>11</v>
      </c>
      <c r="D334" s="70">
        <v>16</v>
      </c>
      <c r="E334" s="70">
        <v>2014</v>
      </c>
      <c r="F334" s="70" t="s">
        <v>181</v>
      </c>
      <c r="G334" s="70" t="s">
        <v>2170</v>
      </c>
      <c r="H334" s="70" t="s">
        <v>2171</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2182</v>
      </c>
      <c r="B335" s="70">
        <v>267</v>
      </c>
      <c r="C335" s="70">
        <v>12</v>
      </c>
      <c r="D335" s="70">
        <v>16</v>
      </c>
      <c r="E335" s="70">
        <v>2015</v>
      </c>
      <c r="F335" s="70" t="s">
        <v>182</v>
      </c>
      <c r="G335" s="70" t="s">
        <v>2170</v>
      </c>
      <c r="H335" s="70" t="s">
        <v>2171</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2183</v>
      </c>
      <c r="B336" s="70">
        <v>268</v>
      </c>
      <c r="C336" s="70">
        <v>13</v>
      </c>
      <c r="D336" s="70">
        <v>16</v>
      </c>
      <c r="E336" s="70">
        <v>2016</v>
      </c>
      <c r="F336" s="70" t="s">
        <v>155</v>
      </c>
      <c r="G336" s="70" t="s">
        <v>2170</v>
      </c>
      <c r="H336" s="70" t="s">
        <v>2171</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2184</v>
      </c>
      <c r="B337" s="70">
        <v>269</v>
      </c>
      <c r="C337" s="70">
        <v>14</v>
      </c>
      <c r="D337" s="70">
        <v>16</v>
      </c>
      <c r="E337" s="70">
        <v>2017</v>
      </c>
      <c r="F337" s="70" t="s">
        <v>156</v>
      </c>
      <c r="G337" s="70" t="s">
        <v>2170</v>
      </c>
      <c r="H337" s="70" t="s">
        <v>2171</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2185</v>
      </c>
      <c r="B338" s="70">
        <v>270</v>
      </c>
      <c r="C338" s="70">
        <v>15</v>
      </c>
      <c r="D338" s="70">
        <v>16</v>
      </c>
      <c r="E338" s="70">
        <v>2018</v>
      </c>
      <c r="F338" s="70" t="s">
        <v>183</v>
      </c>
      <c r="G338" s="70" t="s">
        <v>2170</v>
      </c>
      <c r="H338" s="70" t="s">
        <v>2171</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2186</v>
      </c>
      <c r="B339" s="70">
        <v>271</v>
      </c>
      <c r="C339" s="70">
        <v>16</v>
      </c>
      <c r="D339" s="70">
        <v>16</v>
      </c>
      <c r="E339" s="70">
        <v>2019</v>
      </c>
      <c r="F339" s="70" t="s">
        <v>158</v>
      </c>
      <c r="G339" s="70" t="s">
        <v>2170</v>
      </c>
      <c r="H339" s="70" t="s">
        <v>2171</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2187</v>
      </c>
      <c r="B340" s="70">
        <v>272</v>
      </c>
      <c r="C340" s="70">
        <v>17</v>
      </c>
      <c r="D340" s="70">
        <v>16</v>
      </c>
      <c r="E340" s="70">
        <v>2020</v>
      </c>
      <c r="F340" s="70" t="s">
        <v>159</v>
      </c>
      <c r="G340" s="70" t="s">
        <v>2170</v>
      </c>
      <c r="H340" s="70" t="s">
        <v>2171</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2188</v>
      </c>
      <c r="B341" s="70">
        <v>272</v>
      </c>
      <c r="C341" s="70">
        <v>18</v>
      </c>
      <c r="D341" s="70">
        <v>16</v>
      </c>
      <c r="E341" s="70">
        <v>2021</v>
      </c>
      <c r="F341" s="70" t="s">
        <v>160</v>
      </c>
      <c r="G341" s="70" t="s">
        <v>2170</v>
      </c>
      <c r="H341" s="70" t="s">
        <v>2171</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2189</v>
      </c>
      <c r="B342" s="70">
        <v>272</v>
      </c>
      <c r="C342" s="70">
        <v>19</v>
      </c>
      <c r="D342" s="70">
        <v>16</v>
      </c>
      <c r="E342" s="70">
        <v>2022</v>
      </c>
      <c r="F342" s="70" t="s">
        <v>161</v>
      </c>
      <c r="G342" s="70" t="s">
        <v>2170</v>
      </c>
      <c r="H342" s="70" t="s">
        <v>2171</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2190</v>
      </c>
      <c r="B343" s="70">
        <v>272</v>
      </c>
      <c r="C343" s="70">
        <v>20</v>
      </c>
      <c r="D343" s="70">
        <v>16</v>
      </c>
      <c r="E343" s="70">
        <v>2023</v>
      </c>
      <c r="F343" s="70" t="s">
        <v>1539</v>
      </c>
      <c r="G343" s="70" t="s">
        <v>2170</v>
      </c>
      <c r="H343" s="70" t="s">
        <v>2171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2191</v>
      </c>
      <c r="B344" s="70">
        <v>272</v>
      </c>
      <c r="C344" s="70">
        <v>21</v>
      </c>
      <c r="D344" s="70">
        <v>16</v>
      </c>
      <c r="E344" s="70">
        <v>2024</v>
      </c>
      <c r="F344" s="70" t="s">
        <v>1554</v>
      </c>
      <c r="G344" s="70" t="s">
        <v>2170</v>
      </c>
      <c r="H344" s="70" t="s">
        <v>2171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2192</v>
      </c>
      <c r="B345" s="70">
        <v>273</v>
      </c>
      <c r="C345" s="70">
        <v>1</v>
      </c>
      <c r="D345" s="70">
        <v>17</v>
      </c>
      <c r="E345" s="70">
        <v>1990</v>
      </c>
      <c r="F345" s="70" t="s">
        <v>787</v>
      </c>
      <c r="G345" s="70" t="s">
        <v>2193</v>
      </c>
      <c r="H345" s="70" t="s">
        <v>2194</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2195</v>
      </c>
      <c r="B346" s="70">
        <v>274</v>
      </c>
      <c r="C346" s="70">
        <v>2</v>
      </c>
      <c r="D346" s="70">
        <v>17</v>
      </c>
      <c r="E346" s="70">
        <v>2005</v>
      </c>
      <c r="F346" s="70" t="s">
        <v>789</v>
      </c>
      <c r="G346" s="70" t="s">
        <v>2193</v>
      </c>
      <c r="H346" s="70" t="s">
        <v>2194</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2196</v>
      </c>
      <c r="B347" s="70">
        <v>275</v>
      </c>
      <c r="C347" s="70">
        <v>3</v>
      </c>
      <c r="D347" s="70">
        <v>17</v>
      </c>
      <c r="E347" s="70">
        <v>2006</v>
      </c>
      <c r="F347" s="70" t="s">
        <v>790</v>
      </c>
      <c r="G347" s="70" t="s">
        <v>2193</v>
      </c>
      <c r="H347" s="70" t="s">
        <v>2194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2197</v>
      </c>
      <c r="B348" s="70">
        <v>276</v>
      </c>
      <c r="C348" s="70">
        <v>4</v>
      </c>
      <c r="D348" s="70">
        <v>17</v>
      </c>
      <c r="E348" s="70">
        <v>2007</v>
      </c>
      <c r="F348" s="70" t="s">
        <v>791</v>
      </c>
      <c r="G348" s="70" t="s">
        <v>2193</v>
      </c>
      <c r="H348" s="70" t="s">
        <v>2194</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2198</v>
      </c>
      <c r="B349" s="70">
        <v>277</v>
      </c>
      <c r="C349" s="70">
        <v>5</v>
      </c>
      <c r="D349" s="70">
        <v>17</v>
      </c>
      <c r="E349" s="70">
        <v>2008</v>
      </c>
      <c r="F349" s="70" t="s">
        <v>792</v>
      </c>
      <c r="G349" s="1064" t="s">
        <v>2193</v>
      </c>
      <c r="H349" s="70" t="s">
        <v>2194</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2199</v>
      </c>
      <c r="B350" s="70">
        <v>278</v>
      </c>
      <c r="C350" s="70">
        <v>6</v>
      </c>
      <c r="D350" s="70">
        <v>17</v>
      </c>
      <c r="E350" s="70">
        <v>2009</v>
      </c>
      <c r="F350" s="70" t="s">
        <v>176</v>
      </c>
      <c r="G350" s="1064" t="s">
        <v>2193</v>
      </c>
      <c r="H350" s="70" t="s">
        <v>2194</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2200</v>
      </c>
      <c r="B351" s="70">
        <v>279</v>
      </c>
      <c r="C351" s="70">
        <v>7</v>
      </c>
      <c r="D351" s="70">
        <v>17</v>
      </c>
      <c r="E351" s="70">
        <v>2010</v>
      </c>
      <c r="F351" s="70" t="s">
        <v>177</v>
      </c>
      <c r="G351" s="70" t="s">
        <v>2193</v>
      </c>
      <c r="H351" s="70" t="s">
        <v>2194</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2201</v>
      </c>
      <c r="B352" s="70">
        <v>280</v>
      </c>
      <c r="C352" s="70">
        <v>8</v>
      </c>
      <c r="D352" s="70">
        <v>17</v>
      </c>
      <c r="E352" s="70">
        <v>2011</v>
      </c>
      <c r="F352" s="70" t="s">
        <v>178</v>
      </c>
      <c r="G352" s="70" t="s">
        <v>2193</v>
      </c>
      <c r="H352" s="70" t="s">
        <v>2194</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2202</v>
      </c>
      <c r="B353" s="70">
        <v>281</v>
      </c>
      <c r="C353" s="70">
        <v>9</v>
      </c>
      <c r="D353" s="70">
        <v>17</v>
      </c>
      <c r="E353" s="70">
        <v>2012</v>
      </c>
      <c r="F353" s="70" t="s">
        <v>179</v>
      </c>
      <c r="G353" s="70" t="s">
        <v>2193</v>
      </c>
      <c r="H353" s="70" t="s">
        <v>2194</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2203</v>
      </c>
      <c r="B354" s="70">
        <v>282</v>
      </c>
      <c r="C354" s="70">
        <v>10</v>
      </c>
      <c r="D354" s="70">
        <v>17</v>
      </c>
      <c r="E354" s="70">
        <v>2013</v>
      </c>
      <c r="F354" s="70" t="s">
        <v>180</v>
      </c>
      <c r="G354" s="70" t="s">
        <v>2193</v>
      </c>
      <c r="H354" s="70" t="s">
        <v>2194</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2204</v>
      </c>
      <c r="B355" s="70">
        <v>283</v>
      </c>
      <c r="C355" s="70">
        <v>11</v>
      </c>
      <c r="D355" s="70">
        <v>17</v>
      </c>
      <c r="E355" s="70">
        <v>2014</v>
      </c>
      <c r="F355" s="70" t="s">
        <v>181</v>
      </c>
      <c r="G355" s="70" t="s">
        <v>2193</v>
      </c>
      <c r="H355" s="70" t="s">
        <v>2194</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2205</v>
      </c>
      <c r="B356" s="70">
        <v>284</v>
      </c>
      <c r="C356" s="70">
        <v>12</v>
      </c>
      <c r="D356" s="70">
        <v>17</v>
      </c>
      <c r="E356" s="70">
        <v>2015</v>
      </c>
      <c r="F356" s="70" t="s">
        <v>182</v>
      </c>
      <c r="G356" s="70" t="s">
        <v>2193</v>
      </c>
      <c r="H356" s="70" t="s">
        <v>2194</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2206</v>
      </c>
      <c r="B357" s="70">
        <v>285</v>
      </c>
      <c r="C357" s="70">
        <v>13</v>
      </c>
      <c r="D357" s="70">
        <v>17</v>
      </c>
      <c r="E357" s="70">
        <v>2016</v>
      </c>
      <c r="F357" s="70" t="s">
        <v>155</v>
      </c>
      <c r="G357" s="70" t="s">
        <v>2193</v>
      </c>
      <c r="H357" s="70" t="s">
        <v>2194</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2207</v>
      </c>
      <c r="B358" s="70">
        <v>286</v>
      </c>
      <c r="C358" s="70">
        <v>14</v>
      </c>
      <c r="D358" s="70">
        <v>17</v>
      </c>
      <c r="E358" s="70">
        <v>2017</v>
      </c>
      <c r="F358" s="70" t="s">
        <v>156</v>
      </c>
      <c r="G358" s="70" t="s">
        <v>2193</v>
      </c>
      <c r="H358" s="70" t="s">
        <v>2194</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2208</v>
      </c>
      <c r="B359" s="70">
        <v>287</v>
      </c>
      <c r="C359" s="70">
        <v>15</v>
      </c>
      <c r="D359" s="70">
        <v>17</v>
      </c>
      <c r="E359" s="70">
        <v>2018</v>
      </c>
      <c r="F359" s="70" t="s">
        <v>183</v>
      </c>
      <c r="G359" s="70" t="s">
        <v>2193</v>
      </c>
      <c r="H359" s="70" t="s">
        <v>2194</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2209</v>
      </c>
      <c r="B360" s="70">
        <v>288</v>
      </c>
      <c r="C360" s="70">
        <v>16</v>
      </c>
      <c r="D360" s="70">
        <v>17</v>
      </c>
      <c r="E360" s="70">
        <v>2019</v>
      </c>
      <c r="F360" s="70" t="s">
        <v>158</v>
      </c>
      <c r="G360" s="70" t="s">
        <v>2193</v>
      </c>
      <c r="H360" s="70" t="s">
        <v>2194</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2210</v>
      </c>
      <c r="B361" s="70">
        <v>289</v>
      </c>
      <c r="C361" s="70">
        <v>17</v>
      </c>
      <c r="D361" s="70">
        <v>17</v>
      </c>
      <c r="E361" s="70">
        <v>2020</v>
      </c>
      <c r="F361" s="70" t="s">
        <v>159</v>
      </c>
      <c r="G361" s="70" t="s">
        <v>2193</v>
      </c>
      <c r="H361" s="70" t="s">
        <v>2194</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2211</v>
      </c>
      <c r="B362" s="70">
        <v>289</v>
      </c>
      <c r="C362" s="70">
        <v>18</v>
      </c>
      <c r="D362" s="70">
        <v>17</v>
      </c>
      <c r="E362" s="70">
        <v>2021</v>
      </c>
      <c r="F362" s="70" t="s">
        <v>160</v>
      </c>
      <c r="G362" s="70" t="s">
        <v>2193</v>
      </c>
      <c r="H362" s="70" t="s">
        <v>2194</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2212</v>
      </c>
      <c r="B363" s="70">
        <v>289</v>
      </c>
      <c r="C363" s="70">
        <v>19</v>
      </c>
      <c r="D363" s="70">
        <v>17</v>
      </c>
      <c r="E363" s="70">
        <v>2022</v>
      </c>
      <c r="F363" s="70" t="s">
        <v>161</v>
      </c>
      <c r="G363" s="70" t="s">
        <v>2193</v>
      </c>
      <c r="H363" s="70" t="s">
        <v>2194</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2213</v>
      </c>
      <c r="B364" s="70">
        <v>289</v>
      </c>
      <c r="C364" s="70">
        <v>20</v>
      </c>
      <c r="D364" s="70">
        <v>17</v>
      </c>
      <c r="E364" s="70">
        <v>2023</v>
      </c>
      <c r="F364" s="70" t="s">
        <v>1539</v>
      </c>
      <c r="G364" s="70" t="s">
        <v>2193</v>
      </c>
      <c r="H364" s="70" t="s">
        <v>2194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2214</v>
      </c>
      <c r="B365" s="70">
        <v>289</v>
      </c>
      <c r="C365" s="70">
        <v>21</v>
      </c>
      <c r="D365" s="70">
        <v>17</v>
      </c>
      <c r="E365" s="70">
        <v>2024</v>
      </c>
      <c r="F365" s="70" t="s">
        <v>1554</v>
      </c>
      <c r="G365" s="70" t="s">
        <v>2193</v>
      </c>
      <c r="H365" s="70" t="s">
        <v>2194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2215</v>
      </c>
      <c r="B366" s="70">
        <v>290</v>
      </c>
      <c r="C366" s="70">
        <v>1</v>
      </c>
      <c r="D366" s="70">
        <v>18</v>
      </c>
      <c r="E366" s="70">
        <v>1990</v>
      </c>
      <c r="F366" s="70" t="s">
        <v>787</v>
      </c>
      <c r="G366" s="70" t="s">
        <v>2216</v>
      </c>
      <c r="H366" s="70" t="s">
        <v>2217</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2218</v>
      </c>
      <c r="B367" s="70">
        <v>291</v>
      </c>
      <c r="C367" s="70">
        <v>2</v>
      </c>
      <c r="D367" s="70">
        <v>18</v>
      </c>
      <c r="E367" s="70">
        <v>2005</v>
      </c>
      <c r="F367" s="70" t="s">
        <v>789</v>
      </c>
      <c r="G367" s="70" t="s">
        <v>2216</v>
      </c>
      <c r="H367" s="70" t="s">
        <v>2217</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2219</v>
      </c>
      <c r="B368" s="70">
        <v>292</v>
      </c>
      <c r="C368" s="70">
        <v>3</v>
      </c>
      <c r="D368" s="70">
        <v>18</v>
      </c>
      <c r="E368" s="70">
        <v>2006</v>
      </c>
      <c r="F368" s="70" t="s">
        <v>790</v>
      </c>
      <c r="G368" s="1064" t="s">
        <v>2216</v>
      </c>
      <c r="H368" s="70" t="s">
        <v>2217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2220</v>
      </c>
      <c r="B369" s="70">
        <v>293</v>
      </c>
      <c r="C369" s="70">
        <v>4</v>
      </c>
      <c r="D369" s="70">
        <v>18</v>
      </c>
      <c r="E369" s="70">
        <v>2007</v>
      </c>
      <c r="F369" s="70" t="s">
        <v>791</v>
      </c>
      <c r="G369" s="1064" t="s">
        <v>2216</v>
      </c>
      <c r="H369" s="70" t="s">
        <v>2217</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2221</v>
      </c>
      <c r="B370" s="70">
        <v>294</v>
      </c>
      <c r="C370" s="70">
        <v>5</v>
      </c>
      <c r="D370" s="70">
        <v>18</v>
      </c>
      <c r="E370" s="70">
        <v>2008</v>
      </c>
      <c r="F370" s="70" t="s">
        <v>792</v>
      </c>
      <c r="G370" s="70" t="s">
        <v>2216</v>
      </c>
      <c r="H370" s="70" t="s">
        <v>2217</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2222</v>
      </c>
      <c r="B371" s="70">
        <v>295</v>
      </c>
      <c r="C371" s="70">
        <v>6</v>
      </c>
      <c r="D371" s="70">
        <v>18</v>
      </c>
      <c r="E371" s="70">
        <v>2009</v>
      </c>
      <c r="F371" s="70" t="s">
        <v>176</v>
      </c>
      <c r="G371" s="70" t="s">
        <v>2216</v>
      </c>
      <c r="H371" s="70" t="s">
        <v>2217</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2223</v>
      </c>
      <c r="B372" s="70">
        <v>296</v>
      </c>
      <c r="C372" s="70">
        <v>7</v>
      </c>
      <c r="D372" s="70">
        <v>18</v>
      </c>
      <c r="E372" s="70">
        <v>2010</v>
      </c>
      <c r="F372" s="70" t="s">
        <v>177</v>
      </c>
      <c r="G372" s="70" t="s">
        <v>2216</v>
      </c>
      <c r="H372" s="70" t="s">
        <v>2217</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2224</v>
      </c>
      <c r="B373" s="70">
        <v>297</v>
      </c>
      <c r="C373" s="70">
        <v>8</v>
      </c>
      <c r="D373" s="70">
        <v>18</v>
      </c>
      <c r="E373" s="70">
        <v>2011</v>
      </c>
      <c r="F373" s="70" t="s">
        <v>178</v>
      </c>
      <c r="G373" s="70" t="s">
        <v>2216</v>
      </c>
      <c r="H373" s="70" t="s">
        <v>2217</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2225</v>
      </c>
      <c r="B374" s="70">
        <v>298</v>
      </c>
      <c r="C374" s="70">
        <v>9</v>
      </c>
      <c r="D374" s="70">
        <v>18</v>
      </c>
      <c r="E374" s="70">
        <v>2012</v>
      </c>
      <c r="F374" s="70" t="s">
        <v>179</v>
      </c>
      <c r="G374" s="70" t="s">
        <v>2216</v>
      </c>
      <c r="H374" s="70" t="s">
        <v>2217</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2226</v>
      </c>
      <c r="B375" s="70">
        <v>299</v>
      </c>
      <c r="C375" s="70">
        <v>10</v>
      </c>
      <c r="D375" s="70">
        <v>18</v>
      </c>
      <c r="E375" s="70">
        <v>2013</v>
      </c>
      <c r="F375" s="70" t="s">
        <v>180</v>
      </c>
      <c r="G375" s="70" t="s">
        <v>2216</v>
      </c>
      <c r="H375" s="70" t="s">
        <v>2217</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2227</v>
      </c>
      <c r="B376" s="70">
        <v>300</v>
      </c>
      <c r="C376" s="70">
        <v>11</v>
      </c>
      <c r="D376" s="70">
        <v>18</v>
      </c>
      <c r="E376" s="70">
        <v>2014</v>
      </c>
      <c r="F376" s="70" t="s">
        <v>181</v>
      </c>
      <c r="G376" s="70" t="s">
        <v>2216</v>
      </c>
      <c r="H376" s="70" t="s">
        <v>2217</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2228</v>
      </c>
      <c r="B377" s="70">
        <v>301</v>
      </c>
      <c r="C377" s="70">
        <v>12</v>
      </c>
      <c r="D377" s="70">
        <v>18</v>
      </c>
      <c r="E377" s="70">
        <v>2015</v>
      </c>
      <c r="F377" s="70" t="s">
        <v>182</v>
      </c>
      <c r="G377" s="70" t="s">
        <v>2216</v>
      </c>
      <c r="H377" s="70" t="s">
        <v>2217</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2229</v>
      </c>
      <c r="B378" s="70">
        <v>302</v>
      </c>
      <c r="C378" s="70">
        <v>13</v>
      </c>
      <c r="D378" s="70">
        <v>18</v>
      </c>
      <c r="E378" s="70">
        <v>2016</v>
      </c>
      <c r="F378" s="70" t="s">
        <v>155</v>
      </c>
      <c r="G378" s="70" t="s">
        <v>2216</v>
      </c>
      <c r="H378" s="70" t="s">
        <v>2217</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2230</v>
      </c>
      <c r="B379" s="70">
        <v>303</v>
      </c>
      <c r="C379" s="70">
        <v>14</v>
      </c>
      <c r="D379" s="70">
        <v>18</v>
      </c>
      <c r="E379" s="70">
        <v>2017</v>
      </c>
      <c r="F379" s="70" t="s">
        <v>156</v>
      </c>
      <c r="G379" s="70" t="s">
        <v>2216</v>
      </c>
      <c r="H379" s="70" t="s">
        <v>2217</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2231</v>
      </c>
      <c r="B380" s="70">
        <v>304</v>
      </c>
      <c r="C380" s="70">
        <v>15</v>
      </c>
      <c r="D380" s="70">
        <v>18</v>
      </c>
      <c r="E380" s="70">
        <v>2018</v>
      </c>
      <c r="F380" s="70" t="s">
        <v>183</v>
      </c>
      <c r="G380" s="70" t="s">
        <v>2216</v>
      </c>
      <c r="H380" s="70" t="s">
        <v>2217</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2232</v>
      </c>
      <c r="B381" s="70">
        <v>305</v>
      </c>
      <c r="C381" s="70">
        <v>16</v>
      </c>
      <c r="D381" s="70">
        <v>18</v>
      </c>
      <c r="E381" s="70">
        <v>2019</v>
      </c>
      <c r="F381" s="70" t="s">
        <v>158</v>
      </c>
      <c r="G381" s="70" t="s">
        <v>2216</v>
      </c>
      <c r="H381" s="70" t="s">
        <v>2217</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2233</v>
      </c>
      <c r="B382" s="70">
        <v>306</v>
      </c>
      <c r="C382" s="70">
        <v>17</v>
      </c>
      <c r="D382" s="70">
        <v>18</v>
      </c>
      <c r="E382" s="70">
        <v>2020</v>
      </c>
      <c r="F382" s="70" t="s">
        <v>159</v>
      </c>
      <c r="G382" s="70" t="s">
        <v>2216</v>
      </c>
      <c r="H382" s="70" t="s">
        <v>2217</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2234</v>
      </c>
      <c r="B383" s="70">
        <v>306</v>
      </c>
      <c r="C383" s="70">
        <v>18</v>
      </c>
      <c r="D383" s="70">
        <v>18</v>
      </c>
      <c r="E383" s="70">
        <v>2021</v>
      </c>
      <c r="F383" s="70" t="s">
        <v>160</v>
      </c>
      <c r="G383" s="70" t="s">
        <v>2216</v>
      </c>
      <c r="H383" s="70" t="s">
        <v>2217</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2235</v>
      </c>
      <c r="B384" s="70">
        <v>306</v>
      </c>
      <c r="C384" s="70">
        <v>19</v>
      </c>
      <c r="D384" s="70">
        <v>18</v>
      </c>
      <c r="E384" s="70">
        <v>2022</v>
      </c>
      <c r="F384" s="70" t="s">
        <v>161</v>
      </c>
      <c r="G384" s="70" t="s">
        <v>2216</v>
      </c>
      <c r="H384" s="70" t="s">
        <v>2217</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2236</v>
      </c>
      <c r="B385" s="70">
        <v>306</v>
      </c>
      <c r="C385" s="70">
        <v>20</v>
      </c>
      <c r="D385" s="70">
        <v>18</v>
      </c>
      <c r="E385" s="70">
        <v>2023</v>
      </c>
      <c r="F385" s="70" t="s">
        <v>1539</v>
      </c>
      <c r="G385" s="70" t="s">
        <v>2216</v>
      </c>
      <c r="H385" s="70" t="s">
        <v>2217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2237</v>
      </c>
      <c r="B386" s="70">
        <v>306</v>
      </c>
      <c r="C386" s="70">
        <v>21</v>
      </c>
      <c r="D386" s="70">
        <v>18</v>
      </c>
      <c r="E386" s="70">
        <v>2024</v>
      </c>
      <c r="F386" s="70" t="s">
        <v>1554</v>
      </c>
      <c r="G386" s="1064" t="s">
        <v>2216</v>
      </c>
      <c r="H386" s="70" t="s">
        <v>2217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2238</v>
      </c>
      <c r="B387" s="70">
        <v>307</v>
      </c>
      <c r="C387" s="70">
        <v>1</v>
      </c>
      <c r="D387" s="70">
        <v>19</v>
      </c>
      <c r="E387" s="70">
        <v>1990</v>
      </c>
      <c r="F387" s="70" t="s">
        <v>787</v>
      </c>
      <c r="G387" s="1064" t="s">
        <v>2239</v>
      </c>
      <c r="H387" s="70" t="s">
        <v>2240</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2241</v>
      </c>
      <c r="B388" s="70">
        <v>308</v>
      </c>
      <c r="C388" s="70">
        <v>2</v>
      </c>
      <c r="D388" s="70">
        <v>19</v>
      </c>
      <c r="E388" s="70">
        <v>2005</v>
      </c>
      <c r="F388" s="70" t="s">
        <v>789</v>
      </c>
      <c r="G388" s="70" t="s">
        <v>2239</v>
      </c>
      <c r="H388" s="70" t="s">
        <v>2240</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2242</v>
      </c>
      <c r="B389" s="70">
        <v>309</v>
      </c>
      <c r="C389" s="70">
        <v>3</v>
      </c>
      <c r="D389" s="70">
        <v>19</v>
      </c>
      <c r="E389" s="70">
        <v>2006</v>
      </c>
      <c r="F389" s="70" t="s">
        <v>790</v>
      </c>
      <c r="G389" s="70" t="s">
        <v>2239</v>
      </c>
      <c r="H389" s="70" t="s">
        <v>2240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2243</v>
      </c>
      <c r="B390" s="70">
        <v>310</v>
      </c>
      <c r="C390" s="70">
        <v>4</v>
      </c>
      <c r="D390" s="70">
        <v>19</v>
      </c>
      <c r="E390" s="70">
        <v>2007</v>
      </c>
      <c r="F390" s="70" t="s">
        <v>791</v>
      </c>
      <c r="G390" s="70" t="s">
        <v>2239</v>
      </c>
      <c r="H390" s="70" t="s">
        <v>2240</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2244</v>
      </c>
      <c r="B391" s="70">
        <v>311</v>
      </c>
      <c r="C391" s="70">
        <v>5</v>
      </c>
      <c r="D391" s="70">
        <v>19</v>
      </c>
      <c r="E391" s="70">
        <v>2008</v>
      </c>
      <c r="F391" s="70" t="s">
        <v>792</v>
      </c>
      <c r="G391" s="70" t="s">
        <v>2239</v>
      </c>
      <c r="H391" s="70" t="s">
        <v>2240</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2245</v>
      </c>
      <c r="B392" s="70">
        <v>312</v>
      </c>
      <c r="C392" s="70">
        <v>6</v>
      </c>
      <c r="D392" s="70">
        <v>19</v>
      </c>
      <c r="E392" s="70">
        <v>2009</v>
      </c>
      <c r="F392" s="70" t="s">
        <v>176</v>
      </c>
      <c r="G392" s="70" t="s">
        <v>2239</v>
      </c>
      <c r="H392" s="70" t="s">
        <v>2240</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2246</v>
      </c>
      <c r="B393" s="70">
        <v>313</v>
      </c>
      <c r="C393" s="70">
        <v>7</v>
      </c>
      <c r="D393" s="70">
        <v>19</v>
      </c>
      <c r="E393" s="70">
        <v>2010</v>
      </c>
      <c r="F393" s="70" t="s">
        <v>177</v>
      </c>
      <c r="G393" s="70" t="s">
        <v>2239</v>
      </c>
      <c r="H393" s="70" t="s">
        <v>2240</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2247</v>
      </c>
      <c r="B394" s="70">
        <v>314</v>
      </c>
      <c r="C394" s="70">
        <v>8</v>
      </c>
      <c r="D394" s="70">
        <v>19</v>
      </c>
      <c r="E394" s="70">
        <v>2011</v>
      </c>
      <c r="F394" s="70" t="s">
        <v>178</v>
      </c>
      <c r="G394" s="70" t="s">
        <v>2239</v>
      </c>
      <c r="H394" s="70" t="s">
        <v>2240</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2248</v>
      </c>
      <c r="B395" s="70">
        <v>315</v>
      </c>
      <c r="C395" s="70">
        <v>9</v>
      </c>
      <c r="D395" s="70">
        <v>19</v>
      </c>
      <c r="E395" s="70">
        <v>2012</v>
      </c>
      <c r="F395" s="70" t="s">
        <v>179</v>
      </c>
      <c r="G395" s="70" t="s">
        <v>2239</v>
      </c>
      <c r="H395" s="70" t="s">
        <v>2240</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2249</v>
      </c>
      <c r="B396" s="70">
        <v>316</v>
      </c>
      <c r="C396" s="70">
        <v>10</v>
      </c>
      <c r="D396" s="70">
        <v>19</v>
      </c>
      <c r="E396" s="70">
        <v>2013</v>
      </c>
      <c r="F396" s="70" t="s">
        <v>180</v>
      </c>
      <c r="G396" s="70" t="s">
        <v>2239</v>
      </c>
      <c r="H396" s="70" t="s">
        <v>2240</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2250</v>
      </c>
      <c r="B397" s="70">
        <v>317</v>
      </c>
      <c r="C397" s="70">
        <v>11</v>
      </c>
      <c r="D397" s="70">
        <v>19</v>
      </c>
      <c r="E397" s="70">
        <v>2014</v>
      </c>
      <c r="F397" s="70" t="s">
        <v>181</v>
      </c>
      <c r="G397" s="70" t="s">
        <v>2239</v>
      </c>
      <c r="H397" s="70" t="s">
        <v>2240</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2251</v>
      </c>
      <c r="B398" s="70">
        <v>318</v>
      </c>
      <c r="C398" s="70">
        <v>12</v>
      </c>
      <c r="D398" s="70">
        <v>19</v>
      </c>
      <c r="E398" s="70">
        <v>2015</v>
      </c>
      <c r="F398" s="70" t="s">
        <v>182</v>
      </c>
      <c r="G398" s="70" t="s">
        <v>2239</v>
      </c>
      <c r="H398" s="70" t="s">
        <v>2240</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2252</v>
      </c>
      <c r="B399" s="70">
        <v>319</v>
      </c>
      <c r="C399" s="70">
        <v>13</v>
      </c>
      <c r="D399" s="70">
        <v>19</v>
      </c>
      <c r="E399" s="70">
        <v>2016</v>
      </c>
      <c r="F399" s="70" t="s">
        <v>155</v>
      </c>
      <c r="G399" s="70" t="s">
        <v>2239</v>
      </c>
      <c r="H399" s="70" t="s">
        <v>2240</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2253</v>
      </c>
      <c r="B400" s="70">
        <v>320</v>
      </c>
      <c r="C400" s="70">
        <v>14</v>
      </c>
      <c r="D400" s="70">
        <v>19</v>
      </c>
      <c r="E400" s="70">
        <v>2017</v>
      </c>
      <c r="F400" s="70" t="s">
        <v>156</v>
      </c>
      <c r="G400" s="70" t="s">
        <v>2239</v>
      </c>
      <c r="H400" s="70" t="s">
        <v>2240</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2254</v>
      </c>
      <c r="B401" s="70">
        <v>321</v>
      </c>
      <c r="C401" s="70">
        <v>15</v>
      </c>
      <c r="D401" s="70">
        <v>19</v>
      </c>
      <c r="E401" s="70">
        <v>2018</v>
      </c>
      <c r="F401" s="70" t="s">
        <v>183</v>
      </c>
      <c r="G401" s="70" t="s">
        <v>2239</v>
      </c>
      <c r="H401" s="70" t="s">
        <v>2240</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2255</v>
      </c>
      <c r="B402" s="70">
        <v>322</v>
      </c>
      <c r="C402" s="70">
        <v>16</v>
      </c>
      <c r="D402" s="70">
        <v>19</v>
      </c>
      <c r="E402" s="70">
        <v>2019</v>
      </c>
      <c r="F402" s="70" t="s">
        <v>158</v>
      </c>
      <c r="G402" s="70" t="s">
        <v>2239</v>
      </c>
      <c r="H402" s="70" t="s">
        <v>2240</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2256</v>
      </c>
      <c r="B403" s="70">
        <v>323</v>
      </c>
      <c r="C403" s="70">
        <v>17</v>
      </c>
      <c r="D403" s="70">
        <v>19</v>
      </c>
      <c r="E403" s="70">
        <v>2020</v>
      </c>
      <c r="F403" s="70" t="s">
        <v>159</v>
      </c>
      <c r="G403" s="70" t="s">
        <v>2239</v>
      </c>
      <c r="H403" s="70" t="s">
        <v>2240</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2257</v>
      </c>
      <c r="B404" s="70">
        <v>323</v>
      </c>
      <c r="C404" s="70">
        <v>18</v>
      </c>
      <c r="D404" s="70">
        <v>19</v>
      </c>
      <c r="E404" s="70">
        <v>2021</v>
      </c>
      <c r="F404" s="70" t="s">
        <v>160</v>
      </c>
      <c r="G404" s="70" t="s">
        <v>2239</v>
      </c>
      <c r="H404" s="70" t="s">
        <v>2240</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2258</v>
      </c>
      <c r="B405" s="70">
        <v>323</v>
      </c>
      <c r="C405" s="70">
        <v>19</v>
      </c>
      <c r="D405" s="70">
        <v>19</v>
      </c>
      <c r="E405" s="70">
        <v>2022</v>
      </c>
      <c r="F405" s="70" t="s">
        <v>161</v>
      </c>
      <c r="G405" s="70" t="s">
        <v>2239</v>
      </c>
      <c r="H405" s="70" t="s">
        <v>2240</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2259</v>
      </c>
      <c r="B406" s="70">
        <v>323</v>
      </c>
      <c r="C406" s="70">
        <v>20</v>
      </c>
      <c r="D406" s="70">
        <v>19</v>
      </c>
      <c r="E406" s="70">
        <v>2023</v>
      </c>
      <c r="F406" s="70" t="s">
        <v>1539</v>
      </c>
      <c r="G406" s="1064" t="s">
        <v>2239</v>
      </c>
      <c r="H406" s="70" t="s">
        <v>2240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2260</v>
      </c>
      <c r="B407" s="70">
        <v>323</v>
      </c>
      <c r="C407" s="70">
        <v>21</v>
      </c>
      <c r="D407" s="70">
        <v>19</v>
      </c>
      <c r="E407" s="70">
        <v>2024</v>
      </c>
      <c r="F407" s="70" t="s">
        <v>1554</v>
      </c>
      <c r="G407" s="1064" t="s">
        <v>2239</v>
      </c>
      <c r="H407" s="70" t="s">
        <v>2240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2261</v>
      </c>
      <c r="B408" s="70">
        <v>324</v>
      </c>
      <c r="C408" s="70">
        <v>1</v>
      </c>
      <c r="D408" s="70">
        <v>20</v>
      </c>
      <c r="E408" s="70">
        <v>1990</v>
      </c>
      <c r="F408" s="70" t="s">
        <v>787</v>
      </c>
      <c r="G408" s="70" t="s">
        <v>2262</v>
      </c>
      <c r="H408" s="70" t="s">
        <v>2263</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2264</v>
      </c>
      <c r="B409" s="70">
        <v>325</v>
      </c>
      <c r="C409" s="70">
        <v>2</v>
      </c>
      <c r="D409" s="70">
        <v>20</v>
      </c>
      <c r="E409" s="70">
        <v>2005</v>
      </c>
      <c r="F409" s="70" t="s">
        <v>789</v>
      </c>
      <c r="G409" s="70" t="s">
        <v>2262</v>
      </c>
      <c r="H409" s="70" t="s">
        <v>2263</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2265</v>
      </c>
      <c r="B410" s="70">
        <v>326</v>
      </c>
      <c r="C410" s="70">
        <v>3</v>
      </c>
      <c r="D410" s="70">
        <v>20</v>
      </c>
      <c r="E410" s="70">
        <v>2006</v>
      </c>
      <c r="F410" s="70" t="s">
        <v>790</v>
      </c>
      <c r="G410" s="70" t="s">
        <v>2262</v>
      </c>
      <c r="H410" s="70" t="s">
        <v>2263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2266</v>
      </c>
      <c r="B411" s="70">
        <v>327</v>
      </c>
      <c r="C411" s="70">
        <v>4</v>
      </c>
      <c r="D411" s="70">
        <v>20</v>
      </c>
      <c r="E411" s="70">
        <v>2007</v>
      </c>
      <c r="F411" s="70" t="s">
        <v>791</v>
      </c>
      <c r="G411" s="70" t="s">
        <v>2262</v>
      </c>
      <c r="H411" s="70" t="s">
        <v>2263</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2267</v>
      </c>
      <c r="B412" s="70">
        <v>328</v>
      </c>
      <c r="C412" s="70">
        <v>5</v>
      </c>
      <c r="D412" s="70">
        <v>20</v>
      </c>
      <c r="E412" s="70">
        <v>2008</v>
      </c>
      <c r="F412" s="70" t="s">
        <v>792</v>
      </c>
      <c r="G412" s="70" t="s">
        <v>2262</v>
      </c>
      <c r="H412" s="70" t="s">
        <v>2263</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2268</v>
      </c>
      <c r="B413" s="70">
        <v>329</v>
      </c>
      <c r="C413" s="70">
        <v>6</v>
      </c>
      <c r="D413" s="70">
        <v>20</v>
      </c>
      <c r="E413" s="70">
        <v>2009</v>
      </c>
      <c r="F413" s="70" t="s">
        <v>176</v>
      </c>
      <c r="G413" s="70" t="s">
        <v>2262</v>
      </c>
      <c r="H413" s="70" t="s">
        <v>2263</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2269</v>
      </c>
      <c r="B414" s="70">
        <v>330</v>
      </c>
      <c r="C414" s="70">
        <v>7</v>
      </c>
      <c r="D414" s="70">
        <v>20</v>
      </c>
      <c r="E414" s="70">
        <v>2010</v>
      </c>
      <c r="F414" s="70" t="s">
        <v>177</v>
      </c>
      <c r="G414" s="70" t="s">
        <v>2262</v>
      </c>
      <c r="H414" s="70" t="s">
        <v>2263</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2270</v>
      </c>
      <c r="B415" s="70">
        <v>331</v>
      </c>
      <c r="C415" s="70">
        <v>8</v>
      </c>
      <c r="D415" s="70">
        <v>20</v>
      </c>
      <c r="E415" s="70">
        <v>2011</v>
      </c>
      <c r="F415" s="70" t="s">
        <v>178</v>
      </c>
      <c r="G415" s="70" t="s">
        <v>2262</v>
      </c>
      <c r="H415" s="70" t="s">
        <v>2263</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2271</v>
      </c>
      <c r="B416" s="70">
        <v>332</v>
      </c>
      <c r="C416" s="70">
        <v>9</v>
      </c>
      <c r="D416" s="70">
        <v>20</v>
      </c>
      <c r="E416" s="70">
        <v>2012</v>
      </c>
      <c r="F416" s="70" t="s">
        <v>179</v>
      </c>
      <c r="G416" s="70" t="s">
        <v>2262</v>
      </c>
      <c r="H416" s="70" t="s">
        <v>2263</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2272</v>
      </c>
      <c r="B417" s="70">
        <v>333</v>
      </c>
      <c r="C417" s="70">
        <v>10</v>
      </c>
      <c r="D417" s="70">
        <v>20</v>
      </c>
      <c r="E417" s="70">
        <v>2013</v>
      </c>
      <c r="F417" s="70" t="s">
        <v>180</v>
      </c>
      <c r="G417" s="70" t="s">
        <v>2262</v>
      </c>
      <c r="H417" s="70" t="s">
        <v>2263</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2273</v>
      </c>
      <c r="B418" s="70">
        <v>334</v>
      </c>
      <c r="C418" s="70">
        <v>11</v>
      </c>
      <c r="D418" s="70">
        <v>20</v>
      </c>
      <c r="E418" s="70">
        <v>2014</v>
      </c>
      <c r="F418" s="70" t="s">
        <v>181</v>
      </c>
      <c r="G418" s="70" t="s">
        <v>2262</v>
      </c>
      <c r="H418" s="70" t="s">
        <v>2263</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2274</v>
      </c>
      <c r="B419" s="70">
        <v>335</v>
      </c>
      <c r="C419" s="70">
        <v>12</v>
      </c>
      <c r="D419" s="70">
        <v>20</v>
      </c>
      <c r="E419" s="70">
        <v>2015</v>
      </c>
      <c r="F419" s="70" t="s">
        <v>182</v>
      </c>
      <c r="G419" s="70" t="s">
        <v>2262</v>
      </c>
      <c r="H419" s="70" t="s">
        <v>2263</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2275</v>
      </c>
      <c r="B420" s="70">
        <v>336</v>
      </c>
      <c r="C420" s="70">
        <v>13</v>
      </c>
      <c r="D420" s="70">
        <v>20</v>
      </c>
      <c r="E420" s="70">
        <v>2016</v>
      </c>
      <c r="F420" s="70" t="s">
        <v>155</v>
      </c>
      <c r="G420" s="70" t="s">
        <v>2262</v>
      </c>
      <c r="H420" s="70" t="s">
        <v>2263</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2276</v>
      </c>
      <c r="B421" s="70">
        <v>337</v>
      </c>
      <c r="C421" s="70">
        <v>14</v>
      </c>
      <c r="D421" s="70">
        <v>20</v>
      </c>
      <c r="E421" s="70">
        <v>2017</v>
      </c>
      <c r="F421" s="70" t="s">
        <v>156</v>
      </c>
      <c r="G421" s="70" t="s">
        <v>2262</v>
      </c>
      <c r="H421" s="70" t="s">
        <v>2263</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2277</v>
      </c>
      <c r="B422" s="70">
        <v>338</v>
      </c>
      <c r="C422" s="70">
        <v>15</v>
      </c>
      <c r="D422" s="70">
        <v>20</v>
      </c>
      <c r="E422" s="70">
        <v>2018</v>
      </c>
      <c r="F422" s="70" t="s">
        <v>183</v>
      </c>
      <c r="G422" s="70" t="s">
        <v>2262</v>
      </c>
      <c r="H422" s="70" t="s">
        <v>2263</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2278</v>
      </c>
      <c r="B423" s="70">
        <v>339</v>
      </c>
      <c r="C423" s="70">
        <v>16</v>
      </c>
      <c r="D423" s="70">
        <v>20</v>
      </c>
      <c r="E423" s="70">
        <v>2019</v>
      </c>
      <c r="F423" s="70" t="s">
        <v>158</v>
      </c>
      <c r="G423" s="70" t="s">
        <v>2262</v>
      </c>
      <c r="H423" s="70" t="s">
        <v>2263</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2279</v>
      </c>
      <c r="B424" s="70">
        <v>340</v>
      </c>
      <c r="C424" s="70">
        <v>17</v>
      </c>
      <c r="D424" s="70">
        <v>20</v>
      </c>
      <c r="E424" s="70">
        <v>2020</v>
      </c>
      <c r="F424" s="70" t="s">
        <v>159</v>
      </c>
      <c r="G424" s="70" t="s">
        <v>2262</v>
      </c>
      <c r="H424" s="70" t="s">
        <v>2263</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2280</v>
      </c>
      <c r="B425" s="70">
        <v>340</v>
      </c>
      <c r="C425" s="70">
        <v>18</v>
      </c>
      <c r="D425" s="70">
        <v>20</v>
      </c>
      <c r="E425" s="70">
        <v>2021</v>
      </c>
      <c r="F425" s="70" t="s">
        <v>160</v>
      </c>
      <c r="G425" s="1064" t="s">
        <v>2262</v>
      </c>
      <c r="H425" s="70" t="s">
        <v>2263</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2281</v>
      </c>
      <c r="B426" s="70">
        <v>340</v>
      </c>
      <c r="C426" s="70">
        <v>19</v>
      </c>
      <c r="D426" s="70">
        <v>20</v>
      </c>
      <c r="E426" s="70">
        <v>2022</v>
      </c>
      <c r="F426" s="70" t="s">
        <v>161</v>
      </c>
      <c r="G426" s="1064" t="s">
        <v>2262</v>
      </c>
      <c r="H426" s="70" t="s">
        <v>2263</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2282</v>
      </c>
      <c r="B427" s="70">
        <v>340</v>
      </c>
      <c r="C427" s="70">
        <v>20</v>
      </c>
      <c r="D427" s="70">
        <v>20</v>
      </c>
      <c r="E427" s="70">
        <v>2023</v>
      </c>
      <c r="F427" s="70" t="s">
        <v>1539</v>
      </c>
      <c r="G427" s="70" t="s">
        <v>2262</v>
      </c>
      <c r="H427" s="70" t="s">
        <v>2263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2283</v>
      </c>
      <c r="B428" s="70">
        <v>340</v>
      </c>
      <c r="C428" s="70">
        <v>21</v>
      </c>
      <c r="D428" s="70">
        <v>20</v>
      </c>
      <c r="E428" s="70">
        <v>2024</v>
      </c>
      <c r="F428" s="70" t="s">
        <v>1554</v>
      </c>
      <c r="G428" s="70" t="s">
        <v>2262</v>
      </c>
      <c r="H428" s="70" t="s">
        <v>2263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2284</v>
      </c>
      <c r="B429" s="70">
        <v>341</v>
      </c>
      <c r="C429" s="70">
        <v>1</v>
      </c>
      <c r="D429" s="70">
        <v>21</v>
      </c>
      <c r="E429" s="70">
        <v>1990</v>
      </c>
      <c r="F429" s="70" t="s">
        <v>787</v>
      </c>
      <c r="G429" s="70" t="s">
        <v>2285</v>
      </c>
      <c r="H429" s="70" t="s">
        <v>2286</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2287</v>
      </c>
      <c r="B430" s="70">
        <v>342</v>
      </c>
      <c r="C430" s="70">
        <v>2</v>
      </c>
      <c r="D430" s="70">
        <v>21</v>
      </c>
      <c r="E430" s="70">
        <v>2005</v>
      </c>
      <c r="F430" s="70" t="s">
        <v>789</v>
      </c>
      <c r="G430" s="70" t="s">
        <v>2285</v>
      </c>
      <c r="H430" s="70" t="s">
        <v>2286</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2288</v>
      </c>
      <c r="B431" s="70">
        <v>343</v>
      </c>
      <c r="C431" s="70">
        <v>3</v>
      </c>
      <c r="D431" s="70">
        <v>21</v>
      </c>
      <c r="E431" s="70">
        <v>2006</v>
      </c>
      <c r="F431" s="70" t="s">
        <v>790</v>
      </c>
      <c r="G431" s="70" t="s">
        <v>2285</v>
      </c>
      <c r="H431" s="70" t="s">
        <v>2286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2289</v>
      </c>
      <c r="B432" s="70">
        <v>344</v>
      </c>
      <c r="C432" s="70">
        <v>4</v>
      </c>
      <c r="D432" s="70">
        <v>21</v>
      </c>
      <c r="E432" s="70">
        <v>2007</v>
      </c>
      <c r="F432" s="70" t="s">
        <v>791</v>
      </c>
      <c r="G432" s="70" t="s">
        <v>2285</v>
      </c>
      <c r="H432" s="70" t="s">
        <v>2286</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2290</v>
      </c>
      <c r="B433" s="70">
        <v>345</v>
      </c>
      <c r="C433" s="70">
        <v>5</v>
      </c>
      <c r="D433" s="70">
        <v>21</v>
      </c>
      <c r="E433" s="70">
        <v>2008</v>
      </c>
      <c r="F433" s="70" t="s">
        <v>792</v>
      </c>
      <c r="G433" s="70" t="s">
        <v>2285</v>
      </c>
      <c r="H433" s="70" t="s">
        <v>2286</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2291</v>
      </c>
      <c r="B434" s="70">
        <v>346</v>
      </c>
      <c r="C434" s="70">
        <v>6</v>
      </c>
      <c r="D434" s="70">
        <v>21</v>
      </c>
      <c r="E434" s="70">
        <v>2009</v>
      </c>
      <c r="F434" s="70" t="s">
        <v>176</v>
      </c>
      <c r="G434" s="70" t="s">
        <v>2285</v>
      </c>
      <c r="H434" s="70" t="s">
        <v>2286</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2292</v>
      </c>
      <c r="B435" s="70">
        <v>347</v>
      </c>
      <c r="C435" s="70">
        <v>7</v>
      </c>
      <c r="D435" s="70">
        <v>21</v>
      </c>
      <c r="E435" s="70">
        <v>2010</v>
      </c>
      <c r="F435" s="70" t="s">
        <v>177</v>
      </c>
      <c r="G435" s="70" t="s">
        <v>2285</v>
      </c>
      <c r="H435" s="70" t="s">
        <v>2286</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2293</v>
      </c>
      <c r="B436" s="70">
        <v>348</v>
      </c>
      <c r="C436" s="70">
        <v>8</v>
      </c>
      <c r="D436" s="70">
        <v>21</v>
      </c>
      <c r="E436" s="70">
        <v>2011</v>
      </c>
      <c r="F436" s="70" t="s">
        <v>178</v>
      </c>
      <c r="G436" s="70" t="s">
        <v>2285</v>
      </c>
      <c r="H436" s="70" t="s">
        <v>2286</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2294</v>
      </c>
      <c r="B437" s="70">
        <v>349</v>
      </c>
      <c r="C437" s="70">
        <v>9</v>
      </c>
      <c r="D437" s="70">
        <v>21</v>
      </c>
      <c r="E437" s="70">
        <v>2012</v>
      </c>
      <c r="F437" s="70" t="s">
        <v>179</v>
      </c>
      <c r="G437" s="70" t="s">
        <v>2285</v>
      </c>
      <c r="H437" s="70" t="s">
        <v>2286</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2295</v>
      </c>
      <c r="B438" s="70">
        <v>350</v>
      </c>
      <c r="C438" s="70">
        <v>10</v>
      </c>
      <c r="D438" s="70">
        <v>21</v>
      </c>
      <c r="E438" s="70">
        <v>2013</v>
      </c>
      <c r="F438" s="70" t="s">
        <v>180</v>
      </c>
      <c r="G438" s="70" t="s">
        <v>2285</v>
      </c>
      <c r="H438" s="70" t="s">
        <v>2286</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2296</v>
      </c>
      <c r="B439" s="70">
        <v>351</v>
      </c>
      <c r="C439" s="70">
        <v>11</v>
      </c>
      <c r="D439" s="70">
        <v>21</v>
      </c>
      <c r="E439" s="70">
        <v>2014</v>
      </c>
      <c r="F439" s="70" t="s">
        <v>181</v>
      </c>
      <c r="G439" s="70" t="s">
        <v>2285</v>
      </c>
      <c r="H439" s="70" t="s">
        <v>2286</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2297</v>
      </c>
      <c r="B440" s="70">
        <v>352</v>
      </c>
      <c r="C440" s="70">
        <v>12</v>
      </c>
      <c r="D440" s="70">
        <v>21</v>
      </c>
      <c r="E440" s="70">
        <v>2015</v>
      </c>
      <c r="F440" s="70" t="s">
        <v>182</v>
      </c>
      <c r="G440" s="70" t="s">
        <v>2285</v>
      </c>
      <c r="H440" s="70" t="s">
        <v>2286</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2298</v>
      </c>
      <c r="B441" s="70">
        <v>353</v>
      </c>
      <c r="C441" s="70">
        <v>13</v>
      </c>
      <c r="D441" s="70">
        <v>21</v>
      </c>
      <c r="E441" s="70">
        <v>2016</v>
      </c>
      <c r="F441" s="70" t="s">
        <v>155</v>
      </c>
      <c r="G441" s="70" t="s">
        <v>2285</v>
      </c>
      <c r="H441" s="70" t="s">
        <v>2286</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2299</v>
      </c>
      <c r="B442" s="70">
        <v>354</v>
      </c>
      <c r="C442" s="70">
        <v>14</v>
      </c>
      <c r="D442" s="70">
        <v>21</v>
      </c>
      <c r="E442" s="70">
        <v>2017</v>
      </c>
      <c r="F442" s="70" t="s">
        <v>156</v>
      </c>
      <c r="G442" s="70" t="s">
        <v>2285</v>
      </c>
      <c r="H442" s="70" t="s">
        <v>2286</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2300</v>
      </c>
      <c r="B443" s="70">
        <v>355</v>
      </c>
      <c r="C443" s="70">
        <v>15</v>
      </c>
      <c r="D443" s="70">
        <v>21</v>
      </c>
      <c r="E443" s="70">
        <v>2018</v>
      </c>
      <c r="F443" s="70" t="s">
        <v>183</v>
      </c>
      <c r="G443" s="70" t="s">
        <v>2285</v>
      </c>
      <c r="H443" s="70" t="s">
        <v>2286</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2301</v>
      </c>
      <c r="B444" s="70">
        <v>356</v>
      </c>
      <c r="C444" s="70">
        <v>16</v>
      </c>
      <c r="D444" s="70">
        <v>21</v>
      </c>
      <c r="E444" s="70">
        <v>2019</v>
      </c>
      <c r="F444" s="70" t="s">
        <v>158</v>
      </c>
      <c r="G444" s="1064" t="s">
        <v>2285</v>
      </c>
      <c r="H444" s="70" t="s">
        <v>2286</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2302</v>
      </c>
      <c r="B445" s="70">
        <v>357</v>
      </c>
      <c r="C445" s="70">
        <v>17</v>
      </c>
      <c r="D445" s="70">
        <v>21</v>
      </c>
      <c r="E445" s="70">
        <v>2020</v>
      </c>
      <c r="F445" s="70" t="s">
        <v>159</v>
      </c>
      <c r="G445" s="1064" t="s">
        <v>2285</v>
      </c>
      <c r="H445" s="70" t="s">
        <v>2286</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2303</v>
      </c>
      <c r="B446" s="70">
        <v>357</v>
      </c>
      <c r="C446" s="70">
        <v>18</v>
      </c>
      <c r="D446" s="70">
        <v>21</v>
      </c>
      <c r="E446" s="70">
        <v>2021</v>
      </c>
      <c r="F446" s="70" t="s">
        <v>160</v>
      </c>
      <c r="G446" s="70" t="s">
        <v>2285</v>
      </c>
      <c r="H446" s="70" t="s">
        <v>2286</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2304</v>
      </c>
      <c r="B447" s="70">
        <v>357</v>
      </c>
      <c r="C447" s="70">
        <v>19</v>
      </c>
      <c r="D447" s="70">
        <v>21</v>
      </c>
      <c r="E447" s="70">
        <v>2022</v>
      </c>
      <c r="F447" s="70" t="s">
        <v>161</v>
      </c>
      <c r="G447" s="70" t="s">
        <v>2285</v>
      </c>
      <c r="H447" s="70" t="s">
        <v>2286</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2305</v>
      </c>
      <c r="B448" s="70">
        <v>357</v>
      </c>
      <c r="C448" s="70">
        <v>20</v>
      </c>
      <c r="D448" s="70">
        <v>21</v>
      </c>
      <c r="E448" s="70">
        <v>2023</v>
      </c>
      <c r="F448" s="70" t="s">
        <v>1539</v>
      </c>
      <c r="G448" s="70" t="s">
        <v>2285</v>
      </c>
      <c r="H448" s="70" t="s">
        <v>2286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2306</v>
      </c>
      <c r="B449" s="70">
        <v>357</v>
      </c>
      <c r="C449" s="70">
        <v>21</v>
      </c>
      <c r="D449" s="70">
        <v>21</v>
      </c>
      <c r="E449" s="70">
        <v>2024</v>
      </c>
      <c r="F449" s="70" t="s">
        <v>1554</v>
      </c>
      <c r="G449" s="70" t="s">
        <v>2285</v>
      </c>
      <c r="H449" s="70" t="s">
        <v>2286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2307</v>
      </c>
      <c r="B450" s="70">
        <v>358</v>
      </c>
      <c r="C450" s="70">
        <v>1</v>
      </c>
      <c r="D450" s="70">
        <v>22</v>
      </c>
      <c r="E450" s="70">
        <v>1990</v>
      </c>
      <c r="F450" s="70" t="s">
        <v>787</v>
      </c>
      <c r="G450" s="70" t="s">
        <v>2308</v>
      </c>
      <c r="H450" s="70" t="s">
        <v>2309</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2310</v>
      </c>
      <c r="B451" s="70">
        <v>359</v>
      </c>
      <c r="C451" s="70">
        <v>2</v>
      </c>
      <c r="D451" s="70">
        <v>22</v>
      </c>
      <c r="E451" s="70">
        <v>2005</v>
      </c>
      <c r="F451" s="70" t="s">
        <v>789</v>
      </c>
      <c r="G451" s="70" t="s">
        <v>2308</v>
      </c>
      <c r="H451" s="70" t="s">
        <v>2309</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2311</v>
      </c>
      <c r="B452" s="70">
        <v>360</v>
      </c>
      <c r="C452" s="70">
        <v>3</v>
      </c>
      <c r="D452" s="70">
        <v>22</v>
      </c>
      <c r="E452" s="70">
        <v>2006</v>
      </c>
      <c r="F452" s="70" t="s">
        <v>790</v>
      </c>
      <c r="G452" s="70" t="s">
        <v>2308</v>
      </c>
      <c r="H452" s="70" t="s">
        <v>2309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2312</v>
      </c>
      <c r="B453" s="70">
        <v>361</v>
      </c>
      <c r="C453" s="70">
        <v>4</v>
      </c>
      <c r="D453" s="70">
        <v>22</v>
      </c>
      <c r="E453" s="70">
        <v>2007</v>
      </c>
      <c r="F453" s="70" t="s">
        <v>791</v>
      </c>
      <c r="G453" s="70" t="s">
        <v>2308</v>
      </c>
      <c r="H453" s="70" t="s">
        <v>2309</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2313</v>
      </c>
      <c r="B454" s="70">
        <v>362</v>
      </c>
      <c r="C454" s="70">
        <v>5</v>
      </c>
      <c r="D454" s="70">
        <v>22</v>
      </c>
      <c r="E454" s="70">
        <v>2008</v>
      </c>
      <c r="F454" s="70" t="s">
        <v>792</v>
      </c>
      <c r="G454" s="70" t="s">
        <v>2308</v>
      </c>
      <c r="H454" s="70" t="s">
        <v>2309</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2314</v>
      </c>
      <c r="B455" s="70">
        <v>363</v>
      </c>
      <c r="C455" s="70">
        <v>6</v>
      </c>
      <c r="D455" s="70">
        <v>22</v>
      </c>
      <c r="E455" s="70">
        <v>2009</v>
      </c>
      <c r="F455" s="70" t="s">
        <v>176</v>
      </c>
      <c r="G455" s="70" t="s">
        <v>2308</v>
      </c>
      <c r="H455" s="70" t="s">
        <v>2309</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2315</v>
      </c>
      <c r="B456" s="70">
        <v>364</v>
      </c>
      <c r="C456" s="70">
        <v>7</v>
      </c>
      <c r="D456" s="70">
        <v>22</v>
      </c>
      <c r="E456" s="70">
        <v>2010</v>
      </c>
      <c r="F456" s="70" t="s">
        <v>177</v>
      </c>
      <c r="G456" s="70" t="s">
        <v>2308</v>
      </c>
      <c r="H456" s="70" t="s">
        <v>2309</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2316</v>
      </c>
      <c r="B457" s="70">
        <v>365</v>
      </c>
      <c r="C457" s="70">
        <v>8</v>
      </c>
      <c r="D457" s="70">
        <v>22</v>
      </c>
      <c r="E457" s="70">
        <v>2011</v>
      </c>
      <c r="F457" s="70" t="s">
        <v>178</v>
      </c>
      <c r="G457" s="70" t="s">
        <v>2308</v>
      </c>
      <c r="H457" s="70" t="s">
        <v>2309</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2317</v>
      </c>
      <c r="B458" s="70">
        <v>366</v>
      </c>
      <c r="C458" s="70">
        <v>9</v>
      </c>
      <c r="D458" s="70">
        <v>22</v>
      </c>
      <c r="E458" s="70">
        <v>2012</v>
      </c>
      <c r="F458" s="70" t="s">
        <v>179</v>
      </c>
      <c r="G458" s="70" t="s">
        <v>2308</v>
      </c>
      <c r="H458" s="70" t="s">
        <v>2309</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2318</v>
      </c>
      <c r="B459" s="70">
        <v>367</v>
      </c>
      <c r="C459" s="70">
        <v>10</v>
      </c>
      <c r="D459" s="70">
        <v>22</v>
      </c>
      <c r="E459" s="70">
        <v>2013</v>
      </c>
      <c r="F459" s="70" t="s">
        <v>180</v>
      </c>
      <c r="G459" s="70" t="s">
        <v>2308</v>
      </c>
      <c r="H459" s="70" t="s">
        <v>2309</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2319</v>
      </c>
      <c r="B460" s="70">
        <v>368</v>
      </c>
      <c r="C460" s="70">
        <v>11</v>
      </c>
      <c r="D460" s="70">
        <v>22</v>
      </c>
      <c r="E460" s="70">
        <v>2014</v>
      </c>
      <c r="F460" s="70" t="s">
        <v>181</v>
      </c>
      <c r="G460" s="70" t="s">
        <v>2308</v>
      </c>
      <c r="H460" s="70" t="s">
        <v>2309</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2320</v>
      </c>
      <c r="B461" s="70">
        <v>369</v>
      </c>
      <c r="C461" s="70">
        <v>12</v>
      </c>
      <c r="D461" s="70">
        <v>22</v>
      </c>
      <c r="E461" s="70">
        <v>2015</v>
      </c>
      <c r="F461" s="70" t="s">
        <v>182</v>
      </c>
      <c r="G461" s="70" t="s">
        <v>2308</v>
      </c>
      <c r="H461" s="70" t="s">
        <v>2309</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2321</v>
      </c>
      <c r="B462" s="70">
        <v>370</v>
      </c>
      <c r="C462" s="70">
        <v>13</v>
      </c>
      <c r="D462" s="70">
        <v>22</v>
      </c>
      <c r="E462" s="70">
        <v>2016</v>
      </c>
      <c r="F462" s="70" t="s">
        <v>155</v>
      </c>
      <c r="G462" s="1064" t="s">
        <v>2308</v>
      </c>
      <c r="H462" s="70" t="s">
        <v>2309</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2322</v>
      </c>
      <c r="B463" s="70">
        <v>371</v>
      </c>
      <c r="C463" s="70">
        <v>14</v>
      </c>
      <c r="D463" s="70">
        <v>22</v>
      </c>
      <c r="E463" s="70">
        <v>2017</v>
      </c>
      <c r="F463" s="70" t="s">
        <v>156</v>
      </c>
      <c r="G463" s="1064" t="s">
        <v>2308</v>
      </c>
      <c r="H463" s="70" t="s">
        <v>2309</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2323</v>
      </c>
      <c r="B464" s="70">
        <v>372</v>
      </c>
      <c r="C464" s="70">
        <v>15</v>
      </c>
      <c r="D464" s="70">
        <v>22</v>
      </c>
      <c r="E464" s="70">
        <v>2018</v>
      </c>
      <c r="F464" s="70" t="s">
        <v>183</v>
      </c>
      <c r="G464" s="70" t="s">
        <v>2308</v>
      </c>
      <c r="H464" s="70" t="s">
        <v>2309</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2324</v>
      </c>
      <c r="B465" s="70">
        <v>373</v>
      </c>
      <c r="C465" s="70">
        <v>16</v>
      </c>
      <c r="D465" s="70">
        <v>22</v>
      </c>
      <c r="E465" s="70">
        <v>2019</v>
      </c>
      <c r="F465" s="70" t="s">
        <v>158</v>
      </c>
      <c r="G465" s="70" t="s">
        <v>2308</v>
      </c>
      <c r="H465" s="70" t="s">
        <v>2309</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2325</v>
      </c>
      <c r="B466" s="70">
        <v>374</v>
      </c>
      <c r="C466" s="70">
        <v>17</v>
      </c>
      <c r="D466" s="70">
        <v>22</v>
      </c>
      <c r="E466" s="70">
        <v>2020</v>
      </c>
      <c r="F466" s="70" t="s">
        <v>159</v>
      </c>
      <c r="G466" s="70" t="s">
        <v>2308</v>
      </c>
      <c r="H466" s="70" t="s">
        <v>2309</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2326</v>
      </c>
      <c r="B467" s="70">
        <v>374</v>
      </c>
      <c r="C467" s="70">
        <v>18</v>
      </c>
      <c r="D467" s="70">
        <v>22</v>
      </c>
      <c r="E467" s="70">
        <v>2021</v>
      </c>
      <c r="F467" s="70" t="s">
        <v>160</v>
      </c>
      <c r="G467" s="70" t="s">
        <v>2308</v>
      </c>
      <c r="H467" s="70" t="s">
        <v>2309</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2327</v>
      </c>
      <c r="B468" s="70">
        <v>374</v>
      </c>
      <c r="C468" s="70">
        <v>19</v>
      </c>
      <c r="D468" s="70">
        <v>22</v>
      </c>
      <c r="E468" s="70">
        <v>2022</v>
      </c>
      <c r="F468" s="70" t="s">
        <v>161</v>
      </c>
      <c r="G468" s="70" t="s">
        <v>2308</v>
      </c>
      <c r="H468" s="70" t="s">
        <v>2309</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2328</v>
      </c>
      <c r="B469" s="70">
        <v>374</v>
      </c>
      <c r="C469" s="70">
        <v>20</v>
      </c>
      <c r="D469" s="70">
        <v>22</v>
      </c>
      <c r="E469" s="70">
        <v>2023</v>
      </c>
      <c r="F469" s="70" t="s">
        <v>1539</v>
      </c>
      <c r="G469" s="70" t="s">
        <v>2308</v>
      </c>
      <c r="H469" s="70" t="s">
        <v>2309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2329</v>
      </c>
      <c r="B470" s="70">
        <v>374</v>
      </c>
      <c r="C470" s="70">
        <v>21</v>
      </c>
      <c r="D470" s="70">
        <v>22</v>
      </c>
      <c r="E470" s="70">
        <v>2024</v>
      </c>
      <c r="F470" s="70" t="s">
        <v>1554</v>
      </c>
      <c r="G470" s="70" t="s">
        <v>2308</v>
      </c>
      <c r="H470" s="70" t="s">
        <v>2309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2330</v>
      </c>
      <c r="B471" s="70">
        <v>426</v>
      </c>
      <c r="C471" s="70">
        <v>1</v>
      </c>
      <c r="D471" s="70">
        <v>26</v>
      </c>
      <c r="E471" s="70">
        <v>1990</v>
      </c>
      <c r="F471" s="70" t="s">
        <v>787</v>
      </c>
      <c r="G471" s="70" t="s">
        <v>2331</v>
      </c>
      <c r="H471" s="70" t="s">
        <v>2332</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2333</v>
      </c>
      <c r="B472" s="70">
        <v>427</v>
      </c>
      <c r="C472" s="70">
        <v>2</v>
      </c>
      <c r="D472" s="70">
        <v>26</v>
      </c>
      <c r="E472" s="70">
        <v>2005</v>
      </c>
      <c r="F472" s="70" t="s">
        <v>789</v>
      </c>
      <c r="G472" s="70" t="s">
        <v>2331</v>
      </c>
      <c r="H472" s="70" t="s">
        <v>2332</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2334</v>
      </c>
      <c r="B473" s="70">
        <v>428</v>
      </c>
      <c r="C473" s="70">
        <v>3</v>
      </c>
      <c r="D473" s="70">
        <v>26</v>
      </c>
      <c r="E473" s="70">
        <v>2006</v>
      </c>
      <c r="F473" s="70" t="s">
        <v>790</v>
      </c>
      <c r="G473" s="70" t="s">
        <v>2331</v>
      </c>
      <c r="H473" s="70" t="s">
        <v>2332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2335</v>
      </c>
      <c r="B474" s="70">
        <v>429</v>
      </c>
      <c r="C474" s="70">
        <v>4</v>
      </c>
      <c r="D474" s="70">
        <v>26</v>
      </c>
      <c r="E474" s="70">
        <v>2007</v>
      </c>
      <c r="F474" s="70" t="s">
        <v>791</v>
      </c>
      <c r="G474" s="70" t="s">
        <v>2331</v>
      </c>
      <c r="H474" s="70" t="s">
        <v>2332</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2336</v>
      </c>
      <c r="B475" s="70">
        <v>430</v>
      </c>
      <c r="C475" s="70">
        <v>5</v>
      </c>
      <c r="D475" s="70">
        <v>26</v>
      </c>
      <c r="E475" s="70">
        <v>2008</v>
      </c>
      <c r="F475" s="70" t="s">
        <v>792</v>
      </c>
      <c r="G475" s="70" t="s">
        <v>2331</v>
      </c>
      <c r="H475" s="70" t="s">
        <v>2332</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2337</v>
      </c>
      <c r="B476" s="70">
        <v>431</v>
      </c>
      <c r="C476" s="70">
        <v>6</v>
      </c>
      <c r="D476" s="70">
        <v>26</v>
      </c>
      <c r="E476" s="70">
        <v>2009</v>
      </c>
      <c r="F476" s="70" t="s">
        <v>176</v>
      </c>
      <c r="G476" s="70" t="s">
        <v>2331</v>
      </c>
      <c r="H476" s="70" t="s">
        <v>2332</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2338</v>
      </c>
      <c r="B477" s="70">
        <v>432</v>
      </c>
      <c r="C477" s="70">
        <v>7</v>
      </c>
      <c r="D477" s="70">
        <v>26</v>
      </c>
      <c r="E477" s="70">
        <v>2010</v>
      </c>
      <c r="F477" s="70" t="s">
        <v>177</v>
      </c>
      <c r="G477" s="70" t="s">
        <v>2331</v>
      </c>
      <c r="H477" s="70" t="s">
        <v>2332</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2339</v>
      </c>
      <c r="B478" s="70">
        <v>433</v>
      </c>
      <c r="C478" s="70">
        <v>8</v>
      </c>
      <c r="D478" s="70">
        <v>26</v>
      </c>
      <c r="E478" s="70">
        <v>2011</v>
      </c>
      <c r="F478" s="70" t="s">
        <v>178</v>
      </c>
      <c r="G478" s="70" t="s">
        <v>2331</v>
      </c>
      <c r="H478" s="70" t="s">
        <v>2332</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2340</v>
      </c>
      <c r="B479" s="70">
        <v>434</v>
      </c>
      <c r="C479" s="70">
        <v>9</v>
      </c>
      <c r="D479" s="70">
        <v>26</v>
      </c>
      <c r="E479" s="70">
        <v>2012</v>
      </c>
      <c r="F479" s="70" t="s">
        <v>179</v>
      </c>
      <c r="G479" s="70" t="s">
        <v>2331</v>
      </c>
      <c r="H479" s="70" t="s">
        <v>2332</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2341</v>
      </c>
      <c r="B480" s="70">
        <v>435</v>
      </c>
      <c r="C480" s="70">
        <v>10</v>
      </c>
      <c r="D480" s="70">
        <v>26</v>
      </c>
      <c r="E480" s="70">
        <v>2013</v>
      </c>
      <c r="F480" s="70" t="s">
        <v>180</v>
      </c>
      <c r="G480" s="70" t="s">
        <v>2331</v>
      </c>
      <c r="H480" s="70" t="s">
        <v>2332</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2342</v>
      </c>
      <c r="B481" s="70">
        <v>436</v>
      </c>
      <c r="C481" s="70">
        <v>11</v>
      </c>
      <c r="D481" s="70">
        <v>26</v>
      </c>
      <c r="E481" s="70">
        <v>2014</v>
      </c>
      <c r="F481" s="70" t="s">
        <v>181</v>
      </c>
      <c r="G481" s="70" t="s">
        <v>2331</v>
      </c>
      <c r="H481" s="70" t="s">
        <v>2332</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2343</v>
      </c>
      <c r="B482" s="70">
        <v>437</v>
      </c>
      <c r="C482" s="70">
        <v>12</v>
      </c>
      <c r="D482" s="70">
        <v>26</v>
      </c>
      <c r="E482" s="70">
        <v>2015</v>
      </c>
      <c r="F482" s="70" t="s">
        <v>182</v>
      </c>
      <c r="G482" s="1064" t="s">
        <v>2331</v>
      </c>
      <c r="H482" s="70" t="s">
        <v>2332</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2344</v>
      </c>
      <c r="B483" s="70">
        <v>438</v>
      </c>
      <c r="C483" s="70">
        <v>13</v>
      </c>
      <c r="D483" s="70">
        <v>26</v>
      </c>
      <c r="E483" s="70">
        <v>2016</v>
      </c>
      <c r="F483" s="70" t="s">
        <v>155</v>
      </c>
      <c r="G483" s="1064" t="s">
        <v>2331</v>
      </c>
      <c r="H483" s="70" t="s">
        <v>2332</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2345</v>
      </c>
      <c r="B484" s="70">
        <v>439</v>
      </c>
      <c r="C484" s="70">
        <v>14</v>
      </c>
      <c r="D484" s="70">
        <v>26</v>
      </c>
      <c r="E484" s="70">
        <v>2017</v>
      </c>
      <c r="F484" s="70" t="s">
        <v>156</v>
      </c>
      <c r="G484" s="70" t="s">
        <v>2331</v>
      </c>
      <c r="H484" s="70" t="s">
        <v>2332</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2346</v>
      </c>
      <c r="B485" s="70">
        <v>440</v>
      </c>
      <c r="C485" s="70">
        <v>15</v>
      </c>
      <c r="D485" s="70">
        <v>26</v>
      </c>
      <c r="E485" s="70">
        <v>2018</v>
      </c>
      <c r="F485" s="70" t="s">
        <v>183</v>
      </c>
      <c r="G485" s="70" t="s">
        <v>2331</v>
      </c>
      <c r="H485" s="70" t="s">
        <v>2332</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2347</v>
      </c>
      <c r="B486" s="70">
        <v>441</v>
      </c>
      <c r="C486" s="70">
        <v>16</v>
      </c>
      <c r="D486" s="70">
        <v>26</v>
      </c>
      <c r="E486" s="70">
        <v>2019</v>
      </c>
      <c r="F486" s="70" t="s">
        <v>158</v>
      </c>
      <c r="G486" s="70" t="s">
        <v>2331</v>
      </c>
      <c r="H486" s="70" t="s">
        <v>2332</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2348</v>
      </c>
      <c r="B487" s="70">
        <v>442</v>
      </c>
      <c r="C487" s="70">
        <v>17</v>
      </c>
      <c r="D487" s="70">
        <v>26</v>
      </c>
      <c r="E487" s="70">
        <v>2020</v>
      </c>
      <c r="F487" s="70" t="s">
        <v>159</v>
      </c>
      <c r="G487" s="70" t="s">
        <v>2331</v>
      </c>
      <c r="H487" s="70" t="s">
        <v>2332</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2349</v>
      </c>
      <c r="B488" s="70">
        <v>442</v>
      </c>
      <c r="C488" s="70">
        <v>18</v>
      </c>
      <c r="D488" s="70">
        <v>26</v>
      </c>
      <c r="E488" s="70">
        <v>2021</v>
      </c>
      <c r="F488" s="70" t="s">
        <v>160</v>
      </c>
      <c r="G488" s="70" t="s">
        <v>2331</v>
      </c>
      <c r="H488" s="70" t="s">
        <v>2332</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2350</v>
      </c>
      <c r="B489" s="70">
        <v>442</v>
      </c>
      <c r="C489" s="70">
        <v>19</v>
      </c>
      <c r="D489" s="70">
        <v>26</v>
      </c>
      <c r="E489" s="70">
        <v>2022</v>
      </c>
      <c r="F489" s="70" t="s">
        <v>161</v>
      </c>
      <c r="G489" s="70" t="s">
        <v>2331</v>
      </c>
      <c r="H489" s="70" t="s">
        <v>2332</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2351</v>
      </c>
      <c r="B490" s="70">
        <v>442</v>
      </c>
      <c r="C490" s="70">
        <v>20</v>
      </c>
      <c r="D490" s="70">
        <v>26</v>
      </c>
      <c r="E490" s="70">
        <v>2023</v>
      </c>
      <c r="F490" s="70" t="s">
        <v>1539</v>
      </c>
      <c r="G490" s="70" t="s">
        <v>2331</v>
      </c>
      <c r="H490" s="70" t="s">
        <v>2332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2352</v>
      </c>
      <c r="B491" s="70">
        <v>442</v>
      </c>
      <c r="C491" s="70">
        <v>21</v>
      </c>
      <c r="D491" s="70">
        <v>26</v>
      </c>
      <c r="E491" s="70">
        <v>2024</v>
      </c>
      <c r="F491" s="70" t="s">
        <v>1554</v>
      </c>
      <c r="G491" s="70" t="s">
        <v>2331</v>
      </c>
      <c r="H491" s="70" t="s">
        <v>2332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2353</v>
      </c>
      <c r="B492" s="70">
        <v>375</v>
      </c>
      <c r="C492" s="70">
        <v>1</v>
      </c>
      <c r="D492" s="70">
        <v>23</v>
      </c>
      <c r="E492" s="70">
        <v>1990</v>
      </c>
      <c r="F492" s="70" t="s">
        <v>787</v>
      </c>
      <c r="G492" s="70" t="s">
        <v>2354</v>
      </c>
      <c r="H492" s="70" t="s">
        <v>2355</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2356</v>
      </c>
      <c r="B493" s="70">
        <v>376</v>
      </c>
      <c r="C493" s="70">
        <v>2</v>
      </c>
      <c r="D493" s="70">
        <v>23</v>
      </c>
      <c r="E493" s="70">
        <v>2005</v>
      </c>
      <c r="F493" s="70" t="s">
        <v>789</v>
      </c>
      <c r="G493" s="70" t="s">
        <v>2354</v>
      </c>
      <c r="H493" s="70" t="s">
        <v>2355</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2357</v>
      </c>
      <c r="B494" s="70">
        <v>377</v>
      </c>
      <c r="C494" s="70">
        <v>3</v>
      </c>
      <c r="D494" s="70">
        <v>23</v>
      </c>
      <c r="E494" s="70">
        <v>2006</v>
      </c>
      <c r="F494" s="70" t="s">
        <v>790</v>
      </c>
      <c r="G494" s="70" t="s">
        <v>2354</v>
      </c>
      <c r="H494" s="70" t="s">
        <v>2355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2358</v>
      </c>
      <c r="B495" s="70">
        <v>378</v>
      </c>
      <c r="C495" s="70">
        <v>4</v>
      </c>
      <c r="D495" s="70">
        <v>23</v>
      </c>
      <c r="E495" s="70">
        <v>2007</v>
      </c>
      <c r="F495" s="70" t="s">
        <v>791</v>
      </c>
      <c r="G495" s="70" t="s">
        <v>2354</v>
      </c>
      <c r="H495" s="70" t="s">
        <v>2355</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2359</v>
      </c>
      <c r="B496" s="70">
        <v>379</v>
      </c>
      <c r="C496" s="70">
        <v>5</v>
      </c>
      <c r="D496" s="70">
        <v>23</v>
      </c>
      <c r="E496" s="70">
        <v>2008</v>
      </c>
      <c r="F496" s="70" t="s">
        <v>792</v>
      </c>
      <c r="G496" s="70" t="s">
        <v>2354</v>
      </c>
      <c r="H496" s="70" t="s">
        <v>2355</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2360</v>
      </c>
      <c r="B497" s="70">
        <v>380</v>
      </c>
      <c r="C497" s="70">
        <v>6</v>
      </c>
      <c r="D497" s="70">
        <v>23</v>
      </c>
      <c r="E497" s="70">
        <v>2009</v>
      </c>
      <c r="F497" s="70" t="s">
        <v>176</v>
      </c>
      <c r="G497" s="70" t="s">
        <v>2354</v>
      </c>
      <c r="H497" s="70" t="s">
        <v>2355</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2361</v>
      </c>
      <c r="B498" s="70">
        <v>381</v>
      </c>
      <c r="C498" s="70">
        <v>7</v>
      </c>
      <c r="D498" s="70">
        <v>23</v>
      </c>
      <c r="E498" s="70">
        <v>2010</v>
      </c>
      <c r="F498" s="70" t="s">
        <v>177</v>
      </c>
      <c r="G498" s="70" t="s">
        <v>2354</v>
      </c>
      <c r="H498" s="70" t="s">
        <v>2355</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2362</v>
      </c>
      <c r="B499" s="70">
        <v>382</v>
      </c>
      <c r="C499" s="70">
        <v>8</v>
      </c>
      <c r="D499" s="70">
        <v>23</v>
      </c>
      <c r="E499" s="70">
        <v>2011</v>
      </c>
      <c r="F499" s="70" t="s">
        <v>178</v>
      </c>
      <c r="G499" s="70" t="s">
        <v>2354</v>
      </c>
      <c r="H499" s="70" t="s">
        <v>2355</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2363</v>
      </c>
      <c r="B500" s="70">
        <v>383</v>
      </c>
      <c r="C500" s="70">
        <v>9</v>
      </c>
      <c r="D500" s="70">
        <v>23</v>
      </c>
      <c r="E500" s="70">
        <v>2012</v>
      </c>
      <c r="F500" s="70" t="s">
        <v>179</v>
      </c>
      <c r="G500" s="70" t="s">
        <v>2354</v>
      </c>
      <c r="H500" s="70" t="s">
        <v>2355</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2364</v>
      </c>
      <c r="B501" s="70">
        <v>384</v>
      </c>
      <c r="C501" s="70">
        <v>10</v>
      </c>
      <c r="D501" s="70">
        <v>23</v>
      </c>
      <c r="E501" s="70">
        <v>2013</v>
      </c>
      <c r="F501" s="70" t="s">
        <v>180</v>
      </c>
      <c r="G501" s="1064" t="s">
        <v>2354</v>
      </c>
      <c r="H501" s="70" t="s">
        <v>2355</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2365</v>
      </c>
      <c r="B502" s="70">
        <v>385</v>
      </c>
      <c r="C502" s="70">
        <v>11</v>
      </c>
      <c r="D502" s="70">
        <v>23</v>
      </c>
      <c r="E502" s="70">
        <v>2014</v>
      </c>
      <c r="F502" s="70" t="s">
        <v>181</v>
      </c>
      <c r="G502" s="1064" t="s">
        <v>2354</v>
      </c>
      <c r="H502" s="70" t="s">
        <v>2355</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2366</v>
      </c>
      <c r="B503" s="70">
        <v>386</v>
      </c>
      <c r="C503" s="70">
        <v>12</v>
      </c>
      <c r="D503" s="70">
        <v>23</v>
      </c>
      <c r="E503" s="70">
        <v>2015</v>
      </c>
      <c r="F503" s="70" t="s">
        <v>182</v>
      </c>
      <c r="G503" s="70" t="s">
        <v>2354</v>
      </c>
      <c r="H503" s="70" t="s">
        <v>2355</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2367</v>
      </c>
      <c r="B504" s="70">
        <v>387</v>
      </c>
      <c r="C504" s="70">
        <v>13</v>
      </c>
      <c r="D504" s="70">
        <v>23</v>
      </c>
      <c r="E504" s="70">
        <v>2016</v>
      </c>
      <c r="F504" s="70" t="s">
        <v>155</v>
      </c>
      <c r="G504" s="70" t="s">
        <v>2354</v>
      </c>
      <c r="H504" s="70" t="s">
        <v>2355</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2368</v>
      </c>
      <c r="B505" s="70">
        <v>388</v>
      </c>
      <c r="C505" s="70">
        <v>14</v>
      </c>
      <c r="D505" s="70">
        <v>23</v>
      </c>
      <c r="E505" s="70">
        <v>2017</v>
      </c>
      <c r="F505" s="70" t="s">
        <v>156</v>
      </c>
      <c r="G505" s="70" t="s">
        <v>2354</v>
      </c>
      <c r="H505" s="70" t="s">
        <v>2355</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2369</v>
      </c>
      <c r="B506" s="70">
        <v>389</v>
      </c>
      <c r="C506" s="70">
        <v>15</v>
      </c>
      <c r="D506" s="70">
        <v>23</v>
      </c>
      <c r="E506" s="70">
        <v>2018</v>
      </c>
      <c r="F506" s="70" t="s">
        <v>183</v>
      </c>
      <c r="G506" s="70" t="s">
        <v>2354</v>
      </c>
      <c r="H506" s="70" t="s">
        <v>2355</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2370</v>
      </c>
      <c r="B507" s="70">
        <v>390</v>
      </c>
      <c r="C507" s="70">
        <v>16</v>
      </c>
      <c r="D507" s="70">
        <v>23</v>
      </c>
      <c r="E507" s="70">
        <v>2019</v>
      </c>
      <c r="F507" s="70" t="s">
        <v>158</v>
      </c>
      <c r="G507" s="70" t="s">
        <v>2354</v>
      </c>
      <c r="H507" s="70" t="s">
        <v>2355</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2371</v>
      </c>
      <c r="B508" s="70">
        <v>391</v>
      </c>
      <c r="C508" s="70">
        <v>17</v>
      </c>
      <c r="D508" s="70">
        <v>23</v>
      </c>
      <c r="E508" s="70">
        <v>2020</v>
      </c>
      <c r="F508" s="70" t="s">
        <v>159</v>
      </c>
      <c r="G508" s="70" t="s">
        <v>2354</v>
      </c>
      <c r="H508" s="70" t="s">
        <v>2355</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2372</v>
      </c>
      <c r="B509" s="70">
        <v>391</v>
      </c>
      <c r="C509" s="70">
        <v>18</v>
      </c>
      <c r="D509" s="70">
        <v>23</v>
      </c>
      <c r="E509" s="70">
        <v>2021</v>
      </c>
      <c r="F509" s="70" t="s">
        <v>160</v>
      </c>
      <c r="G509" s="70" t="s">
        <v>2354</v>
      </c>
      <c r="H509" s="70" t="s">
        <v>2355</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2373</v>
      </c>
      <c r="B510" s="70">
        <v>391</v>
      </c>
      <c r="C510" s="70">
        <v>19</v>
      </c>
      <c r="D510" s="70">
        <v>23</v>
      </c>
      <c r="E510" s="70">
        <v>2022</v>
      </c>
      <c r="F510" s="70" t="s">
        <v>161</v>
      </c>
      <c r="G510" s="70" t="s">
        <v>2354</v>
      </c>
      <c r="H510" s="70" t="s">
        <v>2355</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2374</v>
      </c>
      <c r="B511" s="70">
        <v>391</v>
      </c>
      <c r="C511" s="70">
        <v>20</v>
      </c>
      <c r="D511" s="70">
        <v>23</v>
      </c>
      <c r="E511" s="70">
        <v>2023</v>
      </c>
      <c r="F511" s="70" t="s">
        <v>1539</v>
      </c>
      <c r="G511" s="70" t="s">
        <v>2354</v>
      </c>
      <c r="H511" s="70" t="s">
        <v>2355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2375</v>
      </c>
      <c r="B512" s="70">
        <v>391</v>
      </c>
      <c r="C512" s="70">
        <v>21</v>
      </c>
      <c r="D512" s="70">
        <v>23</v>
      </c>
      <c r="E512" s="70">
        <v>2024</v>
      </c>
      <c r="F512" s="70" t="s">
        <v>1554</v>
      </c>
      <c r="G512" s="70" t="s">
        <v>2354</v>
      </c>
      <c r="H512" s="70" t="s">
        <v>2355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2376</v>
      </c>
      <c r="B513" s="70">
        <v>392</v>
      </c>
      <c r="C513" s="70">
        <v>1</v>
      </c>
      <c r="D513" s="70">
        <v>24</v>
      </c>
      <c r="E513" s="70">
        <v>1990</v>
      </c>
      <c r="F513" s="70" t="s">
        <v>787</v>
      </c>
      <c r="G513" s="70" t="s">
        <v>2377</v>
      </c>
      <c r="H513" s="70" t="s">
        <v>2378</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2379</v>
      </c>
      <c r="B514" s="70">
        <v>393</v>
      </c>
      <c r="C514" s="70">
        <v>2</v>
      </c>
      <c r="D514" s="70">
        <v>24</v>
      </c>
      <c r="E514" s="70">
        <v>2005</v>
      </c>
      <c r="F514" s="70" t="s">
        <v>789</v>
      </c>
      <c r="G514" s="70" t="s">
        <v>2377</v>
      </c>
      <c r="H514" s="70" t="s">
        <v>2378</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2380</v>
      </c>
      <c r="B515" s="70">
        <v>394</v>
      </c>
      <c r="C515" s="70">
        <v>3</v>
      </c>
      <c r="D515" s="70">
        <v>24</v>
      </c>
      <c r="E515" s="70">
        <v>2006</v>
      </c>
      <c r="F515" s="70" t="s">
        <v>790</v>
      </c>
      <c r="G515" s="70" t="s">
        <v>2377</v>
      </c>
      <c r="H515" s="70" t="s">
        <v>2378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2381</v>
      </c>
      <c r="B516" s="70">
        <v>395</v>
      </c>
      <c r="C516" s="70">
        <v>4</v>
      </c>
      <c r="D516" s="70">
        <v>24</v>
      </c>
      <c r="E516" s="70">
        <v>2007</v>
      </c>
      <c r="F516" s="70" t="s">
        <v>791</v>
      </c>
      <c r="G516" s="70" t="s">
        <v>2377</v>
      </c>
      <c r="H516" s="70" t="s">
        <v>2378</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2382</v>
      </c>
      <c r="B517" s="70">
        <v>396</v>
      </c>
      <c r="C517" s="70">
        <v>5</v>
      </c>
      <c r="D517" s="70">
        <v>24</v>
      </c>
      <c r="E517" s="70">
        <v>2008</v>
      </c>
      <c r="F517" s="70" t="s">
        <v>792</v>
      </c>
      <c r="G517" s="70" t="s">
        <v>2377</v>
      </c>
      <c r="H517" s="70" t="s">
        <v>2378</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2383</v>
      </c>
      <c r="B518" s="70">
        <v>397</v>
      </c>
      <c r="C518" s="70">
        <v>6</v>
      </c>
      <c r="D518" s="70">
        <v>24</v>
      </c>
      <c r="E518" s="70">
        <v>2009</v>
      </c>
      <c r="F518" s="70" t="s">
        <v>176</v>
      </c>
      <c r="G518" s="70" t="s">
        <v>2377</v>
      </c>
      <c r="H518" s="70" t="s">
        <v>2378</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2384</v>
      </c>
      <c r="B519" s="70">
        <v>398</v>
      </c>
      <c r="C519" s="70">
        <v>7</v>
      </c>
      <c r="D519" s="70">
        <v>24</v>
      </c>
      <c r="E519" s="70">
        <v>2010</v>
      </c>
      <c r="F519" s="70" t="s">
        <v>177</v>
      </c>
      <c r="G519" s="70" t="s">
        <v>2377</v>
      </c>
      <c r="H519" s="70" t="s">
        <v>2378</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2385</v>
      </c>
      <c r="B520" s="70">
        <v>399</v>
      </c>
      <c r="C520" s="70">
        <v>8</v>
      </c>
      <c r="D520" s="70">
        <v>24</v>
      </c>
      <c r="E520" s="70">
        <v>2011</v>
      </c>
      <c r="F520" s="70" t="s">
        <v>178</v>
      </c>
      <c r="G520" s="1064" t="s">
        <v>2377</v>
      </c>
      <c r="H520" s="70" t="s">
        <v>2378</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2386</v>
      </c>
      <c r="B521" s="70">
        <v>400</v>
      </c>
      <c r="C521" s="70">
        <v>9</v>
      </c>
      <c r="D521" s="70">
        <v>24</v>
      </c>
      <c r="E521" s="70">
        <v>2012</v>
      </c>
      <c r="F521" s="70" t="s">
        <v>179</v>
      </c>
      <c r="G521" s="1064" t="s">
        <v>2377</v>
      </c>
      <c r="H521" s="70" t="s">
        <v>2378</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2387</v>
      </c>
      <c r="B522" s="70">
        <v>401</v>
      </c>
      <c r="C522" s="70">
        <v>10</v>
      </c>
      <c r="D522" s="70">
        <v>24</v>
      </c>
      <c r="E522" s="70">
        <v>2013</v>
      </c>
      <c r="F522" s="70" t="s">
        <v>180</v>
      </c>
      <c r="G522" s="70" t="s">
        <v>2377</v>
      </c>
      <c r="H522" s="70" t="s">
        <v>2378</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2388</v>
      </c>
      <c r="B523" s="70">
        <v>402</v>
      </c>
      <c r="C523" s="70">
        <v>11</v>
      </c>
      <c r="D523" s="70">
        <v>24</v>
      </c>
      <c r="E523" s="70">
        <v>2014</v>
      </c>
      <c r="F523" s="70" t="s">
        <v>181</v>
      </c>
      <c r="G523" s="70" t="s">
        <v>2377</v>
      </c>
      <c r="H523" s="70" t="s">
        <v>2378</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2389</v>
      </c>
      <c r="B524" s="70">
        <v>403</v>
      </c>
      <c r="C524" s="70">
        <v>12</v>
      </c>
      <c r="D524" s="70">
        <v>24</v>
      </c>
      <c r="E524" s="70">
        <v>2015</v>
      </c>
      <c r="F524" s="70" t="s">
        <v>182</v>
      </c>
      <c r="G524" s="70" t="s">
        <v>2377</v>
      </c>
      <c r="H524" s="70" t="s">
        <v>2378</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2390</v>
      </c>
      <c r="B525" s="70">
        <v>404</v>
      </c>
      <c r="C525" s="70">
        <v>13</v>
      </c>
      <c r="D525" s="70">
        <v>24</v>
      </c>
      <c r="E525" s="70">
        <v>2016</v>
      </c>
      <c r="F525" s="70" t="s">
        <v>155</v>
      </c>
      <c r="G525" s="70" t="s">
        <v>2377</v>
      </c>
      <c r="H525" s="70" t="s">
        <v>2378</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2391</v>
      </c>
      <c r="B526" s="70">
        <v>405</v>
      </c>
      <c r="C526" s="70">
        <v>14</v>
      </c>
      <c r="D526" s="70">
        <v>24</v>
      </c>
      <c r="E526" s="70">
        <v>2017</v>
      </c>
      <c r="F526" s="70" t="s">
        <v>156</v>
      </c>
      <c r="G526" s="70" t="s">
        <v>2377</v>
      </c>
      <c r="H526" s="70" t="s">
        <v>2378</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2392</v>
      </c>
      <c r="B527" s="70">
        <v>406</v>
      </c>
      <c r="C527" s="70">
        <v>15</v>
      </c>
      <c r="D527" s="70">
        <v>24</v>
      </c>
      <c r="E527" s="70">
        <v>2018</v>
      </c>
      <c r="F527" s="70" t="s">
        <v>183</v>
      </c>
      <c r="G527" s="70" t="s">
        <v>2377</v>
      </c>
      <c r="H527" s="70" t="s">
        <v>2378</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2393</v>
      </c>
      <c r="B528" s="70">
        <v>407</v>
      </c>
      <c r="C528" s="70">
        <v>16</v>
      </c>
      <c r="D528" s="70">
        <v>24</v>
      </c>
      <c r="E528" s="70">
        <v>2019</v>
      </c>
      <c r="F528" s="70" t="s">
        <v>158</v>
      </c>
      <c r="G528" s="70" t="s">
        <v>2377</v>
      </c>
      <c r="H528" s="70" t="s">
        <v>2378</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2394</v>
      </c>
      <c r="B529" s="70">
        <v>408</v>
      </c>
      <c r="C529" s="70">
        <v>17</v>
      </c>
      <c r="D529" s="70">
        <v>24</v>
      </c>
      <c r="E529" s="70">
        <v>2020</v>
      </c>
      <c r="F529" s="70" t="s">
        <v>159</v>
      </c>
      <c r="G529" s="70" t="s">
        <v>2377</v>
      </c>
      <c r="H529" s="70" t="s">
        <v>2378</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2395</v>
      </c>
      <c r="B530" s="70">
        <v>408</v>
      </c>
      <c r="C530" s="70">
        <v>18</v>
      </c>
      <c r="D530" s="70">
        <v>24</v>
      </c>
      <c r="E530" s="70">
        <v>2021</v>
      </c>
      <c r="F530" s="70" t="s">
        <v>160</v>
      </c>
      <c r="G530" s="70" t="s">
        <v>2377</v>
      </c>
      <c r="H530" s="70" t="s">
        <v>2378</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2396</v>
      </c>
      <c r="B531" s="70">
        <v>408</v>
      </c>
      <c r="C531" s="70">
        <v>19</v>
      </c>
      <c r="D531" s="70">
        <v>24</v>
      </c>
      <c r="E531" s="70">
        <v>2022</v>
      </c>
      <c r="F531" s="70" t="s">
        <v>161</v>
      </c>
      <c r="G531" s="70" t="s">
        <v>2377</v>
      </c>
      <c r="H531" s="70" t="s">
        <v>2378</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2397</v>
      </c>
      <c r="B532" s="70">
        <v>408</v>
      </c>
      <c r="C532" s="70">
        <v>20</v>
      </c>
      <c r="D532" s="70">
        <v>24</v>
      </c>
      <c r="E532" s="70">
        <v>2023</v>
      </c>
      <c r="F532" s="70" t="s">
        <v>1539</v>
      </c>
      <c r="G532" s="70" t="s">
        <v>2377</v>
      </c>
      <c r="H532" s="70" t="s">
        <v>2378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2398</v>
      </c>
      <c r="B533" s="70">
        <v>408</v>
      </c>
      <c r="C533" s="70">
        <v>21</v>
      </c>
      <c r="D533" s="70">
        <v>24</v>
      </c>
      <c r="E533" s="70">
        <v>2024</v>
      </c>
      <c r="F533" s="70" t="s">
        <v>1554</v>
      </c>
      <c r="G533" s="70" t="s">
        <v>2377</v>
      </c>
      <c r="H533" s="70" t="s">
        <v>2378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2399</v>
      </c>
      <c r="B534" s="70">
        <v>443</v>
      </c>
      <c r="C534" s="70">
        <v>1</v>
      </c>
      <c r="D534" s="70">
        <v>27</v>
      </c>
      <c r="E534" s="70">
        <v>1990</v>
      </c>
      <c r="F534" s="70" t="s">
        <v>787</v>
      </c>
      <c r="G534" s="70" t="s">
        <v>2400</v>
      </c>
      <c r="H534" s="70" t="s">
        <v>2401</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2402</v>
      </c>
      <c r="B535" s="70">
        <v>444</v>
      </c>
      <c r="C535" s="70">
        <v>2</v>
      </c>
      <c r="D535" s="70">
        <v>27</v>
      </c>
      <c r="E535" s="70">
        <v>2005</v>
      </c>
      <c r="F535" s="70" t="s">
        <v>789</v>
      </c>
      <c r="G535" s="70" t="s">
        <v>2400</v>
      </c>
      <c r="H535" s="70" t="s">
        <v>2401</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2403</v>
      </c>
      <c r="B536" s="70">
        <v>445</v>
      </c>
      <c r="C536" s="70">
        <v>3</v>
      </c>
      <c r="D536" s="70">
        <v>27</v>
      </c>
      <c r="E536" s="70">
        <v>2006</v>
      </c>
      <c r="F536" s="70" t="s">
        <v>790</v>
      </c>
      <c r="G536" s="70" t="s">
        <v>2400</v>
      </c>
      <c r="H536" s="70" t="s">
        <v>2401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2404</v>
      </c>
      <c r="B537" s="70">
        <v>446</v>
      </c>
      <c r="C537" s="70">
        <v>4</v>
      </c>
      <c r="D537" s="70">
        <v>27</v>
      </c>
      <c r="E537" s="70">
        <v>2007</v>
      </c>
      <c r="F537" s="70" t="s">
        <v>791</v>
      </c>
      <c r="G537" s="70" t="s">
        <v>2400</v>
      </c>
      <c r="H537" s="70" t="s">
        <v>2401</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2405</v>
      </c>
      <c r="B538" s="70">
        <v>447</v>
      </c>
      <c r="C538" s="70">
        <v>5</v>
      </c>
      <c r="D538" s="70">
        <v>27</v>
      </c>
      <c r="E538" s="70">
        <v>2008</v>
      </c>
      <c r="F538" s="70" t="s">
        <v>792</v>
      </c>
      <c r="G538" s="70" t="s">
        <v>2400</v>
      </c>
      <c r="H538" s="70" t="s">
        <v>2401</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2406</v>
      </c>
      <c r="B539" s="70">
        <v>448</v>
      </c>
      <c r="C539" s="70">
        <v>6</v>
      </c>
      <c r="D539" s="70">
        <v>27</v>
      </c>
      <c r="E539" s="70">
        <v>2009</v>
      </c>
      <c r="F539" s="70" t="s">
        <v>176</v>
      </c>
      <c r="G539" s="1064" t="s">
        <v>2400</v>
      </c>
      <c r="H539" s="70" t="s">
        <v>2401</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2407</v>
      </c>
      <c r="B540" s="70">
        <v>449</v>
      </c>
      <c r="C540" s="70">
        <v>7</v>
      </c>
      <c r="D540" s="70">
        <v>27</v>
      </c>
      <c r="E540" s="70">
        <v>2010</v>
      </c>
      <c r="F540" s="70" t="s">
        <v>177</v>
      </c>
      <c r="G540" s="1064" t="s">
        <v>2400</v>
      </c>
      <c r="H540" s="70" t="s">
        <v>2401</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2408</v>
      </c>
      <c r="B541" s="70">
        <v>450</v>
      </c>
      <c r="C541" s="70">
        <v>8</v>
      </c>
      <c r="D541" s="70">
        <v>27</v>
      </c>
      <c r="E541" s="70">
        <v>2011</v>
      </c>
      <c r="F541" s="70" t="s">
        <v>178</v>
      </c>
      <c r="G541" s="70" t="s">
        <v>2400</v>
      </c>
      <c r="H541" s="70" t="s">
        <v>2401</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2409</v>
      </c>
      <c r="B542" s="70">
        <v>451</v>
      </c>
      <c r="C542" s="70">
        <v>9</v>
      </c>
      <c r="D542" s="70">
        <v>27</v>
      </c>
      <c r="E542" s="70">
        <v>2012</v>
      </c>
      <c r="F542" s="70" t="s">
        <v>179</v>
      </c>
      <c r="G542" s="70" t="s">
        <v>2400</v>
      </c>
      <c r="H542" s="70" t="s">
        <v>2401</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2410</v>
      </c>
      <c r="B543" s="70">
        <v>452</v>
      </c>
      <c r="C543" s="70">
        <v>10</v>
      </c>
      <c r="D543" s="70">
        <v>27</v>
      </c>
      <c r="E543" s="70">
        <v>2013</v>
      </c>
      <c r="F543" s="70" t="s">
        <v>180</v>
      </c>
      <c r="G543" s="70" t="s">
        <v>2400</v>
      </c>
      <c r="H543" s="70" t="s">
        <v>2401</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2411</v>
      </c>
      <c r="B544" s="70">
        <v>453</v>
      </c>
      <c r="C544" s="70">
        <v>11</v>
      </c>
      <c r="D544" s="70">
        <v>27</v>
      </c>
      <c r="E544" s="70">
        <v>2014</v>
      </c>
      <c r="F544" s="70" t="s">
        <v>181</v>
      </c>
      <c r="G544" s="70" t="s">
        <v>2400</v>
      </c>
      <c r="H544" s="70" t="s">
        <v>2401</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2412</v>
      </c>
      <c r="B545" s="70">
        <v>454</v>
      </c>
      <c r="C545" s="70">
        <v>12</v>
      </c>
      <c r="D545" s="70">
        <v>27</v>
      </c>
      <c r="E545" s="70">
        <v>2015</v>
      </c>
      <c r="F545" s="70" t="s">
        <v>182</v>
      </c>
      <c r="G545" s="70" t="s">
        <v>2400</v>
      </c>
      <c r="H545" s="70" t="s">
        <v>2401</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2413</v>
      </c>
      <c r="B546" s="70">
        <v>455</v>
      </c>
      <c r="C546" s="70">
        <v>13</v>
      </c>
      <c r="D546" s="70">
        <v>27</v>
      </c>
      <c r="E546" s="70">
        <v>2016</v>
      </c>
      <c r="F546" s="70" t="s">
        <v>155</v>
      </c>
      <c r="G546" s="70" t="s">
        <v>2400</v>
      </c>
      <c r="H546" s="70" t="s">
        <v>2401</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2414</v>
      </c>
      <c r="B547" s="70">
        <v>456</v>
      </c>
      <c r="C547" s="70">
        <v>14</v>
      </c>
      <c r="D547" s="70">
        <v>27</v>
      </c>
      <c r="E547" s="70">
        <v>2017</v>
      </c>
      <c r="F547" s="70" t="s">
        <v>156</v>
      </c>
      <c r="G547" s="70" t="s">
        <v>2400</v>
      </c>
      <c r="H547" s="70" t="s">
        <v>2401</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2415</v>
      </c>
      <c r="B548" s="70">
        <v>457</v>
      </c>
      <c r="C548" s="70">
        <v>15</v>
      </c>
      <c r="D548" s="70">
        <v>27</v>
      </c>
      <c r="E548" s="70">
        <v>2018</v>
      </c>
      <c r="F548" s="70" t="s">
        <v>183</v>
      </c>
      <c r="G548" s="70" t="s">
        <v>2400</v>
      </c>
      <c r="H548" s="70" t="s">
        <v>2401</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2416</v>
      </c>
      <c r="B549" s="70">
        <v>458</v>
      </c>
      <c r="C549" s="70">
        <v>16</v>
      </c>
      <c r="D549" s="70">
        <v>27</v>
      </c>
      <c r="E549" s="70">
        <v>2019</v>
      </c>
      <c r="F549" s="70" t="s">
        <v>158</v>
      </c>
      <c r="G549" s="70" t="s">
        <v>2400</v>
      </c>
      <c r="H549" s="70" t="s">
        <v>2401</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2417</v>
      </c>
      <c r="B550" s="70">
        <v>459</v>
      </c>
      <c r="C550" s="70">
        <v>17</v>
      </c>
      <c r="D550" s="70">
        <v>27</v>
      </c>
      <c r="E550" s="70">
        <v>2020</v>
      </c>
      <c r="F550" s="70" t="s">
        <v>159</v>
      </c>
      <c r="G550" s="70" t="s">
        <v>2400</v>
      </c>
      <c r="H550" s="70" t="s">
        <v>2401</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2418</v>
      </c>
      <c r="B551" s="70">
        <v>459</v>
      </c>
      <c r="C551" s="70">
        <v>18</v>
      </c>
      <c r="D551" s="70">
        <v>27</v>
      </c>
      <c r="E551" s="70">
        <v>2021</v>
      </c>
      <c r="F551" s="70" t="s">
        <v>160</v>
      </c>
      <c r="G551" s="70" t="s">
        <v>2400</v>
      </c>
      <c r="H551" s="70" t="s">
        <v>2401</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2419</v>
      </c>
      <c r="B552" s="70">
        <v>459</v>
      </c>
      <c r="C552" s="70">
        <v>19</v>
      </c>
      <c r="D552" s="70">
        <v>27</v>
      </c>
      <c r="E552" s="70">
        <v>2022</v>
      </c>
      <c r="F552" s="70" t="s">
        <v>161</v>
      </c>
      <c r="G552" s="70" t="s">
        <v>2400</v>
      </c>
      <c r="H552" s="70" t="s">
        <v>2401</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2420</v>
      </c>
      <c r="B553" s="70">
        <v>459</v>
      </c>
      <c r="C553" s="70">
        <v>20</v>
      </c>
      <c r="D553" s="70">
        <v>27</v>
      </c>
      <c r="E553" s="70">
        <v>2023</v>
      </c>
      <c r="F553" s="70" t="s">
        <v>1539</v>
      </c>
      <c r="G553" s="70" t="s">
        <v>2400</v>
      </c>
      <c r="H553" s="70" t="s">
        <v>2401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2421</v>
      </c>
      <c r="B554" s="70">
        <v>459</v>
      </c>
      <c r="C554" s="70">
        <v>21</v>
      </c>
      <c r="D554" s="70">
        <v>27</v>
      </c>
      <c r="E554" s="70">
        <v>2024</v>
      </c>
      <c r="F554" s="70" t="s">
        <v>1554</v>
      </c>
      <c r="G554" s="70" t="s">
        <v>2400</v>
      </c>
      <c r="H554" s="70" t="s">
        <v>2401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2422</v>
      </c>
      <c r="B555" s="70">
        <v>460</v>
      </c>
      <c r="C555" s="70">
        <v>1</v>
      </c>
      <c r="D555" s="70">
        <v>28</v>
      </c>
      <c r="E555" s="70">
        <v>1990</v>
      </c>
      <c r="F555" s="70" t="s">
        <v>787</v>
      </c>
      <c r="G555" s="70" t="s">
        <v>2423</v>
      </c>
      <c r="H555" s="70" t="s">
        <v>2424</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2425</v>
      </c>
      <c r="B556" s="70">
        <v>461</v>
      </c>
      <c r="C556" s="70">
        <v>2</v>
      </c>
      <c r="D556" s="70">
        <v>28</v>
      </c>
      <c r="E556" s="70">
        <v>2005</v>
      </c>
      <c r="F556" s="70" t="s">
        <v>789</v>
      </c>
      <c r="G556" s="70" t="s">
        <v>2423</v>
      </c>
      <c r="H556" s="70" t="s">
        <v>2424</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2426</v>
      </c>
      <c r="B557" s="70">
        <v>462</v>
      </c>
      <c r="C557" s="70">
        <v>3</v>
      </c>
      <c r="D557" s="70">
        <v>28</v>
      </c>
      <c r="E557" s="70">
        <v>2006</v>
      </c>
      <c r="F557" s="70" t="s">
        <v>790</v>
      </c>
      <c r="G557" s="70" t="s">
        <v>2423</v>
      </c>
      <c r="H557" s="70" t="s">
        <v>2424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2427</v>
      </c>
      <c r="B558" s="70">
        <v>463</v>
      </c>
      <c r="C558" s="70">
        <v>4</v>
      </c>
      <c r="D558" s="70">
        <v>28</v>
      </c>
      <c r="E558" s="70">
        <v>2007</v>
      </c>
      <c r="F558" s="70" t="s">
        <v>791</v>
      </c>
      <c r="G558" s="1064" t="s">
        <v>2423</v>
      </c>
      <c r="H558" s="70" t="s">
        <v>2424</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2428</v>
      </c>
      <c r="B559" s="70">
        <v>464</v>
      </c>
      <c r="C559" s="70">
        <v>5</v>
      </c>
      <c r="D559" s="70">
        <v>28</v>
      </c>
      <c r="E559" s="70">
        <v>2008</v>
      </c>
      <c r="F559" s="70" t="s">
        <v>792</v>
      </c>
      <c r="G559" s="1064" t="s">
        <v>2423</v>
      </c>
      <c r="H559" s="70" t="s">
        <v>2424</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2429</v>
      </c>
      <c r="B560" s="70">
        <v>465</v>
      </c>
      <c r="C560" s="70">
        <v>6</v>
      </c>
      <c r="D560" s="70">
        <v>28</v>
      </c>
      <c r="E560" s="70">
        <v>2009</v>
      </c>
      <c r="F560" s="70" t="s">
        <v>176</v>
      </c>
      <c r="G560" s="70" t="s">
        <v>2423</v>
      </c>
      <c r="H560" s="70" t="s">
        <v>2424</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2430</v>
      </c>
      <c r="B561" s="70">
        <v>466</v>
      </c>
      <c r="C561" s="70">
        <v>7</v>
      </c>
      <c r="D561" s="70">
        <v>28</v>
      </c>
      <c r="E561" s="70">
        <v>2010</v>
      </c>
      <c r="F561" s="70" t="s">
        <v>177</v>
      </c>
      <c r="G561" s="70" t="s">
        <v>2423</v>
      </c>
      <c r="H561" s="70" t="s">
        <v>2424</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2431</v>
      </c>
      <c r="B562" s="70">
        <v>467</v>
      </c>
      <c r="C562" s="70">
        <v>8</v>
      </c>
      <c r="D562" s="70">
        <v>28</v>
      </c>
      <c r="E562" s="70">
        <v>2011</v>
      </c>
      <c r="F562" s="70" t="s">
        <v>178</v>
      </c>
      <c r="G562" s="70" t="s">
        <v>2423</v>
      </c>
      <c r="H562" s="70" t="s">
        <v>2424</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2432</v>
      </c>
      <c r="B563" s="70">
        <v>468</v>
      </c>
      <c r="C563" s="70">
        <v>9</v>
      </c>
      <c r="D563" s="70">
        <v>28</v>
      </c>
      <c r="E563" s="70">
        <v>2012</v>
      </c>
      <c r="F563" s="70" t="s">
        <v>179</v>
      </c>
      <c r="G563" s="70" t="s">
        <v>2423</v>
      </c>
      <c r="H563" s="70" t="s">
        <v>2424</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2433</v>
      </c>
      <c r="B564" s="70">
        <v>469</v>
      </c>
      <c r="C564" s="70">
        <v>10</v>
      </c>
      <c r="D564" s="70">
        <v>28</v>
      </c>
      <c r="E564" s="70">
        <v>2013</v>
      </c>
      <c r="F564" s="70" t="s">
        <v>180</v>
      </c>
      <c r="G564" s="70" t="s">
        <v>2423</v>
      </c>
      <c r="H564" s="70" t="s">
        <v>2424</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2434</v>
      </c>
      <c r="B565" s="70">
        <v>470</v>
      </c>
      <c r="C565" s="70">
        <v>11</v>
      </c>
      <c r="D565" s="70">
        <v>28</v>
      </c>
      <c r="E565" s="70">
        <v>2014</v>
      </c>
      <c r="F565" s="70" t="s">
        <v>181</v>
      </c>
      <c r="G565" s="70" t="s">
        <v>2423</v>
      </c>
      <c r="H565" s="70" t="s">
        <v>2424</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2435</v>
      </c>
      <c r="B566" s="70">
        <v>471</v>
      </c>
      <c r="C566" s="70">
        <v>12</v>
      </c>
      <c r="D566" s="70">
        <v>28</v>
      </c>
      <c r="E566" s="70">
        <v>2015</v>
      </c>
      <c r="F566" s="70" t="s">
        <v>182</v>
      </c>
      <c r="G566" s="70" t="s">
        <v>2423</v>
      </c>
      <c r="H566" s="70" t="s">
        <v>2424</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2436</v>
      </c>
      <c r="B567" s="70">
        <v>472</v>
      </c>
      <c r="C567" s="70">
        <v>13</v>
      </c>
      <c r="D567" s="70">
        <v>28</v>
      </c>
      <c r="E567" s="70">
        <v>2016</v>
      </c>
      <c r="F567" s="70" t="s">
        <v>155</v>
      </c>
      <c r="G567" s="70" t="s">
        <v>2423</v>
      </c>
      <c r="H567" s="70" t="s">
        <v>2424</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2437</v>
      </c>
      <c r="B568" s="70">
        <v>473</v>
      </c>
      <c r="C568" s="70">
        <v>14</v>
      </c>
      <c r="D568" s="70">
        <v>28</v>
      </c>
      <c r="E568" s="70">
        <v>2017</v>
      </c>
      <c r="F568" s="70" t="s">
        <v>156</v>
      </c>
      <c r="G568" s="70" t="s">
        <v>2423</v>
      </c>
      <c r="H568" s="70" t="s">
        <v>2424</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2438</v>
      </c>
      <c r="B569" s="70">
        <v>474</v>
      </c>
      <c r="C569" s="70">
        <v>15</v>
      </c>
      <c r="D569" s="70">
        <v>28</v>
      </c>
      <c r="E569" s="70">
        <v>2018</v>
      </c>
      <c r="F569" s="70" t="s">
        <v>183</v>
      </c>
      <c r="G569" s="70" t="s">
        <v>2423</v>
      </c>
      <c r="H569" s="70" t="s">
        <v>2424</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2439</v>
      </c>
      <c r="B570" s="70">
        <v>475</v>
      </c>
      <c r="C570" s="70">
        <v>16</v>
      </c>
      <c r="D570" s="70">
        <v>28</v>
      </c>
      <c r="E570" s="70">
        <v>2019</v>
      </c>
      <c r="F570" s="70" t="s">
        <v>158</v>
      </c>
      <c r="G570" s="70" t="s">
        <v>2423</v>
      </c>
      <c r="H570" s="70" t="s">
        <v>2424</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2440</v>
      </c>
      <c r="B571" s="70">
        <v>476</v>
      </c>
      <c r="C571" s="70">
        <v>17</v>
      </c>
      <c r="D571" s="70">
        <v>28</v>
      </c>
      <c r="E571" s="70">
        <v>2020</v>
      </c>
      <c r="F571" s="70" t="s">
        <v>159</v>
      </c>
      <c r="G571" s="70" t="s">
        <v>2423</v>
      </c>
      <c r="H571" s="70" t="s">
        <v>2424</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2441</v>
      </c>
      <c r="B572" s="70">
        <v>476</v>
      </c>
      <c r="C572" s="70">
        <v>18</v>
      </c>
      <c r="D572" s="70">
        <v>28</v>
      </c>
      <c r="E572" s="70">
        <v>2021</v>
      </c>
      <c r="F572" s="70" t="s">
        <v>160</v>
      </c>
      <c r="G572" s="70" t="s">
        <v>2423</v>
      </c>
      <c r="H572" s="70" t="s">
        <v>2424</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2442</v>
      </c>
      <c r="B573" s="70">
        <v>476</v>
      </c>
      <c r="C573" s="70">
        <v>19</v>
      </c>
      <c r="D573" s="70">
        <v>28</v>
      </c>
      <c r="E573" s="70">
        <v>2022</v>
      </c>
      <c r="F573" s="70" t="s">
        <v>161</v>
      </c>
      <c r="G573" s="70" t="s">
        <v>2423</v>
      </c>
      <c r="H573" s="70" t="s">
        <v>2424</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2443</v>
      </c>
      <c r="B574" s="70">
        <v>476</v>
      </c>
      <c r="C574" s="70">
        <v>20</v>
      </c>
      <c r="D574" s="70">
        <v>28</v>
      </c>
      <c r="E574" s="70">
        <v>2023</v>
      </c>
      <c r="F574" s="70" t="s">
        <v>1539</v>
      </c>
      <c r="G574" s="70" t="s">
        <v>2423</v>
      </c>
      <c r="H574" s="70" t="s">
        <v>2424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2444</v>
      </c>
      <c r="B575" s="70">
        <v>476</v>
      </c>
      <c r="C575" s="70">
        <v>21</v>
      </c>
      <c r="D575" s="70">
        <v>28</v>
      </c>
      <c r="E575" s="70">
        <v>2024</v>
      </c>
      <c r="F575" s="70" t="s">
        <v>1554</v>
      </c>
      <c r="G575" s="70" t="s">
        <v>2423</v>
      </c>
      <c r="H575" s="70" t="s">
        <v>2424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2445</v>
      </c>
      <c r="B576" s="70">
        <v>409</v>
      </c>
      <c r="C576" s="70">
        <v>1</v>
      </c>
      <c r="D576" s="70">
        <v>25</v>
      </c>
      <c r="E576" s="70">
        <v>1990</v>
      </c>
      <c r="F576" s="70" t="s">
        <v>787</v>
      </c>
      <c r="G576" s="70" t="s">
        <v>2446</v>
      </c>
      <c r="H576" s="70" t="s">
        <v>2447</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2448</v>
      </c>
      <c r="B577" s="70">
        <v>410</v>
      </c>
      <c r="C577" s="70">
        <v>2</v>
      </c>
      <c r="D577" s="70">
        <v>25</v>
      </c>
      <c r="E577" s="70">
        <v>2005</v>
      </c>
      <c r="F577" s="70" t="s">
        <v>789</v>
      </c>
      <c r="G577" s="1064" t="s">
        <v>2446</v>
      </c>
      <c r="H577" s="70" t="s">
        <v>2447</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2449</v>
      </c>
      <c r="B578" s="70">
        <v>411</v>
      </c>
      <c r="C578" s="70">
        <v>3</v>
      </c>
      <c r="D578" s="70">
        <v>25</v>
      </c>
      <c r="E578" s="70">
        <v>2006</v>
      </c>
      <c r="F578" s="70" t="s">
        <v>790</v>
      </c>
      <c r="G578" s="1064" t="s">
        <v>2446</v>
      </c>
      <c r="H578" s="70" t="s">
        <v>2447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2450</v>
      </c>
      <c r="B579" s="70">
        <v>412</v>
      </c>
      <c r="C579" s="70">
        <v>4</v>
      </c>
      <c r="D579" s="70">
        <v>25</v>
      </c>
      <c r="E579" s="70">
        <v>2007</v>
      </c>
      <c r="F579" s="70" t="s">
        <v>791</v>
      </c>
      <c r="G579" s="70" t="s">
        <v>2446</v>
      </c>
      <c r="H579" s="70" t="s">
        <v>2447</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2451</v>
      </c>
      <c r="B580" s="70">
        <v>413</v>
      </c>
      <c r="C580" s="70">
        <v>5</v>
      </c>
      <c r="D580" s="70">
        <v>25</v>
      </c>
      <c r="E580" s="70">
        <v>2008</v>
      </c>
      <c r="F580" s="70" t="s">
        <v>792</v>
      </c>
      <c r="G580" s="70" t="s">
        <v>2446</v>
      </c>
      <c r="H580" s="70" t="s">
        <v>2447</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2452</v>
      </c>
      <c r="B581" s="70">
        <v>414</v>
      </c>
      <c r="C581" s="70">
        <v>6</v>
      </c>
      <c r="D581" s="70">
        <v>25</v>
      </c>
      <c r="E581" s="70">
        <v>2009</v>
      </c>
      <c r="F581" s="70" t="s">
        <v>176</v>
      </c>
      <c r="G581" s="70" t="s">
        <v>2446</v>
      </c>
      <c r="H581" s="70" t="s">
        <v>2447</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2453</v>
      </c>
      <c r="B582" s="70">
        <v>415</v>
      </c>
      <c r="C582" s="70">
        <v>7</v>
      </c>
      <c r="D582" s="70">
        <v>25</v>
      </c>
      <c r="E582" s="70">
        <v>2010</v>
      </c>
      <c r="F582" s="70" t="s">
        <v>177</v>
      </c>
      <c r="G582" s="70" t="s">
        <v>2446</v>
      </c>
      <c r="H582" s="70" t="s">
        <v>2447</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2454</v>
      </c>
      <c r="B583" s="70">
        <v>416</v>
      </c>
      <c r="C583" s="70">
        <v>8</v>
      </c>
      <c r="D583" s="70">
        <v>25</v>
      </c>
      <c r="E583" s="70">
        <v>2011</v>
      </c>
      <c r="F583" s="70" t="s">
        <v>178</v>
      </c>
      <c r="G583" s="70" t="s">
        <v>2446</v>
      </c>
      <c r="H583" s="70" t="s">
        <v>2447</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2455</v>
      </c>
      <c r="B584" s="70">
        <v>417</v>
      </c>
      <c r="C584" s="70">
        <v>9</v>
      </c>
      <c r="D584" s="70">
        <v>25</v>
      </c>
      <c r="E584" s="70">
        <v>2012</v>
      </c>
      <c r="F584" s="70" t="s">
        <v>179</v>
      </c>
      <c r="G584" s="70" t="s">
        <v>2446</v>
      </c>
      <c r="H584" s="70" t="s">
        <v>2447</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2456</v>
      </c>
      <c r="B585" s="70">
        <v>418</v>
      </c>
      <c r="C585" s="70">
        <v>10</v>
      </c>
      <c r="D585" s="70">
        <v>25</v>
      </c>
      <c r="E585" s="70">
        <v>2013</v>
      </c>
      <c r="F585" s="70" t="s">
        <v>180</v>
      </c>
      <c r="G585" s="70" t="s">
        <v>2446</v>
      </c>
      <c r="H585" s="70" t="s">
        <v>2447</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2457</v>
      </c>
      <c r="B586" s="70">
        <v>419</v>
      </c>
      <c r="C586" s="70">
        <v>11</v>
      </c>
      <c r="D586" s="70">
        <v>25</v>
      </c>
      <c r="E586" s="70">
        <v>2014</v>
      </c>
      <c r="F586" s="70" t="s">
        <v>181</v>
      </c>
      <c r="G586" s="70" t="s">
        <v>2446</v>
      </c>
      <c r="H586" s="70" t="s">
        <v>2447</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2458</v>
      </c>
      <c r="B587" s="70">
        <v>420</v>
      </c>
      <c r="C587" s="70">
        <v>12</v>
      </c>
      <c r="D587" s="70">
        <v>25</v>
      </c>
      <c r="E587" s="70">
        <v>2015</v>
      </c>
      <c r="F587" s="70" t="s">
        <v>182</v>
      </c>
      <c r="G587" s="70" t="s">
        <v>2446</v>
      </c>
      <c r="H587" s="70" t="s">
        <v>2447</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2459</v>
      </c>
      <c r="B588" s="70">
        <v>421</v>
      </c>
      <c r="C588" s="70">
        <v>13</v>
      </c>
      <c r="D588" s="70">
        <v>25</v>
      </c>
      <c r="E588" s="70">
        <v>2016</v>
      </c>
      <c r="F588" s="70" t="s">
        <v>155</v>
      </c>
      <c r="G588" s="70" t="s">
        <v>2446</v>
      </c>
      <c r="H588" s="70" t="s">
        <v>2447</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2460</v>
      </c>
      <c r="B589" s="70">
        <v>422</v>
      </c>
      <c r="C589" s="70">
        <v>14</v>
      </c>
      <c r="D589" s="70">
        <v>25</v>
      </c>
      <c r="E589" s="70">
        <v>2017</v>
      </c>
      <c r="F589" s="70" t="s">
        <v>156</v>
      </c>
      <c r="G589" s="70" t="s">
        <v>2446</v>
      </c>
      <c r="H589" s="70" t="s">
        <v>2447</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2461</v>
      </c>
      <c r="B590" s="70">
        <v>423</v>
      </c>
      <c r="C590" s="70">
        <v>15</v>
      </c>
      <c r="D590" s="70">
        <v>25</v>
      </c>
      <c r="E590" s="70">
        <v>2018</v>
      </c>
      <c r="F590" s="70" t="s">
        <v>183</v>
      </c>
      <c r="G590" s="70" t="s">
        <v>2446</v>
      </c>
      <c r="H590" s="70" t="s">
        <v>2447</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2462</v>
      </c>
      <c r="B591" s="70">
        <v>424</v>
      </c>
      <c r="C591" s="70">
        <v>16</v>
      </c>
      <c r="D591" s="70">
        <v>25</v>
      </c>
      <c r="E591" s="70">
        <v>2019</v>
      </c>
      <c r="F591" s="70" t="s">
        <v>158</v>
      </c>
      <c r="G591" s="70" t="s">
        <v>2446</v>
      </c>
      <c r="H591" s="70" t="s">
        <v>2447</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2463</v>
      </c>
      <c r="B592" s="70">
        <v>425</v>
      </c>
      <c r="C592" s="70">
        <v>17</v>
      </c>
      <c r="D592" s="70">
        <v>25</v>
      </c>
      <c r="E592" s="70">
        <v>2020</v>
      </c>
      <c r="F592" s="70" t="s">
        <v>159</v>
      </c>
      <c r="G592" s="70" t="s">
        <v>2446</v>
      </c>
      <c r="H592" s="70" t="s">
        <v>2447</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2464</v>
      </c>
      <c r="B593" s="70">
        <v>425</v>
      </c>
      <c r="C593" s="70">
        <v>18</v>
      </c>
      <c r="D593" s="70">
        <v>25</v>
      </c>
      <c r="E593" s="70">
        <v>2021</v>
      </c>
      <c r="F593" s="70" t="s">
        <v>160</v>
      </c>
      <c r="G593" s="70" t="s">
        <v>2446</v>
      </c>
      <c r="H593" s="70" t="s">
        <v>2447</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2465</v>
      </c>
      <c r="B594" s="70">
        <v>425</v>
      </c>
      <c r="C594" s="70">
        <v>19</v>
      </c>
      <c r="D594" s="70">
        <v>25</v>
      </c>
      <c r="E594" s="70">
        <v>2022</v>
      </c>
      <c r="F594" s="70" t="s">
        <v>161</v>
      </c>
      <c r="G594" s="70" t="s">
        <v>2446</v>
      </c>
      <c r="H594" s="70" t="s">
        <v>2447</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2466</v>
      </c>
      <c r="B595" s="70">
        <v>425</v>
      </c>
      <c r="C595" s="70">
        <v>20</v>
      </c>
      <c r="D595" s="70">
        <v>25</v>
      </c>
      <c r="E595" s="70">
        <v>2023</v>
      </c>
      <c r="F595" s="70" t="s">
        <v>1539</v>
      </c>
      <c r="G595" s="70" t="s">
        <v>2446</v>
      </c>
      <c r="H595" s="70" t="s">
        <v>2447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2467</v>
      </c>
      <c r="B596" s="70">
        <v>425</v>
      </c>
      <c r="C596" s="70">
        <v>21</v>
      </c>
      <c r="D596" s="70">
        <v>25</v>
      </c>
      <c r="E596" s="70">
        <v>2024</v>
      </c>
      <c r="F596" s="70" t="s">
        <v>1554</v>
      </c>
      <c r="G596" s="1064" t="s">
        <v>2446</v>
      </c>
      <c r="H596" s="70" t="s">
        <v>2447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2468</v>
      </c>
      <c r="B597" s="70">
        <v>477</v>
      </c>
      <c r="C597" s="70">
        <v>1</v>
      </c>
      <c r="D597" s="70">
        <v>29</v>
      </c>
      <c r="E597" s="70">
        <v>1990</v>
      </c>
      <c r="F597" s="70" t="s">
        <v>787</v>
      </c>
      <c r="G597" s="1064" t="s">
        <v>2469</v>
      </c>
      <c r="H597" s="70" t="s">
        <v>2470</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2471</v>
      </c>
      <c r="B598" s="70">
        <v>478</v>
      </c>
      <c r="C598" s="70">
        <v>2</v>
      </c>
      <c r="D598" s="70">
        <v>29</v>
      </c>
      <c r="E598" s="70">
        <v>2005</v>
      </c>
      <c r="F598" s="70" t="s">
        <v>789</v>
      </c>
      <c r="G598" s="70" t="s">
        <v>2469</v>
      </c>
      <c r="H598" s="70" t="s">
        <v>2470</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2472</v>
      </c>
      <c r="B599" s="70">
        <v>479</v>
      </c>
      <c r="C599" s="70">
        <v>3</v>
      </c>
      <c r="D599" s="70">
        <v>29</v>
      </c>
      <c r="E599" s="70">
        <v>2006</v>
      </c>
      <c r="F599" s="70" t="s">
        <v>790</v>
      </c>
      <c r="G599" s="70" t="s">
        <v>2469</v>
      </c>
      <c r="H599" s="70" t="s">
        <v>2470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2473</v>
      </c>
      <c r="B600" s="70">
        <v>480</v>
      </c>
      <c r="C600" s="70">
        <v>4</v>
      </c>
      <c r="D600" s="70">
        <v>29</v>
      </c>
      <c r="E600" s="70">
        <v>2007</v>
      </c>
      <c r="F600" s="70" t="s">
        <v>791</v>
      </c>
      <c r="G600" s="70" t="s">
        <v>2469</v>
      </c>
      <c r="H600" s="70" t="s">
        <v>2470</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2474</v>
      </c>
      <c r="B601" s="70">
        <v>481</v>
      </c>
      <c r="C601" s="70">
        <v>5</v>
      </c>
      <c r="D601" s="70">
        <v>29</v>
      </c>
      <c r="E601" s="70">
        <v>2008</v>
      </c>
      <c r="F601" s="70" t="s">
        <v>792</v>
      </c>
      <c r="G601" s="70" t="s">
        <v>2469</v>
      </c>
      <c r="H601" s="70" t="s">
        <v>2470</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2475</v>
      </c>
      <c r="B602" s="70">
        <v>482</v>
      </c>
      <c r="C602" s="70">
        <v>6</v>
      </c>
      <c r="D602" s="70">
        <v>29</v>
      </c>
      <c r="E602" s="70">
        <v>2009</v>
      </c>
      <c r="F602" s="70" t="s">
        <v>176</v>
      </c>
      <c r="G602" s="70" t="s">
        <v>2469</v>
      </c>
      <c r="H602" s="70" t="s">
        <v>2470</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2476</v>
      </c>
      <c r="B603" s="70">
        <v>483</v>
      </c>
      <c r="C603" s="70">
        <v>7</v>
      </c>
      <c r="D603" s="70">
        <v>29</v>
      </c>
      <c r="E603" s="70">
        <v>2010</v>
      </c>
      <c r="F603" s="70" t="s">
        <v>177</v>
      </c>
      <c r="G603" s="70" t="s">
        <v>2469</v>
      </c>
      <c r="H603" s="70" t="s">
        <v>2470</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2477</v>
      </c>
      <c r="B604" s="70">
        <v>484</v>
      </c>
      <c r="C604" s="70">
        <v>8</v>
      </c>
      <c r="D604" s="70">
        <v>29</v>
      </c>
      <c r="E604" s="70">
        <v>2011</v>
      </c>
      <c r="F604" s="70" t="s">
        <v>178</v>
      </c>
      <c r="G604" s="70" t="s">
        <v>2469</v>
      </c>
      <c r="H604" s="70" t="s">
        <v>2470</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2478</v>
      </c>
      <c r="B605" s="70">
        <v>485</v>
      </c>
      <c r="C605" s="70">
        <v>9</v>
      </c>
      <c r="D605" s="70">
        <v>29</v>
      </c>
      <c r="E605" s="70">
        <v>2012</v>
      </c>
      <c r="F605" s="70" t="s">
        <v>179</v>
      </c>
      <c r="G605" s="70" t="s">
        <v>2469</v>
      </c>
      <c r="H605" s="70" t="s">
        <v>2470</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2479</v>
      </c>
      <c r="B606" s="70">
        <v>486</v>
      </c>
      <c r="C606" s="70">
        <v>10</v>
      </c>
      <c r="D606" s="70">
        <v>29</v>
      </c>
      <c r="E606" s="70">
        <v>2013</v>
      </c>
      <c r="F606" s="70" t="s">
        <v>180</v>
      </c>
      <c r="G606" s="70" t="s">
        <v>2469</v>
      </c>
      <c r="H606" s="70" t="s">
        <v>2470</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2480</v>
      </c>
      <c r="B607" s="70">
        <v>487</v>
      </c>
      <c r="C607" s="70">
        <v>11</v>
      </c>
      <c r="D607" s="70">
        <v>29</v>
      </c>
      <c r="E607" s="70">
        <v>2014</v>
      </c>
      <c r="F607" s="70" t="s">
        <v>181</v>
      </c>
      <c r="G607" s="70" t="s">
        <v>2469</v>
      </c>
      <c r="H607" s="70" t="s">
        <v>2470</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2481</v>
      </c>
      <c r="B608" s="70">
        <v>488</v>
      </c>
      <c r="C608" s="70">
        <v>12</v>
      </c>
      <c r="D608" s="70">
        <v>29</v>
      </c>
      <c r="E608" s="70">
        <v>2015</v>
      </c>
      <c r="F608" s="70" t="s">
        <v>182</v>
      </c>
      <c r="G608" s="70" t="s">
        <v>2469</v>
      </c>
      <c r="H608" s="70" t="s">
        <v>2470</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2482</v>
      </c>
      <c r="B609" s="70">
        <v>489</v>
      </c>
      <c r="C609" s="70">
        <v>13</v>
      </c>
      <c r="D609" s="70">
        <v>29</v>
      </c>
      <c r="E609" s="70">
        <v>2016</v>
      </c>
      <c r="F609" s="70" t="s">
        <v>155</v>
      </c>
      <c r="G609" s="70" t="s">
        <v>2469</v>
      </c>
      <c r="H609" s="70" t="s">
        <v>2470</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2483</v>
      </c>
      <c r="B610" s="70">
        <v>490</v>
      </c>
      <c r="C610" s="70">
        <v>14</v>
      </c>
      <c r="D610" s="70">
        <v>29</v>
      </c>
      <c r="E610" s="70">
        <v>2017</v>
      </c>
      <c r="F610" s="70" t="s">
        <v>156</v>
      </c>
      <c r="G610" s="70" t="s">
        <v>2469</v>
      </c>
      <c r="H610" s="70" t="s">
        <v>2470</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2484</v>
      </c>
      <c r="B611" s="70">
        <v>491</v>
      </c>
      <c r="C611" s="70">
        <v>15</v>
      </c>
      <c r="D611" s="70">
        <v>29</v>
      </c>
      <c r="E611" s="70">
        <v>2018</v>
      </c>
      <c r="F611" s="70" t="s">
        <v>183</v>
      </c>
      <c r="G611" s="70" t="s">
        <v>2469</v>
      </c>
      <c r="H611" s="70" t="s">
        <v>2470</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2485</v>
      </c>
      <c r="B612" s="70">
        <v>492</v>
      </c>
      <c r="C612" s="70">
        <v>16</v>
      </c>
      <c r="D612" s="70">
        <v>29</v>
      </c>
      <c r="E612" s="70">
        <v>2019</v>
      </c>
      <c r="F612" s="70" t="s">
        <v>158</v>
      </c>
      <c r="G612" s="70" t="s">
        <v>2469</v>
      </c>
      <c r="H612" s="70" t="s">
        <v>2470</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2486</v>
      </c>
      <c r="B613" s="70">
        <v>493</v>
      </c>
      <c r="C613" s="70">
        <v>17</v>
      </c>
      <c r="D613" s="70">
        <v>29</v>
      </c>
      <c r="E613" s="70">
        <v>2020</v>
      </c>
      <c r="F613" s="70" t="s">
        <v>159</v>
      </c>
      <c r="G613" s="70" t="s">
        <v>2469</v>
      </c>
      <c r="H613" s="70" t="s">
        <v>2470</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2487</v>
      </c>
      <c r="B614" s="70">
        <v>493</v>
      </c>
      <c r="C614" s="70">
        <v>18</v>
      </c>
      <c r="D614" s="70">
        <v>29</v>
      </c>
      <c r="E614" s="70">
        <v>2021</v>
      </c>
      <c r="F614" s="70" t="s">
        <v>160</v>
      </c>
      <c r="G614" s="70" t="s">
        <v>2469</v>
      </c>
      <c r="H614" s="70" t="s">
        <v>2470</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2488</v>
      </c>
      <c r="B615" s="70">
        <v>493</v>
      </c>
      <c r="C615" s="70">
        <v>19</v>
      </c>
      <c r="D615" s="70">
        <v>29</v>
      </c>
      <c r="E615" s="70">
        <v>2022</v>
      </c>
      <c r="F615" s="70" t="s">
        <v>161</v>
      </c>
      <c r="G615" s="1064" t="s">
        <v>2469</v>
      </c>
      <c r="H615" s="70" t="s">
        <v>2470</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2489</v>
      </c>
      <c r="B616" s="70">
        <v>493</v>
      </c>
      <c r="C616" s="70">
        <v>20</v>
      </c>
      <c r="D616" s="70">
        <v>29</v>
      </c>
      <c r="E616" s="70">
        <v>2023</v>
      </c>
      <c r="F616" s="70" t="s">
        <v>1539</v>
      </c>
      <c r="G616" s="1064" t="s">
        <v>2469</v>
      </c>
      <c r="H616" s="70" t="s">
        <v>2470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2490</v>
      </c>
      <c r="B617" s="70">
        <v>493</v>
      </c>
      <c r="C617" s="70">
        <v>21</v>
      </c>
      <c r="D617" s="70">
        <v>29</v>
      </c>
      <c r="E617" s="70">
        <v>2024</v>
      </c>
      <c r="F617" s="70" t="s">
        <v>1554</v>
      </c>
      <c r="G617" s="70" t="s">
        <v>2469</v>
      </c>
      <c r="H617" s="70" t="s">
        <v>2470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494</v>
      </c>
      <c r="C618" s="70">
        <v>1</v>
      </c>
      <c r="D618" s="70">
        <v>30</v>
      </c>
      <c r="E618" s="70">
        <v>1990</v>
      </c>
      <c r="F618" s="70" t="s">
        <v>787</v>
      </c>
      <c r="G618" s="70" t="s">
        <v>2492</v>
      </c>
      <c r="H618" s="70" t="s">
        <v>2493</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495</v>
      </c>
      <c r="C619" s="70">
        <v>2</v>
      </c>
      <c r="D619" s="70">
        <v>30</v>
      </c>
      <c r="E619" s="70">
        <v>2005</v>
      </c>
      <c r="F619" s="70" t="s">
        <v>789</v>
      </c>
      <c r="G619" s="70" t="s">
        <v>2492</v>
      </c>
      <c r="H619" s="70" t="s">
        <v>2493</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496</v>
      </c>
      <c r="C620" s="70">
        <v>3</v>
      </c>
      <c r="D620" s="70">
        <v>30</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497</v>
      </c>
      <c r="C621" s="70">
        <v>4</v>
      </c>
      <c r="D621" s="70">
        <v>30</v>
      </c>
      <c r="E621" s="70">
        <v>2007</v>
      </c>
      <c r="F621" s="70" t="s">
        <v>791</v>
      </c>
      <c r="G621" s="70" t="s">
        <v>2492</v>
      </c>
      <c r="H621" s="70" t="s">
        <v>2493</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498</v>
      </c>
      <c r="C622" s="70">
        <v>5</v>
      </c>
      <c r="D622" s="70">
        <v>30</v>
      </c>
      <c r="E622" s="70">
        <v>2008</v>
      </c>
      <c r="F622" s="70" t="s">
        <v>792</v>
      </c>
      <c r="G622" s="70" t="s">
        <v>2492</v>
      </c>
      <c r="H622" s="70" t="s">
        <v>2493</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499</v>
      </c>
      <c r="C623" s="70">
        <v>6</v>
      </c>
      <c r="D623" s="70">
        <v>30</v>
      </c>
      <c r="E623" s="70">
        <v>2009</v>
      </c>
      <c r="F623" s="70" t="s">
        <v>176</v>
      </c>
      <c r="G623" s="70" t="s">
        <v>2492</v>
      </c>
      <c r="H623" s="70" t="s">
        <v>2493</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2499</v>
      </c>
      <c r="B624" s="70">
        <v>500</v>
      </c>
      <c r="C624" s="70">
        <v>7</v>
      </c>
      <c r="D624" s="70">
        <v>30</v>
      </c>
      <c r="E624" s="70">
        <v>2010</v>
      </c>
      <c r="F624" s="70" t="s">
        <v>177</v>
      </c>
      <c r="G624" s="70" t="s">
        <v>2492</v>
      </c>
      <c r="H624" s="70" t="s">
        <v>2493</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2500</v>
      </c>
      <c r="B625" s="70">
        <v>501</v>
      </c>
      <c r="C625" s="70">
        <v>8</v>
      </c>
      <c r="D625" s="70">
        <v>30</v>
      </c>
      <c r="E625" s="70">
        <v>2011</v>
      </c>
      <c r="F625" s="70" t="s">
        <v>178</v>
      </c>
      <c r="G625" s="70" t="s">
        <v>2492</v>
      </c>
      <c r="H625" s="70" t="s">
        <v>2493</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2501</v>
      </c>
      <c r="B626" s="70">
        <v>502</v>
      </c>
      <c r="C626" s="70">
        <v>9</v>
      </c>
      <c r="D626" s="70">
        <v>30</v>
      </c>
      <c r="E626" s="70">
        <v>2012</v>
      </c>
      <c r="F626" s="70" t="s">
        <v>179</v>
      </c>
      <c r="G626" s="70" t="s">
        <v>2492</v>
      </c>
      <c r="H626" s="70" t="s">
        <v>2493</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2502</v>
      </c>
      <c r="B627" s="70">
        <v>503</v>
      </c>
      <c r="C627" s="70">
        <v>10</v>
      </c>
      <c r="D627" s="70">
        <v>30</v>
      </c>
      <c r="E627" s="70">
        <v>2013</v>
      </c>
      <c r="F627" s="70" t="s">
        <v>180</v>
      </c>
      <c r="G627" s="70" t="s">
        <v>2492</v>
      </c>
      <c r="H627" s="70" t="s">
        <v>2493</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2503</v>
      </c>
      <c r="B628" s="70">
        <v>504</v>
      </c>
      <c r="C628" s="70">
        <v>11</v>
      </c>
      <c r="D628" s="70">
        <v>30</v>
      </c>
      <c r="E628" s="70">
        <v>2014</v>
      </c>
      <c r="F628" s="70" t="s">
        <v>181</v>
      </c>
      <c r="G628" s="70" t="s">
        <v>2492</v>
      </c>
      <c r="H628" s="70" t="s">
        <v>2493</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2504</v>
      </c>
      <c r="B629" s="70">
        <v>505</v>
      </c>
      <c r="C629" s="70">
        <v>12</v>
      </c>
      <c r="D629" s="70">
        <v>30</v>
      </c>
      <c r="E629" s="70">
        <v>2015</v>
      </c>
      <c r="F629" s="70" t="s">
        <v>182</v>
      </c>
      <c r="G629" s="70" t="s">
        <v>2492</v>
      </c>
      <c r="H629" s="70" t="s">
        <v>2493</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2505</v>
      </c>
      <c r="B630" s="70">
        <v>506</v>
      </c>
      <c r="C630" s="70">
        <v>13</v>
      </c>
      <c r="D630" s="70">
        <v>30</v>
      </c>
      <c r="E630" s="70">
        <v>2016</v>
      </c>
      <c r="F630" s="70" t="s">
        <v>155</v>
      </c>
      <c r="G630" s="70" t="s">
        <v>2492</v>
      </c>
      <c r="H630" s="70" t="s">
        <v>2493</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2506</v>
      </c>
      <c r="B631" s="70">
        <v>507</v>
      </c>
      <c r="C631" s="70">
        <v>14</v>
      </c>
      <c r="D631" s="70">
        <v>30</v>
      </c>
      <c r="E631" s="70">
        <v>2017</v>
      </c>
      <c r="F631" s="70" t="s">
        <v>156</v>
      </c>
      <c r="G631" s="70" t="s">
        <v>2492</v>
      </c>
      <c r="H631" s="70" t="s">
        <v>2493</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2507</v>
      </c>
      <c r="B632" s="70">
        <v>508</v>
      </c>
      <c r="C632" s="70">
        <v>15</v>
      </c>
      <c r="D632" s="70">
        <v>30</v>
      </c>
      <c r="E632" s="70">
        <v>2018</v>
      </c>
      <c r="F632" s="70" t="s">
        <v>183</v>
      </c>
      <c r="G632" s="70" t="s">
        <v>2492</v>
      </c>
      <c r="H632" s="70" t="s">
        <v>2493</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2508</v>
      </c>
      <c r="B633" s="70">
        <v>509</v>
      </c>
      <c r="C633" s="70">
        <v>16</v>
      </c>
      <c r="D633" s="70">
        <v>30</v>
      </c>
      <c r="E633" s="70">
        <v>2019</v>
      </c>
      <c r="F633" s="70" t="s">
        <v>158</v>
      </c>
      <c r="G633" s="70" t="s">
        <v>2492</v>
      </c>
      <c r="H633" s="70" t="s">
        <v>2493</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2509</v>
      </c>
      <c r="B634" s="70">
        <v>510</v>
      </c>
      <c r="C634" s="70">
        <v>17</v>
      </c>
      <c r="D634" s="70">
        <v>30</v>
      </c>
      <c r="E634" s="70">
        <v>2020</v>
      </c>
      <c r="F634" s="70" t="s">
        <v>159</v>
      </c>
      <c r="G634" s="1064" t="s">
        <v>2492</v>
      </c>
      <c r="H634" s="70" t="s">
        <v>2493</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2510</v>
      </c>
      <c r="B635" s="70">
        <v>510</v>
      </c>
      <c r="C635" s="70">
        <v>18</v>
      </c>
      <c r="D635" s="70">
        <v>30</v>
      </c>
      <c r="E635" s="70">
        <v>2021</v>
      </c>
      <c r="F635" s="70" t="s">
        <v>160</v>
      </c>
      <c r="G635" s="1064" t="s">
        <v>2492</v>
      </c>
      <c r="H635" s="70" t="s">
        <v>2493</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2511</v>
      </c>
      <c r="B636" s="70">
        <v>510</v>
      </c>
      <c r="C636" s="70">
        <v>19</v>
      </c>
      <c r="D636" s="70">
        <v>30</v>
      </c>
      <c r="E636" s="70">
        <v>2022</v>
      </c>
      <c r="F636" s="70" t="s">
        <v>161</v>
      </c>
      <c r="G636" s="70" t="s">
        <v>2492</v>
      </c>
      <c r="H636" s="70" t="s">
        <v>2493</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510</v>
      </c>
      <c r="C637" s="70">
        <v>20</v>
      </c>
      <c r="D637" s="70">
        <v>30</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510</v>
      </c>
      <c r="C638" s="70">
        <v>21</v>
      </c>
      <c r="D638" s="70">
        <v>30</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2546</v>
      </c>
      <c r="B639" s="70">
        <v>511</v>
      </c>
      <c r="C639" s="70">
        <v>1</v>
      </c>
      <c r="D639" s="70">
        <v>31</v>
      </c>
      <c r="E639" s="70">
        <v>1990</v>
      </c>
      <c r="F639" s="70" t="s">
        <v>787</v>
      </c>
      <c r="G639" s="70" t="s">
        <v>2547</v>
      </c>
      <c r="H639" s="70" t="s">
        <v>2548</v>
      </c>
      <c r="I639" s="148"/>
      <c r="J639" s="71">
        <v>4630.3749992083231</v>
      </c>
      <c r="K639" s="71">
        <v>355.39492689859702</v>
      </c>
      <c r="L639" s="71">
        <v>598.24740669070252</v>
      </c>
      <c r="M639" s="71">
        <v>1650.935925503675</v>
      </c>
      <c r="N639" s="71">
        <v>1771.634303642471</v>
      </c>
      <c r="O639" s="71">
        <v>1578.7248694354571</v>
      </c>
      <c r="P639" s="71">
        <v>1939.581892138171</v>
      </c>
      <c r="Q639" s="71">
        <v>129.587288027846</v>
      </c>
      <c r="R639" s="71">
        <v>53.763211499744607</v>
      </c>
      <c r="S639" s="71">
        <v>127.66462</v>
      </c>
      <c r="T639" s="72"/>
      <c r="U639" s="71">
        <v>481482111</v>
      </c>
      <c r="V639" s="71">
        <v>109331</v>
      </c>
      <c r="W639" s="71">
        <v>6755</v>
      </c>
      <c r="X639" s="71">
        <v>569346</v>
      </c>
      <c r="Y639" s="71">
        <v>606936</v>
      </c>
      <c r="Z639" s="71">
        <v>649348</v>
      </c>
      <c r="AA639" s="71">
        <v>470952</v>
      </c>
      <c r="AB639" s="71">
        <v>2104058</v>
      </c>
      <c r="AC639" s="71">
        <v>9311885</v>
      </c>
      <c r="AD639" s="71">
        <v>127.66462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2549</v>
      </c>
      <c r="B640" s="70">
        <v>512</v>
      </c>
      <c r="C640" s="70">
        <v>2</v>
      </c>
      <c r="D640" s="70">
        <v>31</v>
      </c>
      <c r="E640" s="70">
        <v>2005</v>
      </c>
      <c r="F640" s="70" t="s">
        <v>789</v>
      </c>
      <c r="G640" s="70" t="s">
        <v>2547</v>
      </c>
      <c r="H640" s="70" t="s">
        <v>2548</v>
      </c>
      <c r="I640" s="148"/>
      <c r="J640" s="71">
        <v>5144.6559863351658</v>
      </c>
      <c r="K640" s="71">
        <v>241.67602900732169</v>
      </c>
      <c r="L640" s="71">
        <v>439.98181304780672</v>
      </c>
      <c r="M640" s="71">
        <v>3273.2925656199932</v>
      </c>
      <c r="N640" s="71">
        <v>3306.9586182219582</v>
      </c>
      <c r="O640" s="71">
        <v>2393.4017754544998</v>
      </c>
      <c r="P640" s="71">
        <v>2004.576134207681</v>
      </c>
      <c r="Q640" s="71">
        <v>123.770201658717</v>
      </c>
      <c r="R640" s="71">
        <v>47.51280064806344</v>
      </c>
      <c r="S640" s="71">
        <v>253.72421316488001</v>
      </c>
      <c r="T640" s="72"/>
      <c r="U640" s="71">
        <v>556835761</v>
      </c>
      <c r="V640" s="71">
        <v>92104</v>
      </c>
      <c r="W640" s="71">
        <v>5253</v>
      </c>
      <c r="X640" s="71">
        <v>529682</v>
      </c>
      <c r="Y640" s="71">
        <v>729712</v>
      </c>
      <c r="Z640" s="71">
        <v>1139178</v>
      </c>
      <c r="AA640" s="71">
        <v>398630</v>
      </c>
      <c r="AB640" s="71">
        <v>2100851</v>
      </c>
      <c r="AC640" s="71">
        <v>8401655</v>
      </c>
      <c r="AD640" s="71">
        <v>253.72421316488001</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2550</v>
      </c>
      <c r="B641" s="70">
        <v>513</v>
      </c>
      <c r="C641" s="70">
        <v>3</v>
      </c>
      <c r="D641" s="70">
        <v>31</v>
      </c>
      <c r="E641" s="70">
        <v>2006</v>
      </c>
      <c r="F641" s="70" t="s">
        <v>790</v>
      </c>
      <c r="G641" s="70" t="s">
        <v>2547</v>
      </c>
      <c r="H641" s="70" t="s">
        <v>2548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2551</v>
      </c>
      <c r="B642" s="70">
        <v>514</v>
      </c>
      <c r="C642" s="70">
        <v>4</v>
      </c>
      <c r="D642" s="70">
        <v>31</v>
      </c>
      <c r="E642" s="70">
        <v>2007</v>
      </c>
      <c r="F642" s="70" t="s">
        <v>791</v>
      </c>
      <c r="G642" s="70" t="s">
        <v>2547</v>
      </c>
      <c r="H642" s="70" t="s">
        <v>2548</v>
      </c>
      <c r="I642" s="148"/>
      <c r="J642" s="71">
        <v>4839.3096620362867</v>
      </c>
      <c r="K642" s="71">
        <v>213.61277654103509</v>
      </c>
      <c r="L642" s="71">
        <v>383.92120144407733</v>
      </c>
      <c r="M642" s="71">
        <v>2878.4169192353679</v>
      </c>
      <c r="N642" s="71">
        <v>3424.1825814022682</v>
      </c>
      <c r="O642" s="71">
        <v>2323.626237261295</v>
      </c>
      <c r="P642" s="71">
        <v>1972.406595767924</v>
      </c>
      <c r="Q642" s="71">
        <v>129.107046208106</v>
      </c>
      <c r="R642" s="71">
        <v>46.474037604903117</v>
      </c>
      <c r="S642" s="71">
        <v>230.62182247403001</v>
      </c>
      <c r="T642" s="72"/>
      <c r="U642" s="71">
        <v>618036305</v>
      </c>
      <c r="V642" s="71">
        <v>85103</v>
      </c>
      <c r="W642" s="71">
        <v>5745</v>
      </c>
      <c r="X642" s="71">
        <v>627225</v>
      </c>
      <c r="Y642" s="71">
        <v>740993</v>
      </c>
      <c r="Z642" s="71">
        <v>1149710</v>
      </c>
      <c r="AA642" s="71">
        <v>386254</v>
      </c>
      <c r="AB642" s="71">
        <v>2075555</v>
      </c>
      <c r="AC642" s="71">
        <v>8453766</v>
      </c>
      <c r="AD642" s="71">
        <v>230.62182247403001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2552</v>
      </c>
      <c r="B643" s="70">
        <v>515</v>
      </c>
      <c r="C643" s="70">
        <v>5</v>
      </c>
      <c r="D643" s="70">
        <v>31</v>
      </c>
      <c r="E643" s="70">
        <v>2008</v>
      </c>
      <c r="F643" s="70" t="s">
        <v>792</v>
      </c>
      <c r="G643" s="70" t="s">
        <v>2547</v>
      </c>
      <c r="H643" s="70" t="s">
        <v>2548</v>
      </c>
      <c r="I643" s="148"/>
      <c r="J643" s="71">
        <v>4496.6173853040318</v>
      </c>
      <c r="K643" s="71">
        <v>169.23345647991749</v>
      </c>
      <c r="L643" s="71">
        <v>375.06119621943623</v>
      </c>
      <c r="M643" s="71">
        <v>3225.5757054535261</v>
      </c>
      <c r="N643" s="71">
        <v>3288.3144542394271</v>
      </c>
      <c r="O643" s="71">
        <v>2258.5743723350429</v>
      </c>
      <c r="P643" s="71">
        <v>1913.7605078744421</v>
      </c>
      <c r="Q643" s="71">
        <v>126.296604466543</v>
      </c>
      <c r="R643" s="71">
        <v>49.749452120135892</v>
      </c>
      <c r="S643" s="71">
        <v>225.89524291542011</v>
      </c>
      <c r="T643" s="72"/>
      <c r="U643" s="71">
        <v>598446794</v>
      </c>
      <c r="V643" s="71">
        <v>85103</v>
      </c>
      <c r="W643" s="71">
        <v>5745</v>
      </c>
      <c r="X643" s="71">
        <v>627225</v>
      </c>
      <c r="Y643" s="71">
        <v>745762</v>
      </c>
      <c r="Z643" s="71">
        <v>1156746</v>
      </c>
      <c r="AA643" s="71">
        <v>375197</v>
      </c>
      <c r="AB643" s="71">
        <v>2063769</v>
      </c>
      <c r="AC643" s="71">
        <v>9396987</v>
      </c>
      <c r="AD643" s="71">
        <v>225.89524291542011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2553</v>
      </c>
      <c r="B644" s="70">
        <v>516</v>
      </c>
      <c r="C644" s="70">
        <v>6</v>
      </c>
      <c r="D644" s="70">
        <v>31</v>
      </c>
      <c r="E644" s="70">
        <v>2009</v>
      </c>
      <c r="F644" s="70" t="s">
        <v>176</v>
      </c>
      <c r="G644" s="70" t="s">
        <v>2547</v>
      </c>
      <c r="H644" s="70" t="s">
        <v>2548</v>
      </c>
      <c r="I644" s="148"/>
      <c r="J644" s="71">
        <v>4100.6996827334833</v>
      </c>
      <c r="K644" s="71">
        <v>163.80170860145671</v>
      </c>
      <c r="L644" s="71">
        <v>434.99528791842658</v>
      </c>
      <c r="M644" s="71">
        <v>3463.598306264234</v>
      </c>
      <c r="N644" s="71">
        <v>3026.3834241594759</v>
      </c>
      <c r="O644" s="71">
        <v>2300.8284952770468</v>
      </c>
      <c r="P644" s="71">
        <v>1831.194340922867</v>
      </c>
      <c r="Q644" s="71">
        <v>119.604376135706</v>
      </c>
      <c r="R644" s="71">
        <v>41.661291462632562</v>
      </c>
      <c r="S644" s="71">
        <v>223.29955861638501</v>
      </c>
      <c r="T644" s="72"/>
      <c r="U644" s="71">
        <v>472426832</v>
      </c>
      <c r="V644" s="71">
        <v>84017</v>
      </c>
      <c r="W644" s="71">
        <v>9180</v>
      </c>
      <c r="X644" s="71">
        <v>667221</v>
      </c>
      <c r="Y644" s="71">
        <v>749760</v>
      </c>
      <c r="Z644" s="71">
        <v>1163125</v>
      </c>
      <c r="AA644" s="71">
        <v>368564</v>
      </c>
      <c r="AB644" s="71">
        <v>2051626</v>
      </c>
      <c r="AC644" s="71">
        <v>7677079</v>
      </c>
      <c r="AD644" s="71">
        <v>223.29955861638501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5.91</v>
      </c>
      <c r="BI644" s="71">
        <v>0</v>
      </c>
      <c r="BJ644" s="71">
        <v>4732.4129999999996</v>
      </c>
      <c r="BK644" s="71">
        <v>2253</v>
      </c>
      <c r="BL644" s="71">
        <v>1237.8530000000003</v>
      </c>
      <c r="BM644" s="71">
        <v>0</v>
      </c>
      <c r="BN644" s="72"/>
      <c r="BO644" s="71">
        <v>1</v>
      </c>
      <c r="BP644" s="71">
        <v>0</v>
      </c>
      <c r="BQ644" s="71">
        <v>198</v>
      </c>
      <c r="BR644" s="71">
        <v>7</v>
      </c>
      <c r="BS644" s="71">
        <v>65</v>
      </c>
      <c r="BT644" s="71">
        <v>0</v>
      </c>
      <c r="BU644"/>
      <c r="BV644" s="70">
        <v>7261.2309999999998</v>
      </c>
      <c r="BW644" s="70">
        <v>360.66899999999998</v>
      </c>
      <c r="BX644" s="70">
        <v>354.50799999999998</v>
      </c>
      <c r="BY644" s="70">
        <v>6.6379999999999999</v>
      </c>
      <c r="BZ644" s="70">
        <v>140.14500000000001</v>
      </c>
      <c r="CA644" s="70">
        <v>0</v>
      </c>
      <c r="CB644" s="70">
        <v>86.557000000000002</v>
      </c>
      <c r="CC644" s="70">
        <v>19.428000000000001</v>
      </c>
      <c r="CD644" s="70">
        <v>0</v>
      </c>
    </row>
    <row r="645" spans="1:82">
      <c r="A645" s="70" t="s">
        <v>2554</v>
      </c>
      <c r="B645" s="70">
        <v>517</v>
      </c>
      <c r="C645" s="70">
        <v>7</v>
      </c>
      <c r="D645" s="70">
        <v>31</v>
      </c>
      <c r="E645" s="70">
        <v>2010</v>
      </c>
      <c r="F645" s="70" t="s">
        <v>177</v>
      </c>
      <c r="G645" s="70" t="s">
        <v>2547</v>
      </c>
      <c r="H645" s="70" t="s">
        <v>2548</v>
      </c>
      <c r="I645" s="148"/>
      <c r="J645" s="71">
        <v>4134.2300801426854</v>
      </c>
      <c r="K645" s="71">
        <v>166.95597259434069</v>
      </c>
      <c r="L645" s="71">
        <v>411.82619275510041</v>
      </c>
      <c r="M645" s="71">
        <v>3377.9439175491648</v>
      </c>
      <c r="N645" s="71">
        <v>3043.7529239918622</v>
      </c>
      <c r="O645" s="71">
        <v>2304.5581470758311</v>
      </c>
      <c r="P645" s="71">
        <v>1847.971490066376</v>
      </c>
      <c r="Q645" s="71">
        <v>123.87701767438</v>
      </c>
      <c r="R645" s="71">
        <v>45.006777441249852</v>
      </c>
      <c r="S645" s="71">
        <v>202.81751819113359</v>
      </c>
      <c r="T645" s="72"/>
      <c r="U645" s="71">
        <v>509535198</v>
      </c>
      <c r="V645" s="71">
        <v>84017</v>
      </c>
      <c r="W645" s="71">
        <v>9180</v>
      </c>
      <c r="X645" s="71">
        <v>667221</v>
      </c>
      <c r="Y645" s="71">
        <v>752754</v>
      </c>
      <c r="Z645" s="71">
        <v>1170424</v>
      </c>
      <c r="AA645" s="71">
        <v>362652</v>
      </c>
      <c r="AB645" s="71">
        <v>2036146</v>
      </c>
      <c r="AC645" s="71">
        <v>7859469</v>
      </c>
      <c r="AD645" s="71">
        <v>202.81751819113359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6.18</v>
      </c>
      <c r="BI645" s="71">
        <v>0</v>
      </c>
      <c r="BJ645" s="71">
        <v>4902.9750000000004</v>
      </c>
      <c r="BK645" s="71">
        <v>2064.38</v>
      </c>
      <c r="BL645" s="71">
        <v>1281.0060000000001</v>
      </c>
      <c r="BM645" s="71">
        <v>0</v>
      </c>
      <c r="BN645" s="72"/>
      <c r="BO645" s="71">
        <v>1</v>
      </c>
      <c r="BP645" s="71">
        <v>0</v>
      </c>
      <c r="BQ645" s="71">
        <v>207</v>
      </c>
      <c r="BR645" s="71">
        <v>6</v>
      </c>
      <c r="BS645" s="71">
        <v>57</v>
      </c>
      <c r="BT645" s="71">
        <v>0</v>
      </c>
      <c r="BU645"/>
      <c r="BV645" s="70">
        <v>7285.875</v>
      </c>
      <c r="BW645" s="70">
        <v>375.08100000000002</v>
      </c>
      <c r="BX645" s="70">
        <v>370.31700000000001</v>
      </c>
      <c r="BY645" s="70">
        <v>15.006</v>
      </c>
      <c r="BZ645" s="70">
        <v>133.91900000000001</v>
      </c>
      <c r="CA645" s="70">
        <v>0</v>
      </c>
      <c r="CB645" s="70">
        <v>65.694000000000003</v>
      </c>
      <c r="CC645" s="70">
        <v>8.6489999999999991</v>
      </c>
      <c r="CD645" s="70">
        <v>0</v>
      </c>
    </row>
    <row r="646" spans="1:82">
      <c r="A646" s="70" t="s">
        <v>2555</v>
      </c>
      <c r="B646" s="70">
        <v>518</v>
      </c>
      <c r="C646" s="70">
        <v>8</v>
      </c>
      <c r="D646" s="70">
        <v>31</v>
      </c>
      <c r="E646" s="70">
        <v>2011</v>
      </c>
      <c r="F646" s="70" t="s">
        <v>178</v>
      </c>
      <c r="G646" s="70" t="s">
        <v>2547</v>
      </c>
      <c r="H646" s="70" t="s">
        <v>2548</v>
      </c>
      <c r="I646" s="148"/>
      <c r="J646" s="71">
        <v>4251.2950940910496</v>
      </c>
      <c r="K646" s="71">
        <v>224.2659934197635</v>
      </c>
      <c r="L646" s="71">
        <v>384.46024782253158</v>
      </c>
      <c r="M646" s="71">
        <v>3931.262069645099</v>
      </c>
      <c r="N646" s="71">
        <v>3538.399515333193</v>
      </c>
      <c r="O646" s="71">
        <v>2276.1032248989814</v>
      </c>
      <c r="P646" s="71">
        <v>1775.7144716887203</v>
      </c>
      <c r="Q646" s="71">
        <v>139.78319337221799</v>
      </c>
      <c r="R646" s="71">
        <v>37.844002453981908</v>
      </c>
      <c r="S646" s="71">
        <v>229.44995090681019</v>
      </c>
      <c r="T646" s="72"/>
      <c r="U646" s="71">
        <v>432065732</v>
      </c>
      <c r="V646" s="71">
        <v>84017</v>
      </c>
      <c r="W646" s="71">
        <v>9180</v>
      </c>
      <c r="X646" s="71">
        <v>667221</v>
      </c>
      <c r="Y646" s="71">
        <v>747619</v>
      </c>
      <c r="Z646" s="71">
        <v>1181086</v>
      </c>
      <c r="AA646" s="71">
        <v>358842</v>
      </c>
      <c r="AB646" s="71">
        <v>1991865</v>
      </c>
      <c r="AC646" s="71">
        <v>6597714</v>
      </c>
      <c r="AD646" s="71">
        <v>229.44995090681019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6.47</v>
      </c>
      <c r="BI646" s="71">
        <v>0</v>
      </c>
      <c r="BJ646" s="71">
        <v>4264.348</v>
      </c>
      <c r="BK646" s="71">
        <v>1122.56</v>
      </c>
      <c r="BL646" s="71">
        <v>1333.1510000000001</v>
      </c>
      <c r="BM646" s="71">
        <v>0</v>
      </c>
      <c r="BN646" s="72"/>
      <c r="BO646" s="71">
        <v>1</v>
      </c>
      <c r="BP646" s="71">
        <v>0</v>
      </c>
      <c r="BQ646" s="71">
        <v>212</v>
      </c>
      <c r="BR646" s="71">
        <v>7</v>
      </c>
      <c r="BS646" s="71">
        <v>57</v>
      </c>
      <c r="BT646" s="71">
        <v>0</v>
      </c>
      <c r="BU646"/>
      <c r="BV646" s="70">
        <v>5950.9260000000004</v>
      </c>
      <c r="BW646" s="70">
        <v>293.94499999999999</v>
      </c>
      <c r="BX646" s="70">
        <v>326.95600000000002</v>
      </c>
      <c r="BY646" s="70">
        <v>4.2949999999999999</v>
      </c>
      <c r="BZ646" s="70">
        <v>103.173</v>
      </c>
      <c r="CA646" s="70">
        <v>0</v>
      </c>
      <c r="CB646" s="70">
        <v>39.984999999999999</v>
      </c>
      <c r="CC646" s="70">
        <v>7.2489999999999997</v>
      </c>
      <c r="CD646" s="70">
        <v>0</v>
      </c>
    </row>
    <row r="647" spans="1:82">
      <c r="A647" s="70" t="s">
        <v>2556</v>
      </c>
      <c r="B647" s="70">
        <v>519</v>
      </c>
      <c r="C647" s="70">
        <v>9</v>
      </c>
      <c r="D647" s="70">
        <v>31</v>
      </c>
      <c r="E647" s="70">
        <v>2012</v>
      </c>
      <c r="F647" s="70" t="s">
        <v>179</v>
      </c>
      <c r="G647" s="70" t="s">
        <v>2547</v>
      </c>
      <c r="H647" s="70" t="s">
        <v>2548</v>
      </c>
      <c r="I647" s="148"/>
      <c r="J647" s="71">
        <v>4884.1508841291106</v>
      </c>
      <c r="K647" s="71">
        <v>210.53422028091811</v>
      </c>
      <c r="L647" s="71">
        <v>385.60848593183061</v>
      </c>
      <c r="M647" s="71">
        <v>4423.1450216419853</v>
      </c>
      <c r="N647" s="71">
        <v>3795.112661378058</v>
      </c>
      <c r="O647" s="71">
        <v>2301.7371673918879</v>
      </c>
      <c r="P647" s="71">
        <v>1787.5492677800464</v>
      </c>
      <c r="Q647" s="71">
        <v>150.986712567898</v>
      </c>
      <c r="R647" s="71">
        <v>57.678548443776151</v>
      </c>
      <c r="S647" s="71">
        <v>257.92549466395599</v>
      </c>
      <c r="T647" s="72"/>
      <c r="U647" s="71">
        <v>455231020</v>
      </c>
      <c r="V647" s="71">
        <v>84017</v>
      </c>
      <c r="W647" s="71">
        <v>9180</v>
      </c>
      <c r="X647" s="71">
        <v>667221</v>
      </c>
      <c r="Y647" s="71">
        <v>754115</v>
      </c>
      <c r="Z647" s="71">
        <v>1203861</v>
      </c>
      <c r="AA647" s="71">
        <v>359190</v>
      </c>
      <c r="AB647" s="71">
        <v>1980259</v>
      </c>
      <c r="AC647" s="71">
        <v>9795214</v>
      </c>
      <c r="AD647" s="71">
        <v>257.92549466395587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6.1079999999999997</v>
      </c>
      <c r="BI647" s="71">
        <v>0</v>
      </c>
      <c r="BJ647" s="71">
        <v>4644.3980000000001</v>
      </c>
      <c r="BK647" s="71">
        <v>2163.2669999999998</v>
      </c>
      <c r="BL647" s="71">
        <v>625.04300000000001</v>
      </c>
      <c r="BM647" s="71">
        <v>0</v>
      </c>
      <c r="BN647" s="72"/>
      <c r="BO647" s="71">
        <v>1</v>
      </c>
      <c r="BP647" s="71">
        <v>0</v>
      </c>
      <c r="BQ647" s="71">
        <v>214</v>
      </c>
      <c r="BR647" s="71">
        <v>8</v>
      </c>
      <c r="BS647" s="71">
        <v>59</v>
      </c>
      <c r="BT647" s="71">
        <v>0</v>
      </c>
      <c r="BU647"/>
      <c r="BV647" s="70">
        <v>6749.7560000000003</v>
      </c>
      <c r="BW647" s="70">
        <v>302.68099999999998</v>
      </c>
      <c r="BX647" s="70">
        <v>270.83800000000002</v>
      </c>
      <c r="BY647" s="70">
        <v>0</v>
      </c>
      <c r="BZ647" s="70">
        <v>76.004000000000005</v>
      </c>
      <c r="CA647" s="70">
        <v>0</v>
      </c>
      <c r="CB647" s="70">
        <v>33.014000000000003</v>
      </c>
      <c r="CC647" s="70">
        <v>6.5229999999999997</v>
      </c>
      <c r="CD647" s="70">
        <v>0</v>
      </c>
    </row>
    <row r="648" spans="1:82">
      <c r="A648" s="70" t="s">
        <v>2557</v>
      </c>
      <c r="B648" s="70">
        <v>520</v>
      </c>
      <c r="C648" s="70">
        <v>10</v>
      </c>
      <c r="D648" s="70">
        <v>31</v>
      </c>
      <c r="E648" s="70">
        <v>2013</v>
      </c>
      <c r="F648" s="70" t="s">
        <v>180</v>
      </c>
      <c r="G648" s="70" t="s">
        <v>2547</v>
      </c>
      <c r="H648" s="70" t="s">
        <v>2548</v>
      </c>
      <c r="I648" s="148"/>
      <c r="J648" s="71">
        <v>4647.3416818418127</v>
      </c>
      <c r="K648" s="71">
        <v>178.73816639052509</v>
      </c>
      <c r="L648" s="71">
        <v>279.73858462568569</v>
      </c>
      <c r="M648" s="71">
        <v>3817.4532233746281</v>
      </c>
      <c r="N648" s="71">
        <v>3762.6698585069089</v>
      </c>
      <c r="O648" s="71">
        <v>2241.2984810665589</v>
      </c>
      <c r="P648" s="71">
        <v>1818.7021052247396</v>
      </c>
      <c r="Q648" s="71">
        <v>152.86069621465501</v>
      </c>
      <c r="R648" s="71">
        <v>59.995683321220163</v>
      </c>
      <c r="S648" s="71">
        <v>276.18765333418492</v>
      </c>
      <c r="T648" s="72"/>
      <c r="U648" s="71">
        <v>476232490</v>
      </c>
      <c r="V648" s="71">
        <v>84017</v>
      </c>
      <c r="W648" s="71">
        <v>9180</v>
      </c>
      <c r="X648" s="71">
        <v>667221</v>
      </c>
      <c r="Y648" s="71">
        <v>760145</v>
      </c>
      <c r="Z648" s="71">
        <v>1224589</v>
      </c>
      <c r="AA648" s="71">
        <v>364078</v>
      </c>
      <c r="AB648" s="71">
        <v>1976096</v>
      </c>
      <c r="AC648" s="71">
        <v>9945593</v>
      </c>
      <c r="AD648" s="71">
        <v>276.18765333418492</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6.7329999999999997</v>
      </c>
      <c r="BI648" s="71">
        <v>0</v>
      </c>
      <c r="BJ648" s="71">
        <v>4945.2110000000002</v>
      </c>
      <c r="BK648" s="71">
        <v>2876.7840000000001</v>
      </c>
      <c r="BL648" s="71">
        <v>647.44839999999999</v>
      </c>
      <c r="BM648" s="71">
        <v>0</v>
      </c>
      <c r="BN648" s="72"/>
      <c r="BO648" s="71">
        <v>1</v>
      </c>
      <c r="BP648" s="71">
        <v>0</v>
      </c>
      <c r="BQ648" s="71">
        <v>215</v>
      </c>
      <c r="BR648" s="71">
        <v>8</v>
      </c>
      <c r="BS648" s="71">
        <v>58</v>
      </c>
      <c r="BT648" s="71">
        <v>0</v>
      </c>
      <c r="BU648"/>
      <c r="BV648" s="70">
        <v>7680.5313999999998</v>
      </c>
      <c r="BW648" s="70">
        <v>379.52499999999998</v>
      </c>
      <c r="BX648" s="70">
        <v>271.78800000000001</v>
      </c>
      <c r="BY648" s="70">
        <v>2E-3</v>
      </c>
      <c r="BZ648" s="70">
        <v>111.107</v>
      </c>
      <c r="CA648" s="70">
        <v>0</v>
      </c>
      <c r="CB648" s="70">
        <v>29.789000000000001</v>
      </c>
      <c r="CC648" s="70">
        <v>3.4340000000000002</v>
      </c>
      <c r="CD648" s="70">
        <v>0</v>
      </c>
    </row>
    <row r="649" spans="1:82">
      <c r="A649" s="70" t="s">
        <v>2558</v>
      </c>
      <c r="B649" s="70">
        <v>521</v>
      </c>
      <c r="C649" s="70">
        <v>11</v>
      </c>
      <c r="D649" s="70">
        <v>31</v>
      </c>
      <c r="E649" s="70">
        <v>2014</v>
      </c>
      <c r="F649" s="70" t="s">
        <v>181</v>
      </c>
      <c r="G649" s="70" t="s">
        <v>2547</v>
      </c>
      <c r="H649" s="70" t="s">
        <v>2548</v>
      </c>
      <c r="I649" s="148"/>
      <c r="J649" s="71">
        <v>4626.1080853598023</v>
      </c>
      <c r="K649" s="71">
        <v>179.61814025249791</v>
      </c>
      <c r="L649" s="71">
        <v>345.08562708258597</v>
      </c>
      <c r="M649" s="71">
        <v>3979.0330195712968</v>
      </c>
      <c r="N649" s="71">
        <v>3708.395198979933</v>
      </c>
      <c r="O649" s="71">
        <v>2153.8202046510951</v>
      </c>
      <c r="P649" s="71">
        <v>1851.5648770702701</v>
      </c>
      <c r="Q649" s="71">
        <v>145.865864635615</v>
      </c>
      <c r="R649" s="71">
        <v>57.957891269708263</v>
      </c>
      <c r="S649" s="71">
        <v>269.7440995974647</v>
      </c>
      <c r="T649" s="72"/>
      <c r="U649" s="71">
        <v>509856458</v>
      </c>
      <c r="V649" s="71">
        <v>77727</v>
      </c>
      <c r="W649" s="71">
        <v>7519</v>
      </c>
      <c r="X649" s="71">
        <v>622014</v>
      </c>
      <c r="Y649" s="71">
        <v>767059</v>
      </c>
      <c r="Z649" s="71">
        <v>1239425</v>
      </c>
      <c r="AA649" s="71">
        <v>368740</v>
      </c>
      <c r="AB649" s="71">
        <v>1965386</v>
      </c>
      <c r="AC649" s="71">
        <v>9637995</v>
      </c>
      <c r="AD649" s="71">
        <v>269.74409959746453</v>
      </c>
      <c r="AE649" s="72"/>
      <c r="AF649" s="71"/>
      <c r="AG649" s="71"/>
      <c r="AH649" s="71"/>
      <c r="AI649" s="71"/>
      <c r="AJ649" s="71"/>
      <c r="AK649" s="71"/>
      <c r="AL649" s="71"/>
      <c r="AM649" s="71"/>
      <c r="AN649" s="71"/>
      <c r="AO649" s="71"/>
      <c r="AP649" s="71"/>
      <c r="AQ649" s="72"/>
      <c r="AR649" s="71">
        <v>35203</v>
      </c>
      <c r="AS649" s="71">
        <v>4854</v>
      </c>
      <c r="AT649" s="71">
        <v>8</v>
      </c>
      <c r="AU649" s="71">
        <v>7</v>
      </c>
      <c r="AV649" s="71">
        <v>0</v>
      </c>
      <c r="AW649" s="71">
        <v>10</v>
      </c>
      <c r="AX649" s="71"/>
      <c r="AY649" s="72"/>
      <c r="AZ649" s="71">
        <v>147977.4</v>
      </c>
      <c r="BA649" s="71">
        <v>338600.90000000008</v>
      </c>
      <c r="BB649" s="71">
        <v>159760</v>
      </c>
      <c r="BC649" s="71">
        <v>10650</v>
      </c>
      <c r="BD649" s="71">
        <v>0</v>
      </c>
      <c r="BE649" s="71">
        <v>51907.5</v>
      </c>
      <c r="BF649" s="71"/>
      <c r="BG649" s="72"/>
      <c r="BH649" s="71">
        <v>8.7430000000000003</v>
      </c>
      <c r="BI649" s="71">
        <v>0</v>
      </c>
      <c r="BJ649" s="71">
        <v>4832.317</v>
      </c>
      <c r="BK649" s="71">
        <v>2717.306</v>
      </c>
      <c r="BL649" s="71">
        <v>761.67299999999989</v>
      </c>
      <c r="BM649" s="71">
        <v>0</v>
      </c>
      <c r="BN649" s="72"/>
      <c r="BO649" s="71">
        <v>1</v>
      </c>
      <c r="BP649" s="71">
        <v>0</v>
      </c>
      <c r="BQ649" s="71">
        <v>216</v>
      </c>
      <c r="BR649" s="71">
        <v>8</v>
      </c>
      <c r="BS649" s="71">
        <v>64</v>
      </c>
      <c r="BT649" s="71">
        <v>0</v>
      </c>
      <c r="BU649"/>
      <c r="BV649" s="70">
        <v>7449.6329999999998</v>
      </c>
      <c r="BW649" s="70">
        <v>400.78800000000001</v>
      </c>
      <c r="BX649" s="70">
        <v>362.47199999999998</v>
      </c>
      <c r="BY649" s="70">
        <v>0.01</v>
      </c>
      <c r="BZ649" s="70">
        <v>107.136</v>
      </c>
      <c r="CA649" s="70">
        <v>0</v>
      </c>
      <c r="CB649" s="70">
        <v>0</v>
      </c>
      <c r="CC649" s="70">
        <v>0</v>
      </c>
      <c r="CD649" s="70">
        <v>0</v>
      </c>
    </row>
    <row r="650" spans="1:82">
      <c r="A650" s="70" t="s">
        <v>2559</v>
      </c>
      <c r="B650" s="70">
        <v>522</v>
      </c>
      <c r="C650" s="70">
        <v>12</v>
      </c>
      <c r="D650" s="70">
        <v>31</v>
      </c>
      <c r="E650" s="70">
        <v>2015</v>
      </c>
      <c r="F650" s="70" t="s">
        <v>182</v>
      </c>
      <c r="G650" s="70" t="s">
        <v>2547</v>
      </c>
      <c r="H650" s="70" t="s">
        <v>2548</v>
      </c>
      <c r="I650" s="148"/>
      <c r="J650" s="71">
        <v>4028.063633026447</v>
      </c>
      <c r="K650" s="71">
        <v>181.52347542128331</v>
      </c>
      <c r="L650" s="71">
        <v>351.0237698505361</v>
      </c>
      <c r="M650" s="71">
        <v>3914.5674066258462</v>
      </c>
      <c r="N650" s="71">
        <v>3357.3320283355229</v>
      </c>
      <c r="O650" s="71">
        <v>2150.3087598813881</v>
      </c>
      <c r="P650" s="71">
        <v>1866.0834410543009</v>
      </c>
      <c r="Q650" s="71">
        <v>141.94417254648701</v>
      </c>
      <c r="R650" s="71">
        <v>56.032180572929633</v>
      </c>
      <c r="S650" s="71">
        <v>259.31729799789878</v>
      </c>
      <c r="T650" s="72"/>
      <c r="U650" s="71">
        <v>491541900</v>
      </c>
      <c r="V650" s="71">
        <v>77727</v>
      </c>
      <c r="W650" s="71">
        <v>7519</v>
      </c>
      <c r="X650" s="71">
        <v>622014</v>
      </c>
      <c r="Y650" s="71">
        <v>774515</v>
      </c>
      <c r="Z650" s="71">
        <v>1249313</v>
      </c>
      <c r="AA650" s="71">
        <v>371338</v>
      </c>
      <c r="AB650" s="71">
        <v>1953699</v>
      </c>
      <c r="AC650" s="71">
        <v>9577787</v>
      </c>
      <c r="AD650" s="71">
        <v>259.31729799789872</v>
      </c>
      <c r="AE650" s="72"/>
      <c r="AF650" s="71">
        <v>4284611790.1793561</v>
      </c>
      <c r="AG650" s="71">
        <v>133484349.6214574</v>
      </c>
      <c r="AH650" s="71">
        <v>61054885.158219449</v>
      </c>
      <c r="AI650" s="71">
        <v>4382785415.7107573</v>
      </c>
      <c r="AJ650" s="71">
        <v>4468067009.0230846</v>
      </c>
      <c r="AK650" s="71"/>
      <c r="AL650" s="71"/>
      <c r="AM650" s="71">
        <v>267746252.49093211</v>
      </c>
      <c r="AN650" s="71"/>
      <c r="AO650" s="71"/>
      <c r="AP650" s="71">
        <v>13597749702.183807</v>
      </c>
      <c r="AQ650" s="72"/>
      <c r="AR650" s="71">
        <v>40125</v>
      </c>
      <c r="AS650" s="71">
        <v>7434</v>
      </c>
      <c r="AT650" s="71">
        <v>8</v>
      </c>
      <c r="AU650" s="71">
        <v>15</v>
      </c>
      <c r="AV650" s="71">
        <v>1</v>
      </c>
      <c r="AW650" s="71">
        <v>10</v>
      </c>
      <c r="AX650" s="71"/>
      <c r="AY650" s="72"/>
      <c r="AZ650" s="71">
        <v>172021.9</v>
      </c>
      <c r="BA650" s="71">
        <v>593762.20000000019</v>
      </c>
      <c r="BB650" s="71">
        <v>159760</v>
      </c>
      <c r="BC650" s="71">
        <v>24803.5</v>
      </c>
      <c r="BD650" s="71">
        <v>440</v>
      </c>
      <c r="BE650" s="71">
        <v>51931.4</v>
      </c>
      <c r="BF650" s="71"/>
      <c r="BG650" s="72"/>
      <c r="BH650" s="71">
        <v>8.9540000000000006</v>
      </c>
      <c r="BI650" s="71">
        <v>0</v>
      </c>
      <c r="BJ650" s="71">
        <v>4836.7820000000002</v>
      </c>
      <c r="BK650" s="71">
        <v>2603.931</v>
      </c>
      <c r="BL650" s="71">
        <v>618.173</v>
      </c>
      <c r="BM650" s="71">
        <v>0</v>
      </c>
      <c r="BN650" s="72"/>
      <c r="BO650" s="71">
        <v>1</v>
      </c>
      <c r="BP650" s="71">
        <v>0</v>
      </c>
      <c r="BQ650" s="71">
        <v>222</v>
      </c>
      <c r="BR650" s="71">
        <v>9</v>
      </c>
      <c r="BS650" s="71">
        <v>60</v>
      </c>
      <c r="BT650" s="71">
        <v>0</v>
      </c>
      <c r="BU650"/>
      <c r="BV650" s="70">
        <v>7277.433</v>
      </c>
      <c r="BW650" s="70">
        <v>366.387</v>
      </c>
      <c r="BX650" s="70">
        <v>267.904</v>
      </c>
      <c r="BY650" s="70">
        <v>0.01</v>
      </c>
      <c r="BZ650" s="70">
        <v>85.832999999999998</v>
      </c>
      <c r="CA650" s="70">
        <v>0</v>
      </c>
      <c r="CB650" s="70">
        <v>56.92</v>
      </c>
      <c r="CC650" s="70">
        <v>7.5720000000000001</v>
      </c>
      <c r="CD650" s="70">
        <v>5.7809999999999997</v>
      </c>
    </row>
    <row r="651" spans="1:82">
      <c r="A651" s="70" t="s">
        <v>2560</v>
      </c>
      <c r="B651" s="70">
        <v>523</v>
      </c>
      <c r="C651" s="70">
        <v>13</v>
      </c>
      <c r="D651" s="70">
        <v>31</v>
      </c>
      <c r="E651" s="70">
        <v>2016</v>
      </c>
      <c r="F651" s="70" t="s">
        <v>155</v>
      </c>
      <c r="G651" s="70" t="s">
        <v>2547</v>
      </c>
      <c r="H651" s="70" t="s">
        <v>2548</v>
      </c>
      <c r="I651" s="148"/>
      <c r="J651" s="71">
        <v>4015.2011729076171</v>
      </c>
      <c r="K651" s="71">
        <v>186.46596655994838</v>
      </c>
      <c r="L651" s="71">
        <v>384.86018669731578</v>
      </c>
      <c r="M651" s="71">
        <v>2859.8828138082504</v>
      </c>
      <c r="N651" s="71">
        <v>3142.7556245390392</v>
      </c>
      <c r="O651" s="71">
        <v>2138.5248841642633</v>
      </c>
      <c r="P651" s="71">
        <v>1814.2419114563381</v>
      </c>
      <c r="Q651" s="71">
        <v>136.92435327940012</v>
      </c>
      <c r="R651" s="71">
        <v>55.720882157975502</v>
      </c>
      <c r="S651" s="71">
        <v>269.42214263161924</v>
      </c>
      <c r="T651" s="72"/>
      <c r="U651" s="71">
        <v>482784222</v>
      </c>
      <c r="V651" s="71">
        <v>77727</v>
      </c>
      <c r="W651" s="71">
        <v>7519</v>
      </c>
      <c r="X651" s="71">
        <v>622014</v>
      </c>
      <c r="Y651" s="71">
        <v>779244</v>
      </c>
      <c r="Z651" s="71">
        <v>1257740</v>
      </c>
      <c r="AA651" s="71">
        <v>373399</v>
      </c>
      <c r="AB651" s="71">
        <v>1938559</v>
      </c>
      <c r="AC651" s="71">
        <v>9516578.1851904709</v>
      </c>
      <c r="AD651" s="71">
        <v>269.42214263161918</v>
      </c>
      <c r="AE651" s="72"/>
      <c r="AF651" s="71">
        <v>4458577308.2696781</v>
      </c>
      <c r="AG651" s="71">
        <v>131579012.9655419</v>
      </c>
      <c r="AH651" s="71">
        <v>53716716.212933607</v>
      </c>
      <c r="AI651" s="71">
        <v>3903837325.860147</v>
      </c>
      <c r="AJ651" s="71">
        <v>4006403284.1569629</v>
      </c>
      <c r="AK651" s="71"/>
      <c r="AL651" s="71"/>
      <c r="AM651" s="71">
        <v>265877779.59488511</v>
      </c>
      <c r="AN651" s="71"/>
      <c r="AO651" s="71"/>
      <c r="AP651" s="71">
        <v>12819991427.060148</v>
      </c>
      <c r="AQ651" s="72"/>
      <c r="AR651" s="71">
        <v>44827</v>
      </c>
      <c r="AS651" s="71">
        <v>8814</v>
      </c>
      <c r="AT651" s="71">
        <v>13</v>
      </c>
      <c r="AU651" s="71">
        <v>15</v>
      </c>
      <c r="AV651" s="71">
        <v>1</v>
      </c>
      <c r="AW651" s="71">
        <v>10</v>
      </c>
      <c r="AX651" s="71"/>
      <c r="AY651" s="72"/>
      <c r="AZ651" s="71">
        <v>195992.2</v>
      </c>
      <c r="BA651" s="71">
        <v>695236.9</v>
      </c>
      <c r="BB651" s="71">
        <v>159824.29999999999</v>
      </c>
      <c r="BC651" s="71">
        <v>24803.5</v>
      </c>
      <c r="BD651" s="71">
        <v>440</v>
      </c>
      <c r="BE651" s="71">
        <v>51931.4</v>
      </c>
      <c r="BF651" s="71"/>
      <c r="BG651" s="72"/>
      <c r="BH651" s="71">
        <v>8.9510000000000005</v>
      </c>
      <c r="BI651" s="71">
        <v>0</v>
      </c>
      <c r="BJ651" s="71">
        <v>4761.3620000000001</v>
      </c>
      <c r="BK651" s="71">
        <v>2583.8510000000001</v>
      </c>
      <c r="BL651" s="71">
        <v>730.05</v>
      </c>
      <c r="BM651" s="71">
        <v>0</v>
      </c>
      <c r="BN651" s="72"/>
      <c r="BO651" s="71">
        <v>1</v>
      </c>
      <c r="BP651" s="71">
        <v>0</v>
      </c>
      <c r="BQ651" s="71">
        <v>224</v>
      </c>
      <c r="BR651" s="71">
        <v>7</v>
      </c>
      <c r="BS651" s="71">
        <v>59</v>
      </c>
      <c r="BT651" s="71">
        <v>0</v>
      </c>
      <c r="BU651"/>
      <c r="BV651" s="70">
        <v>7045.2969999999996</v>
      </c>
      <c r="BW651" s="70">
        <v>489.35599999999999</v>
      </c>
      <c r="BX651" s="70">
        <v>264.17099999999999</v>
      </c>
      <c r="BY651" s="70">
        <v>6.1440000000000001</v>
      </c>
      <c r="BZ651" s="70">
        <v>185.36</v>
      </c>
      <c r="CA651" s="70">
        <v>0</v>
      </c>
      <c r="CB651" s="70">
        <v>75.153999999999996</v>
      </c>
      <c r="CC651" s="70">
        <v>10.952</v>
      </c>
      <c r="CD651" s="70">
        <v>7.78</v>
      </c>
    </row>
    <row r="652" spans="1:82">
      <c r="A652" s="70" t="s">
        <v>2561</v>
      </c>
      <c r="B652" s="70">
        <v>524</v>
      </c>
      <c r="C652" s="70">
        <v>14</v>
      </c>
      <c r="D652" s="70">
        <v>31</v>
      </c>
      <c r="E652" s="70">
        <v>2017</v>
      </c>
      <c r="F652" s="70" t="s">
        <v>156</v>
      </c>
      <c r="G652" s="70" t="s">
        <v>2547</v>
      </c>
      <c r="H652" s="70" t="s">
        <v>2548</v>
      </c>
      <c r="I652" s="148"/>
      <c r="J652" s="71">
        <v>4027.7205622806164</v>
      </c>
      <c r="K652" s="71">
        <v>191.66097305221092</v>
      </c>
      <c r="L652" s="71">
        <v>398.72713611920932</v>
      </c>
      <c r="M652" s="71">
        <v>2650.7752062251279</v>
      </c>
      <c r="N652" s="71">
        <v>3343.193943425083</v>
      </c>
      <c r="O652" s="71">
        <v>2108.0063090895019</v>
      </c>
      <c r="P652" s="71">
        <v>1777.8805989681553</v>
      </c>
      <c r="Q652" s="71">
        <v>131.119409932228</v>
      </c>
      <c r="R652" s="71">
        <v>56.872163893701014</v>
      </c>
      <c r="S652" s="71">
        <v>253.06726428330504</v>
      </c>
      <c r="T652" s="72"/>
      <c r="U652" s="71">
        <v>512017774</v>
      </c>
      <c r="V652" s="71">
        <v>77727</v>
      </c>
      <c r="W652" s="71">
        <v>7519</v>
      </c>
      <c r="X652" s="71">
        <v>622014</v>
      </c>
      <c r="Y652" s="71">
        <v>781157</v>
      </c>
      <c r="Z652" s="71">
        <v>1260357</v>
      </c>
      <c r="AA652" s="71">
        <v>368248</v>
      </c>
      <c r="AB652" s="71">
        <v>1919680</v>
      </c>
      <c r="AC652" s="71">
        <v>9905935.9999999981</v>
      </c>
      <c r="AD652" s="71">
        <v>253.06726428330501</v>
      </c>
      <c r="AE652" s="72"/>
      <c r="AF652" s="71">
        <v>4570994324.0548096</v>
      </c>
      <c r="AG652" s="71">
        <v>137831330.68850571</v>
      </c>
      <c r="AH652" s="71">
        <v>75222543.72055389</v>
      </c>
      <c r="AI652" s="71">
        <v>3829452099.11269</v>
      </c>
      <c r="AJ652" s="71">
        <v>4418966129.255476</v>
      </c>
      <c r="AK652" s="71"/>
      <c r="AL652" s="71"/>
      <c r="AM652" s="71">
        <v>263700456.3745276</v>
      </c>
      <c r="AN652" s="71"/>
      <c r="AO652" s="71"/>
      <c r="AP652" s="71">
        <v>13296166883.206562</v>
      </c>
      <c r="AQ652" s="72"/>
      <c r="AR652" s="71">
        <v>48300</v>
      </c>
      <c r="AS652" s="71">
        <v>9646</v>
      </c>
      <c r="AT652" s="71">
        <v>18</v>
      </c>
      <c r="AU652" s="71">
        <v>16</v>
      </c>
      <c r="AV652" s="71">
        <v>1</v>
      </c>
      <c r="AW652" s="71">
        <v>11</v>
      </c>
      <c r="AX652" s="71"/>
      <c r="AY652" s="72"/>
      <c r="AZ652" s="71">
        <v>214181.39999999979</v>
      </c>
      <c r="BA652" s="71">
        <v>1065413.5</v>
      </c>
      <c r="BB652" s="71">
        <v>169302.1</v>
      </c>
      <c r="BC652" s="71">
        <v>24843.5</v>
      </c>
      <c r="BD652" s="71">
        <v>440</v>
      </c>
      <c r="BE652" s="71">
        <v>88371.35</v>
      </c>
      <c r="BF652" s="71"/>
      <c r="BG652" s="72"/>
      <c r="BH652" s="71">
        <v>10.372</v>
      </c>
      <c r="BI652" s="71">
        <v>0</v>
      </c>
      <c r="BJ652" s="71">
        <v>4961.7280000000001</v>
      </c>
      <c r="BK652" s="71">
        <v>2800.7289999999998</v>
      </c>
      <c r="BL652" s="71">
        <v>860.30700000000013</v>
      </c>
      <c r="BM652" s="71">
        <v>0</v>
      </c>
      <c r="BN652" s="72"/>
      <c r="BO652" s="71">
        <v>1</v>
      </c>
      <c r="BP652" s="71">
        <v>0</v>
      </c>
      <c r="BQ652" s="71">
        <v>226</v>
      </c>
      <c r="BR652" s="71">
        <v>9</v>
      </c>
      <c r="BS652" s="71">
        <v>68</v>
      </c>
      <c r="BT652" s="71">
        <v>0</v>
      </c>
      <c r="BU652"/>
      <c r="BV652" s="70">
        <v>7375.3729999999996</v>
      </c>
      <c r="BW652" s="70">
        <v>483.79</v>
      </c>
      <c r="BX652" s="70">
        <v>373.10199999999998</v>
      </c>
      <c r="BY652" s="70">
        <v>135.93899999999999</v>
      </c>
      <c r="BZ652" s="70">
        <v>170.547</v>
      </c>
      <c r="CA652" s="70">
        <v>0</v>
      </c>
      <c r="CB652" s="70">
        <v>74.561999999999998</v>
      </c>
      <c r="CC652" s="70">
        <v>12.916</v>
      </c>
      <c r="CD652" s="70">
        <v>6.907</v>
      </c>
    </row>
    <row r="653" spans="1:82">
      <c r="A653" s="70" t="s">
        <v>2562</v>
      </c>
      <c r="B653" s="70">
        <v>525</v>
      </c>
      <c r="C653" s="70">
        <v>15</v>
      </c>
      <c r="D653" s="70">
        <v>31</v>
      </c>
      <c r="E653" s="70">
        <v>2018</v>
      </c>
      <c r="F653" s="70" t="s">
        <v>183</v>
      </c>
      <c r="G653" s="1064" t="s">
        <v>2547</v>
      </c>
      <c r="H653" s="70" t="s">
        <v>2548</v>
      </c>
      <c r="I653" s="148"/>
      <c r="J653" s="71">
        <v>4279.2410457927172</v>
      </c>
      <c r="K653" s="71">
        <v>182.17216802776269</v>
      </c>
      <c r="L653" s="71">
        <v>361.56330666671744</v>
      </c>
      <c r="M653" s="71">
        <v>2811.5580922936283</v>
      </c>
      <c r="N653" s="71">
        <v>3081.6804758557432</v>
      </c>
      <c r="O653" s="71">
        <v>2070.3921539326102</v>
      </c>
      <c r="P653" s="71">
        <v>1747.6168353860737</v>
      </c>
      <c r="Q653" s="71">
        <v>120.490323439927</v>
      </c>
      <c r="R653" s="71">
        <v>54.728105836733462</v>
      </c>
      <c r="S653" s="71">
        <v>272.13910561162277</v>
      </c>
      <c r="T653" s="72"/>
      <c r="U653" s="71">
        <v>524618321</v>
      </c>
      <c r="V653" s="71">
        <v>77727</v>
      </c>
      <c r="W653" s="71">
        <v>7519</v>
      </c>
      <c r="X653" s="71">
        <v>622014</v>
      </c>
      <c r="Y653" s="71">
        <v>784465</v>
      </c>
      <c r="Z653" s="71">
        <v>1261570</v>
      </c>
      <c r="AA653" s="71">
        <v>365619</v>
      </c>
      <c r="AB653" s="71">
        <v>1901053</v>
      </c>
      <c r="AC653" s="71">
        <v>9495127</v>
      </c>
      <c r="AD653" s="71">
        <v>272.13910561162282</v>
      </c>
      <c r="AE653" s="72"/>
      <c r="AF653" s="71">
        <v>4900609960.786521</v>
      </c>
      <c r="AG653" s="71">
        <v>122501845.6174922</v>
      </c>
      <c r="AH653" s="71">
        <v>71320907.66069223</v>
      </c>
      <c r="AI653" s="71">
        <v>3819760864.3669128</v>
      </c>
      <c r="AJ653" s="71">
        <v>3900568912.3371639</v>
      </c>
      <c r="AK653" s="71"/>
      <c r="AL653" s="71"/>
      <c r="AM653" s="71">
        <v>261682056.97171229</v>
      </c>
      <c r="AN653" s="71"/>
      <c r="AO653" s="71"/>
      <c r="AP653" s="71">
        <v>13076444547.740494</v>
      </c>
      <c r="AQ653" s="72"/>
      <c r="AR653" s="71">
        <v>52222</v>
      </c>
      <c r="AS653" s="71">
        <v>10632</v>
      </c>
      <c r="AT653" s="71">
        <v>17</v>
      </c>
      <c r="AU653" s="71">
        <v>17</v>
      </c>
      <c r="AV653" s="71">
        <v>1</v>
      </c>
      <c r="AW653" s="71">
        <v>13</v>
      </c>
      <c r="AX653" s="71"/>
      <c r="AY653" s="72"/>
      <c r="AZ653" s="71">
        <v>234269.1000000003</v>
      </c>
      <c r="BA653" s="71">
        <v>1295035</v>
      </c>
      <c r="BB653" s="71">
        <v>169283</v>
      </c>
      <c r="BC653" s="71">
        <v>24959</v>
      </c>
      <c r="BD653" s="71">
        <v>440</v>
      </c>
      <c r="BE653" s="71">
        <v>121870.17000000001</v>
      </c>
      <c r="BF653" s="71"/>
      <c r="BG653" s="72"/>
      <c r="BH653" s="71">
        <v>8.4499999999999993</v>
      </c>
      <c r="BI653" s="71">
        <v>0</v>
      </c>
      <c r="BJ653" s="71">
        <v>4922.2709999999997</v>
      </c>
      <c r="BK653" s="71">
        <v>2703.9989999999998</v>
      </c>
      <c r="BL653" s="71">
        <v>933.63900000000012</v>
      </c>
      <c r="BM653" s="71">
        <v>0</v>
      </c>
      <c r="BN653" s="72"/>
      <c r="BO653" s="71">
        <v>2</v>
      </c>
      <c r="BP653" s="71">
        <v>0</v>
      </c>
      <c r="BQ653" s="71">
        <v>233</v>
      </c>
      <c r="BR653" s="71">
        <v>9</v>
      </c>
      <c r="BS653" s="71">
        <v>67</v>
      </c>
      <c r="BT653" s="71">
        <v>0</v>
      </c>
      <c r="BU653"/>
      <c r="BV653" s="70">
        <v>7395.8029999999999</v>
      </c>
      <c r="BW653" s="70">
        <v>504.233</v>
      </c>
      <c r="BX653" s="70">
        <v>331.91899999999998</v>
      </c>
      <c r="BY653" s="70">
        <v>43.588000000000001</v>
      </c>
      <c r="BZ653" s="70">
        <v>196.1</v>
      </c>
      <c r="CA653" s="70">
        <v>3.6859999999999999</v>
      </c>
      <c r="CB653" s="70">
        <v>75.055000000000007</v>
      </c>
      <c r="CC653" s="70">
        <v>11.666</v>
      </c>
      <c r="CD653" s="70">
        <v>6.3090000000000002</v>
      </c>
    </row>
    <row r="654" spans="1:82">
      <c r="A654" s="70" t="s">
        <v>2563</v>
      </c>
      <c r="B654" s="70">
        <v>526</v>
      </c>
      <c r="C654" s="70">
        <v>16</v>
      </c>
      <c r="D654" s="70">
        <v>31</v>
      </c>
      <c r="E654" s="70">
        <v>2019</v>
      </c>
      <c r="F654" s="70" t="s">
        <v>158</v>
      </c>
      <c r="G654" s="1064" t="s">
        <v>2547</v>
      </c>
      <c r="H654" s="70" t="s">
        <v>2548</v>
      </c>
      <c r="I654" s="148"/>
      <c r="J654" s="71">
        <v>4143.4741720956836</v>
      </c>
      <c r="K654" s="71">
        <v>168.63141946004293</v>
      </c>
      <c r="L654" s="71">
        <v>365.1256422416148</v>
      </c>
      <c r="M654" s="71">
        <v>2814.7924484660052</v>
      </c>
      <c r="N654" s="71">
        <v>3015.2069859600401</v>
      </c>
      <c r="O654" s="71">
        <v>2011.9635294332206</v>
      </c>
      <c r="P654" s="71">
        <v>1722.1823718556252</v>
      </c>
      <c r="Q654" s="71">
        <v>116.137460687588</v>
      </c>
      <c r="R654" s="71">
        <v>54.087303305860189</v>
      </c>
      <c r="S654" s="71">
        <v>276.23327276522906</v>
      </c>
      <c r="T654" s="72"/>
      <c r="U654" s="71">
        <v>508809354</v>
      </c>
      <c r="V654" s="71">
        <v>77727</v>
      </c>
      <c r="W654" s="71">
        <v>7519</v>
      </c>
      <c r="X654" s="71">
        <v>622014</v>
      </c>
      <c r="Y654" s="71">
        <v>788304</v>
      </c>
      <c r="Z654" s="71">
        <v>1259624</v>
      </c>
      <c r="AA654" s="71">
        <v>357601</v>
      </c>
      <c r="AB654" s="71">
        <v>1881981</v>
      </c>
      <c r="AC654" s="71">
        <v>9537648</v>
      </c>
      <c r="AD654" s="71">
        <v>276.233272765229</v>
      </c>
      <c r="AE654" s="72"/>
      <c r="AF654" s="71">
        <v>5021059169.6723146</v>
      </c>
      <c r="AG654" s="71">
        <v>118617958.4477053</v>
      </c>
      <c r="AH654" s="71">
        <v>74869792.682626903</v>
      </c>
      <c r="AI654" s="71">
        <v>4080798866.2727447</v>
      </c>
      <c r="AJ654" s="71">
        <v>4076724994.3111429</v>
      </c>
      <c r="AK654" s="71">
        <v>0</v>
      </c>
      <c r="AL654" s="71">
        <v>0</v>
      </c>
      <c r="AM654" s="71">
        <v>256311644.65461722</v>
      </c>
      <c r="AN654" s="71">
        <v>0</v>
      </c>
      <c r="AO654" s="71">
        <v>0</v>
      </c>
      <c r="AP654" s="71">
        <v>13628382426.041153</v>
      </c>
      <c r="AQ654" s="72"/>
      <c r="AR654" s="71">
        <v>55614</v>
      </c>
      <c r="AS654" s="71">
        <v>11697</v>
      </c>
      <c r="AT654" s="71">
        <v>18</v>
      </c>
      <c r="AU654" s="71">
        <v>23</v>
      </c>
      <c r="AV654" s="71">
        <v>1</v>
      </c>
      <c r="AW654" s="71">
        <v>14</v>
      </c>
      <c r="AX654" s="71"/>
      <c r="AY654" s="72"/>
      <c r="AZ654" s="71">
        <v>251511.6000000005</v>
      </c>
      <c r="BA654" s="71">
        <v>1584308.3</v>
      </c>
      <c r="BB654" s="71">
        <v>169302.1</v>
      </c>
      <c r="BC654" s="71">
        <v>34396.300000000003</v>
      </c>
      <c r="BD654" s="71">
        <v>440</v>
      </c>
      <c r="BE654" s="71">
        <v>121924.387</v>
      </c>
      <c r="BF654" s="71"/>
      <c r="BG654" s="72"/>
      <c r="BH654" s="71">
        <v>6.3579999999999997</v>
      </c>
      <c r="BI654" s="71">
        <v>30.2</v>
      </c>
      <c r="BJ654" s="71">
        <v>4775.567</v>
      </c>
      <c r="BK654" s="71">
        <v>2587.2719999999999</v>
      </c>
      <c r="BL654" s="71">
        <v>910.77199999999982</v>
      </c>
      <c r="BM654" s="71">
        <v>0</v>
      </c>
      <c r="BN654" s="72"/>
      <c r="BO654" s="71">
        <v>2</v>
      </c>
      <c r="BP654" s="71">
        <v>1</v>
      </c>
      <c r="BQ654" s="71">
        <v>229</v>
      </c>
      <c r="BR654" s="71">
        <v>9</v>
      </c>
      <c r="BS654" s="71">
        <v>64</v>
      </c>
      <c r="BT654" s="71">
        <v>0</v>
      </c>
      <c r="BU654"/>
      <c r="BV654" s="70">
        <v>7165.8239999999996</v>
      </c>
      <c r="BW654" s="70">
        <v>482.95499999999998</v>
      </c>
      <c r="BX654" s="70">
        <v>331.92</v>
      </c>
      <c r="BY654" s="70">
        <v>40.567999999999998</v>
      </c>
      <c r="BZ654" s="70">
        <v>193.42599999999999</v>
      </c>
      <c r="CA654" s="70">
        <v>4.4539999999999997</v>
      </c>
      <c r="CB654" s="70">
        <v>69.069999999999993</v>
      </c>
      <c r="CC654" s="70">
        <v>16.158000000000001</v>
      </c>
      <c r="CD654" s="70">
        <v>5.7939999999999996</v>
      </c>
    </row>
    <row r="655" spans="1:82">
      <c r="A655" s="70" t="s">
        <v>2564</v>
      </c>
      <c r="B655" s="70">
        <v>527</v>
      </c>
      <c r="C655" s="70">
        <v>17</v>
      </c>
      <c r="D655" s="70">
        <v>31</v>
      </c>
      <c r="E655" s="70">
        <v>2020</v>
      </c>
      <c r="F655" s="70" t="s">
        <v>159</v>
      </c>
      <c r="G655" s="70" t="s">
        <v>2547</v>
      </c>
      <c r="H655" s="70" t="s">
        <v>2548</v>
      </c>
      <c r="I655" s="148"/>
      <c r="J655" s="71">
        <v>3676.5471457233348</v>
      </c>
      <c r="K655" s="71">
        <v>174.8547053584646</v>
      </c>
      <c r="L655" s="71">
        <v>394.50732124550376</v>
      </c>
      <c r="M655" s="71">
        <v>2342.8395805122582</v>
      </c>
      <c r="N655" s="71">
        <v>2701.9122803122164</v>
      </c>
      <c r="O655" s="71">
        <v>1765.4220401753678</v>
      </c>
      <c r="P655" s="71">
        <v>1619.1655846781061</v>
      </c>
      <c r="Q655" s="71">
        <v>109.830679450869</v>
      </c>
      <c r="R655" s="71">
        <v>49.186272238355606</v>
      </c>
      <c r="S655" s="71">
        <v>263.14756077290627</v>
      </c>
      <c r="T655" s="72"/>
      <c r="U655" s="71">
        <v>476698523</v>
      </c>
      <c r="V655" s="71">
        <v>79910</v>
      </c>
      <c r="W655" s="71">
        <v>9936</v>
      </c>
      <c r="X655" s="71">
        <v>619763</v>
      </c>
      <c r="Y655" s="71">
        <v>792044</v>
      </c>
      <c r="Z655" s="71">
        <v>1261523</v>
      </c>
      <c r="AA655" s="71">
        <v>357356</v>
      </c>
      <c r="AB655" s="71">
        <v>1862777</v>
      </c>
      <c r="AC655" s="71">
        <v>8719238.9999999981</v>
      </c>
      <c r="AD655" s="71">
        <v>263.14756077290627</v>
      </c>
      <c r="AE655" s="72"/>
      <c r="AF655" s="71">
        <v>4466439555.8601465</v>
      </c>
      <c r="AG655" s="71">
        <v>119646473.9904587</v>
      </c>
      <c r="AH655" s="71">
        <v>81511876.251169324</v>
      </c>
      <c r="AI655" s="71">
        <v>3478831608.24616</v>
      </c>
      <c r="AJ655" s="71">
        <v>3999467390.7087908</v>
      </c>
      <c r="AK655" s="71">
        <v>0</v>
      </c>
      <c r="AL655" s="71">
        <v>0</v>
      </c>
      <c r="AM655" s="71">
        <v>243113094.38412493</v>
      </c>
      <c r="AN655" s="71">
        <v>0</v>
      </c>
      <c r="AO655" s="71">
        <v>0</v>
      </c>
      <c r="AP655" s="71">
        <v>12389009999.440849</v>
      </c>
      <c r="AQ655" s="72"/>
      <c r="AR655" s="71">
        <v>58375</v>
      </c>
      <c r="AS655" s="71">
        <v>12918</v>
      </c>
      <c r="AT655" s="71">
        <v>21</v>
      </c>
      <c r="AU655" s="71">
        <v>25</v>
      </c>
      <c r="AV655" s="71">
        <v>1</v>
      </c>
      <c r="AW655" s="71">
        <v>15</v>
      </c>
      <c r="AX655" s="71"/>
      <c r="AY655" s="72"/>
      <c r="AZ655" s="71">
        <v>266502.80000000092</v>
      </c>
      <c r="BA655" s="71">
        <v>2025313</v>
      </c>
      <c r="BB655" s="71">
        <v>175801.7</v>
      </c>
      <c r="BC655" s="71">
        <v>45996.3</v>
      </c>
      <c r="BD655" s="71">
        <v>440</v>
      </c>
      <c r="BE655" s="71">
        <v>121974.288</v>
      </c>
      <c r="BF655" s="71"/>
      <c r="BG655" s="72"/>
      <c r="BH655" s="71">
        <v>6.6639999999999997</v>
      </c>
      <c r="BI655" s="71">
        <v>0</v>
      </c>
      <c r="BJ655" s="71">
        <v>4533.5910000000003</v>
      </c>
      <c r="BK655" s="71">
        <v>3254.154</v>
      </c>
      <c r="BL655" s="71">
        <v>984.904</v>
      </c>
      <c r="BM655" s="71">
        <v>0</v>
      </c>
      <c r="BN655" s="72"/>
      <c r="BO655" s="71">
        <v>1</v>
      </c>
      <c r="BP655" s="71">
        <v>0</v>
      </c>
      <c r="BQ655" s="71">
        <v>222</v>
      </c>
      <c r="BR655" s="71">
        <v>11</v>
      </c>
      <c r="BS655" s="71">
        <v>65</v>
      </c>
      <c r="BT655" s="71">
        <v>0</v>
      </c>
      <c r="BU655"/>
      <c r="BV655" s="70">
        <v>7609.0050000000001</v>
      </c>
      <c r="BW655" s="70">
        <v>536.86699999999996</v>
      </c>
      <c r="BX655" s="70">
        <v>346.86399999999998</v>
      </c>
      <c r="BY655" s="70">
        <v>10.305</v>
      </c>
      <c r="BZ655" s="70">
        <v>177.49799999999999</v>
      </c>
      <c r="CA655" s="70">
        <v>4.9960000000000004</v>
      </c>
      <c r="CB655" s="70">
        <v>68.230999999999995</v>
      </c>
      <c r="CC655" s="70">
        <v>20.623999999999999</v>
      </c>
      <c r="CD655" s="70">
        <v>4.923</v>
      </c>
    </row>
    <row r="656" spans="1:82">
      <c r="A656" s="70" t="s">
        <v>2565</v>
      </c>
      <c r="B656" s="70">
        <v>527</v>
      </c>
      <c r="C656" s="70">
        <v>18</v>
      </c>
      <c r="D656" s="70">
        <v>31</v>
      </c>
      <c r="E656" s="70">
        <v>2021</v>
      </c>
      <c r="F656" s="70" t="s">
        <v>160</v>
      </c>
      <c r="G656" s="70" t="s">
        <v>2547</v>
      </c>
      <c r="H656" s="70" t="s">
        <v>2548</v>
      </c>
      <c r="I656" s="148"/>
      <c r="J656" s="71">
        <v>3838.9837087652563</v>
      </c>
      <c r="K656" s="71">
        <v>191.4941300498422</v>
      </c>
      <c r="L656" s="71">
        <v>324.87827478278638</v>
      </c>
      <c r="M656" s="71">
        <v>2569.8749753776251</v>
      </c>
      <c r="N656" s="71">
        <v>3018.8039347653926</v>
      </c>
      <c r="O656" s="71">
        <v>1711.6669174826754</v>
      </c>
      <c r="P656" s="71">
        <v>1654.0537266825002</v>
      </c>
      <c r="Q656" s="71">
        <v>107.50491117288399</v>
      </c>
      <c r="R656" s="71">
        <v>55.390838337077241</v>
      </c>
      <c r="S656" s="71">
        <v>261.85934112503958</v>
      </c>
      <c r="T656" s="72"/>
      <c r="U656" s="71">
        <v>516273991</v>
      </c>
      <c r="V656" s="71">
        <v>79910</v>
      </c>
      <c r="W656" s="71">
        <v>9936</v>
      </c>
      <c r="X656" s="71">
        <v>619763</v>
      </c>
      <c r="Y656" s="71">
        <v>794140</v>
      </c>
      <c r="Z656" s="71">
        <v>1259379</v>
      </c>
      <c r="AA656" s="71">
        <v>355970</v>
      </c>
      <c r="AB656" s="71">
        <v>1841244</v>
      </c>
      <c r="AC656" s="71">
        <v>9525698.9999999981</v>
      </c>
      <c r="AD656" s="71">
        <v>261.85934112503958</v>
      </c>
      <c r="AE656" s="72"/>
      <c r="AF656" s="71">
        <v>4721621374.8328485</v>
      </c>
      <c r="AG656" s="71">
        <v>128118227.1329947</v>
      </c>
      <c r="AH656" s="71">
        <v>65087835.978884496</v>
      </c>
      <c r="AI656" s="71">
        <v>3853392358.6043239</v>
      </c>
      <c r="AJ656" s="71">
        <v>4142312659.0436082</v>
      </c>
      <c r="AK656" s="71">
        <v>0</v>
      </c>
      <c r="AL656" s="71">
        <v>0</v>
      </c>
      <c r="AM656" s="71">
        <v>241688845.84279037</v>
      </c>
      <c r="AN656" s="71">
        <v>0</v>
      </c>
      <c r="AO656" s="71">
        <v>0</v>
      </c>
      <c r="AP656" s="71">
        <v>13152221301.43545</v>
      </c>
      <c r="AQ656" s="72"/>
      <c r="AR656" s="71">
        <v>61025</v>
      </c>
      <c r="AS656" s="71">
        <v>13773</v>
      </c>
      <c r="AT656" s="71">
        <v>23</v>
      </c>
      <c r="AU656" s="71">
        <v>29</v>
      </c>
      <c r="AV656" s="71">
        <v>1</v>
      </c>
      <c r="AW656" s="71">
        <v>17</v>
      </c>
      <c r="AX656" s="71"/>
      <c r="AY656" s="72"/>
      <c r="AZ656" s="71">
        <v>281521.69999999017</v>
      </c>
      <c r="BA656" s="71">
        <v>2313068.2999999779</v>
      </c>
      <c r="BB656" s="71">
        <v>175840.7</v>
      </c>
      <c r="BC656" s="71">
        <v>48306.2</v>
      </c>
      <c r="BD656" s="71">
        <v>440</v>
      </c>
      <c r="BE656" s="71">
        <v>204074.288</v>
      </c>
      <c r="BF656" s="71"/>
      <c r="BG656" s="72"/>
      <c r="BH656" s="71">
        <v>10.023</v>
      </c>
      <c r="BI656" s="71">
        <v>0</v>
      </c>
      <c r="BJ656" s="71">
        <v>4690.2929999999997</v>
      </c>
      <c r="BK656" s="71">
        <v>2257.0880000000002</v>
      </c>
      <c r="BL656" s="71">
        <v>969.86099999999999</v>
      </c>
      <c r="BM656" s="71">
        <v>0</v>
      </c>
      <c r="BN656" s="72"/>
      <c r="BO656" s="71">
        <v>2</v>
      </c>
      <c r="BP656" s="71">
        <v>0</v>
      </c>
      <c r="BQ656" s="71">
        <v>224</v>
      </c>
      <c r="BR656" s="71">
        <v>11</v>
      </c>
      <c r="BS656" s="71">
        <v>61</v>
      </c>
      <c r="BT656" s="71">
        <v>0</v>
      </c>
      <c r="BU656"/>
      <c r="BV656" s="70">
        <v>6693.9889999999996</v>
      </c>
      <c r="BW656" s="70">
        <v>553.86500000000001</v>
      </c>
      <c r="BX656" s="70">
        <v>381.16</v>
      </c>
      <c r="BY656" s="70">
        <v>9.31</v>
      </c>
      <c r="BZ656" s="70">
        <v>179.029</v>
      </c>
      <c r="CA656" s="70">
        <v>7.0750000000000002</v>
      </c>
      <c r="CB656" s="70">
        <v>79.561999999999998</v>
      </c>
      <c r="CC656" s="70">
        <v>17.439</v>
      </c>
      <c r="CD656" s="70">
        <v>5.8360000000000003</v>
      </c>
    </row>
    <row r="657" spans="1:82">
      <c r="A657" s="70" t="s">
        <v>2566</v>
      </c>
      <c r="B657" s="70">
        <v>527</v>
      </c>
      <c r="C657" s="70">
        <v>19</v>
      </c>
      <c r="D657" s="70">
        <v>31</v>
      </c>
      <c r="E657" s="70">
        <v>2022</v>
      </c>
      <c r="F657" s="70" t="s">
        <v>161</v>
      </c>
      <c r="G657" s="70" t="s">
        <v>2547</v>
      </c>
      <c r="H657" s="70" t="s">
        <v>2548</v>
      </c>
      <c r="I657" s="148"/>
      <c r="J657" s="71">
        <v>3385.6491104454617</v>
      </c>
      <c r="K657" s="71">
        <v>171.57643011332368</v>
      </c>
      <c r="L657" s="71">
        <v>297.60183289392711</v>
      </c>
      <c r="M657" s="71">
        <v>2557.5324148205527</v>
      </c>
      <c r="N657" s="71">
        <v>2922.1688241629586</v>
      </c>
      <c r="O657" s="71">
        <v>1800.5973870944474</v>
      </c>
      <c r="P657" s="71">
        <v>1626.5443788294908</v>
      </c>
      <c r="Q657" s="71">
        <v>107.05957705637579</v>
      </c>
      <c r="R657" s="71">
        <v>49.55866224842228</v>
      </c>
      <c r="S657" s="71">
        <v>258.580128826791</v>
      </c>
      <c r="T657" s="72"/>
      <c r="U657" s="71">
        <v>549935131</v>
      </c>
      <c r="V657" s="71">
        <v>79910</v>
      </c>
      <c r="W657" s="71">
        <v>9936</v>
      </c>
      <c r="X657" s="71">
        <v>619763</v>
      </c>
      <c r="Y657" s="71">
        <v>796575</v>
      </c>
      <c r="Z657" s="71">
        <v>1258713</v>
      </c>
      <c r="AA657" s="71">
        <v>355386</v>
      </c>
      <c r="AB657" s="71">
        <v>1818581</v>
      </c>
      <c r="AC657" s="71">
        <v>8629765.9999999981</v>
      </c>
      <c r="AD657" s="71">
        <v>258.580128826791</v>
      </c>
      <c r="AE657" s="72"/>
      <c r="AF657" s="71">
        <v>3870541414.417275</v>
      </c>
      <c r="AG657" s="71">
        <v>124594216.03207061</v>
      </c>
      <c r="AH657" s="71">
        <v>68126295.707178235</v>
      </c>
      <c r="AI657" s="71">
        <v>3676369282.1247611</v>
      </c>
      <c r="AJ657" s="71">
        <v>4189300442.6088147</v>
      </c>
      <c r="AK657" s="71">
        <v>0</v>
      </c>
      <c r="AL657" s="71">
        <v>0</v>
      </c>
      <c r="AM657" s="71">
        <v>234828444.19018647</v>
      </c>
      <c r="AN657" s="71">
        <v>0</v>
      </c>
      <c r="AO657" s="71">
        <v>0</v>
      </c>
      <c r="AP657" s="71">
        <v>12163760095.080284</v>
      </c>
      <c r="AQ657" s="72"/>
      <c r="AR657" s="71">
        <v>64074</v>
      </c>
      <c r="AS657" s="71">
        <v>14317</v>
      </c>
      <c r="AT657" s="71">
        <v>23</v>
      </c>
      <c r="AU657" s="71">
        <v>37</v>
      </c>
      <c r="AV657" s="71">
        <v>1</v>
      </c>
      <c r="AW657" s="71">
        <v>19</v>
      </c>
      <c r="AX657" s="71"/>
      <c r="AY657" s="72"/>
      <c r="AZ657" s="71">
        <v>300443.09999998467</v>
      </c>
      <c r="BA657" s="71">
        <v>2631467.6999999853</v>
      </c>
      <c r="BB657" s="71">
        <v>175840.7</v>
      </c>
      <c r="BC657" s="71">
        <v>52798.9</v>
      </c>
      <c r="BD657" s="71">
        <v>440</v>
      </c>
      <c r="BE657" s="71">
        <v>318064.288</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2567</v>
      </c>
      <c r="B658" s="70">
        <v>527</v>
      </c>
      <c r="C658" s="70">
        <v>20</v>
      </c>
      <c r="D658" s="70">
        <v>31</v>
      </c>
      <c r="E658" s="70">
        <v>2023</v>
      </c>
      <c r="F658" s="70" t="s">
        <v>1539</v>
      </c>
      <c r="G658" s="70" t="s">
        <v>2547</v>
      </c>
      <c r="H658" s="70" t="s">
        <v>2548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67062</v>
      </c>
      <c r="AS658" s="71">
        <v>14630</v>
      </c>
      <c r="AT658" s="71">
        <v>25</v>
      </c>
      <c r="AU658" s="71">
        <v>39</v>
      </c>
      <c r="AV658" s="71">
        <v>1</v>
      </c>
      <c r="AW658" s="71">
        <v>24</v>
      </c>
      <c r="AX658" s="71"/>
      <c r="AY658" s="72"/>
      <c r="AZ658" s="71">
        <v>317501.29999997804</v>
      </c>
      <c r="BA658" s="71">
        <v>2815215.7000000007</v>
      </c>
      <c r="BB658" s="71">
        <v>224260.7</v>
      </c>
      <c r="BC658" s="71">
        <v>55228.9</v>
      </c>
      <c r="BD658" s="71">
        <v>440</v>
      </c>
      <c r="BE658" s="71">
        <v>320251.18799999997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2568</v>
      </c>
      <c r="B659" s="70">
        <v>527</v>
      </c>
      <c r="C659" s="70">
        <v>21</v>
      </c>
      <c r="D659" s="70">
        <v>31</v>
      </c>
      <c r="E659" s="70">
        <v>2024</v>
      </c>
      <c r="F659" s="70" t="s">
        <v>1554</v>
      </c>
      <c r="G659" s="70" t="s">
        <v>2547</v>
      </c>
      <c r="H659" s="70" t="s">
        <v>2548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2215</v>
      </c>
      <c r="B9" s="70">
        <v>1</v>
      </c>
      <c r="C9" s="70">
        <v>1</v>
      </c>
      <c r="D9" s="70">
        <v>1</v>
      </c>
      <c r="E9" s="70">
        <v>1990</v>
      </c>
      <c r="F9" s="70" t="s">
        <v>787</v>
      </c>
      <c r="G9" s="1073" t="s">
        <v>2216</v>
      </c>
      <c r="H9" s="70" t="s">
        <v>2217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2216</v>
      </c>
      <c r="H10" s="70" t="s">
        <v>2217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2216</v>
      </c>
      <c r="H11" s="70" t="s">
        <v>2217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2216</v>
      </c>
      <c r="H12" s="70" t="s">
        <v>2217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2216</v>
      </c>
      <c r="H13" s="70" t="s">
        <v>2217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2216</v>
      </c>
      <c r="H14" s="70" t="s">
        <v>2217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2223</v>
      </c>
      <c r="B15" s="70">
        <v>7</v>
      </c>
      <c r="C15" s="70">
        <v>7</v>
      </c>
      <c r="D15" s="70">
        <v>1</v>
      </c>
      <c r="E15" s="70">
        <v>2010</v>
      </c>
      <c r="F15" s="70" t="s">
        <v>177</v>
      </c>
      <c r="G15" s="1073" t="s">
        <v>2216</v>
      </c>
      <c r="H15" s="70" t="s">
        <v>2217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2224</v>
      </c>
      <c r="B16" s="70">
        <v>8</v>
      </c>
      <c r="C16" s="70">
        <v>8</v>
      </c>
      <c r="D16" s="70">
        <v>1</v>
      </c>
      <c r="E16" s="70">
        <v>2011</v>
      </c>
      <c r="F16" s="70" t="s">
        <v>178</v>
      </c>
      <c r="G16" s="1073" t="s">
        <v>2216</v>
      </c>
      <c r="H16" s="70" t="s">
        <v>2217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2225</v>
      </c>
      <c r="B17" s="70">
        <v>9</v>
      </c>
      <c r="C17" s="70">
        <v>9</v>
      </c>
      <c r="D17" s="70">
        <v>1</v>
      </c>
      <c r="E17" s="70">
        <v>2012</v>
      </c>
      <c r="F17" s="70" t="s">
        <v>179</v>
      </c>
      <c r="G17" s="1073" t="s">
        <v>2216</v>
      </c>
      <c r="H17" s="70" t="s">
        <v>2217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2226</v>
      </c>
      <c r="B18" s="70">
        <v>10</v>
      </c>
      <c r="C18" s="70">
        <v>10</v>
      </c>
      <c r="D18" s="70">
        <v>1</v>
      </c>
      <c r="E18" s="70">
        <v>2013</v>
      </c>
      <c r="F18" s="70" t="s">
        <v>180</v>
      </c>
      <c r="G18" s="1073" t="s">
        <v>2216</v>
      </c>
      <c r="H18" s="70" t="s">
        <v>2217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2227</v>
      </c>
      <c r="B19" s="70">
        <v>11</v>
      </c>
      <c r="C19" s="70">
        <v>11</v>
      </c>
      <c r="D19" s="70">
        <v>1</v>
      </c>
      <c r="E19" s="70">
        <v>2014</v>
      </c>
      <c r="F19" s="70" t="s">
        <v>181</v>
      </c>
      <c r="G19" s="1073" t="s">
        <v>2216</v>
      </c>
      <c r="H19" s="70" t="s">
        <v>2217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2228</v>
      </c>
      <c r="B20" s="70">
        <v>12</v>
      </c>
      <c r="C20" s="70">
        <v>12</v>
      </c>
      <c r="D20" s="70">
        <v>1</v>
      </c>
      <c r="E20" s="70">
        <v>2015</v>
      </c>
      <c r="F20" s="70" t="s">
        <v>182</v>
      </c>
      <c r="G20" s="1073" t="s">
        <v>2216</v>
      </c>
      <c r="H20" s="70" t="s">
        <v>2217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2229</v>
      </c>
      <c r="B21" s="70">
        <v>13</v>
      </c>
      <c r="C21" s="70">
        <v>13</v>
      </c>
      <c r="D21" s="70">
        <v>1</v>
      </c>
      <c r="E21" s="70">
        <v>2016</v>
      </c>
      <c r="F21" s="70" t="s">
        <v>155</v>
      </c>
      <c r="G21" s="1073" t="s">
        <v>2216</v>
      </c>
      <c r="H21" s="70" t="s">
        <v>2217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2230</v>
      </c>
      <c r="B22" s="70">
        <v>14</v>
      </c>
      <c r="C22" s="70">
        <v>14</v>
      </c>
      <c r="D22" s="70">
        <v>1</v>
      </c>
      <c r="E22" s="70">
        <v>2017</v>
      </c>
      <c r="F22" s="70" t="s">
        <v>156</v>
      </c>
      <c r="G22" s="1073" t="s">
        <v>2216</v>
      </c>
      <c r="H22" s="70" t="s">
        <v>2217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2231</v>
      </c>
      <c r="B23" s="70">
        <v>15</v>
      </c>
      <c r="C23" s="70">
        <v>15</v>
      </c>
      <c r="D23" s="70">
        <v>1</v>
      </c>
      <c r="E23" s="70">
        <v>2018</v>
      </c>
      <c r="F23" s="70" t="s">
        <v>183</v>
      </c>
      <c r="G23" s="1073" t="s">
        <v>2216</v>
      </c>
      <c r="H23" s="70" t="s">
        <v>2217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2232</v>
      </c>
      <c r="B24" s="70">
        <v>16</v>
      </c>
      <c r="C24" s="70">
        <v>16</v>
      </c>
      <c r="D24" s="70">
        <v>1</v>
      </c>
      <c r="E24" s="70">
        <v>2019</v>
      </c>
      <c r="F24" s="70" t="s">
        <v>158</v>
      </c>
      <c r="G24" s="1073" t="s">
        <v>2216</v>
      </c>
      <c r="H24" s="70" t="s">
        <v>2217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2233</v>
      </c>
      <c r="B25" s="70">
        <v>17</v>
      </c>
      <c r="C25" s="70">
        <v>17</v>
      </c>
      <c r="D25" s="70">
        <v>1</v>
      </c>
      <c r="E25" s="70">
        <v>2020</v>
      </c>
      <c r="F25" s="70" t="s">
        <v>159</v>
      </c>
      <c r="G25" s="1073" t="s">
        <v>2216</v>
      </c>
      <c r="H25" s="70" t="s">
        <v>2217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2234</v>
      </c>
      <c r="B26" s="70">
        <v>18</v>
      </c>
      <c r="C26" s="70">
        <v>18</v>
      </c>
      <c r="D26" s="70">
        <v>1</v>
      </c>
      <c r="E26" s="70">
        <v>2021</v>
      </c>
      <c r="F26" s="70" t="s">
        <v>160</v>
      </c>
      <c r="G26" s="1073" t="s">
        <v>2216</v>
      </c>
      <c r="H26" s="70" t="s">
        <v>2217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2235</v>
      </c>
      <c r="B27" s="70">
        <v>19</v>
      </c>
      <c r="C27" s="70">
        <v>19</v>
      </c>
      <c r="D27" s="70">
        <v>1</v>
      </c>
      <c r="E27" s="70">
        <v>2022</v>
      </c>
      <c r="F27" s="70" t="s">
        <v>161</v>
      </c>
      <c r="G27" s="1073" t="s">
        <v>2216</v>
      </c>
      <c r="H27" s="70" t="s">
        <v>2217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2236</v>
      </c>
      <c r="B28" s="70">
        <v>20</v>
      </c>
      <c r="C28" s="70">
        <v>20</v>
      </c>
      <c r="D28" s="70">
        <v>1</v>
      </c>
      <c r="E28" s="70">
        <v>2023</v>
      </c>
      <c r="F28" s="70" t="s">
        <v>1539</v>
      </c>
      <c r="G28" s="1073" t="s">
        <v>2216</v>
      </c>
      <c r="H28" s="70" t="s">
        <v>2217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2237</v>
      </c>
      <c r="B29" s="70">
        <v>21</v>
      </c>
      <c r="C29" s="70">
        <v>21</v>
      </c>
      <c r="D29" s="70">
        <v>1</v>
      </c>
      <c r="E29" s="70">
        <v>2024</v>
      </c>
      <c r="F29" s="70" t="s">
        <v>1554</v>
      </c>
      <c r="G29" s="1073" t="s">
        <v>2216</v>
      </c>
      <c r="H29" s="70" t="s">
        <v>2217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2573</v>
      </c>
      <c r="B30" s="70">
        <v>22</v>
      </c>
      <c r="C30" s="70">
        <v>22</v>
      </c>
      <c r="D30" s="70">
        <v>1</v>
      </c>
      <c r="E30" s="70">
        <v>2025</v>
      </c>
      <c r="F30" s="70" t="s">
        <v>1556</v>
      </c>
      <c r="G30" s="1073" t="s">
        <v>2216</v>
      </c>
      <c r="H30" s="70" t="s">
        <v>2217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2574</v>
      </c>
      <c r="B31" s="70">
        <v>23</v>
      </c>
      <c r="C31" s="70">
        <v>23</v>
      </c>
      <c r="D31" s="70">
        <v>1</v>
      </c>
      <c r="E31" s="70">
        <v>2026</v>
      </c>
      <c r="F31" s="70" t="s">
        <v>1557</v>
      </c>
      <c r="G31" s="1073" t="s">
        <v>2216</v>
      </c>
      <c r="H31" s="70" t="s">
        <v>2217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2575</v>
      </c>
      <c r="B32" s="70">
        <v>24</v>
      </c>
      <c r="C32" s="70">
        <v>24</v>
      </c>
      <c r="D32" s="70">
        <v>1</v>
      </c>
      <c r="E32" s="70">
        <v>2027</v>
      </c>
      <c r="F32" s="70" t="s">
        <v>1558</v>
      </c>
      <c r="G32" s="1073" t="s">
        <v>2216</v>
      </c>
      <c r="H32" s="70" t="s">
        <v>2217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2576</v>
      </c>
      <c r="B33" s="70">
        <v>25</v>
      </c>
      <c r="C33" s="70">
        <v>25</v>
      </c>
      <c r="D33" s="70">
        <v>1</v>
      </c>
      <c r="E33" s="70">
        <v>2028</v>
      </c>
      <c r="F33" s="70" t="s">
        <v>1559</v>
      </c>
      <c r="G33" s="1073" t="s">
        <v>2216</v>
      </c>
      <c r="H33" s="70" t="s">
        <v>2217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2577</v>
      </c>
      <c r="B34" s="70">
        <v>26</v>
      </c>
      <c r="C34" s="70">
        <v>26</v>
      </c>
      <c r="D34" s="70">
        <v>1</v>
      </c>
      <c r="E34" s="70">
        <v>2029</v>
      </c>
      <c r="F34" s="70" t="s">
        <v>1560</v>
      </c>
      <c r="G34" s="1073" t="s">
        <v>2216</v>
      </c>
      <c r="H34" s="70" t="s">
        <v>2217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2578</v>
      </c>
      <c r="B35" s="70">
        <v>27</v>
      </c>
      <c r="C35" s="70">
        <v>27</v>
      </c>
      <c r="D35" s="70">
        <v>1</v>
      </c>
      <c r="E35" s="70">
        <v>2030</v>
      </c>
      <c r="F35" s="70" t="s">
        <v>1561</v>
      </c>
      <c r="G35" s="1073" t="s">
        <v>2216</v>
      </c>
      <c r="H35" s="70" t="s">
        <v>2217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1795</v>
      </c>
      <c r="B13" s="70">
        <v>5</v>
      </c>
      <c r="C13" s="70">
        <v>18</v>
      </c>
      <c r="D13" s="70">
        <v>5</v>
      </c>
      <c r="E13" s="70">
        <v>2024</v>
      </c>
      <c r="F13" s="70" t="s">
        <v>1554</v>
      </c>
      <c r="G13" s="1073" t="s">
        <v>1792</v>
      </c>
      <c r="H13" s="70" t="s">
        <v>1793</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1767</v>
      </c>
      <c r="B14" s="70">
        <v>6</v>
      </c>
      <c r="C14" s="70">
        <v>18</v>
      </c>
      <c r="D14" s="70">
        <v>6</v>
      </c>
      <c r="E14" s="70">
        <v>2024</v>
      </c>
      <c r="F14" s="70" t="s">
        <v>1554</v>
      </c>
      <c r="G14" s="1073" t="s">
        <v>1764</v>
      </c>
      <c r="H14" s="70" t="s">
        <v>1765</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1755</v>
      </c>
      <c r="B15" s="70">
        <v>7</v>
      </c>
      <c r="C15" s="70">
        <v>18</v>
      </c>
      <c r="D15" s="70">
        <v>7</v>
      </c>
      <c r="E15" s="70">
        <v>2024</v>
      </c>
      <c r="F15" s="70" t="s">
        <v>1554</v>
      </c>
      <c r="G15" s="1073" t="s">
        <v>1752</v>
      </c>
      <c r="H15" s="70" t="s">
        <v>1753</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2541</v>
      </c>
      <c r="B17" s="70">
        <v>9</v>
      </c>
      <c r="C17" s="70">
        <v>18</v>
      </c>
      <c r="D17" s="70">
        <v>9</v>
      </c>
      <c r="E17" s="70">
        <v>2024</v>
      </c>
      <c r="F17" s="70" t="s">
        <v>1554</v>
      </c>
      <c r="G17" s="1073" t="s">
        <v>2538</v>
      </c>
      <c r="H17" s="70" t="s">
        <v>2539</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2517</v>
      </c>
      <c r="B19" s="70">
        <v>11</v>
      </c>
      <c r="C19" s="70">
        <v>18</v>
      </c>
      <c r="D19" s="70">
        <v>11</v>
      </c>
      <c r="E19" s="70">
        <v>2024</v>
      </c>
      <c r="F19" s="70" t="s">
        <v>1554</v>
      </c>
      <c r="G19" s="1073" t="s">
        <v>2514</v>
      </c>
      <c r="H19" s="70" t="s">
        <v>2515</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2521</v>
      </c>
      <c r="B21" s="70">
        <v>13</v>
      </c>
      <c r="C21" s="70">
        <v>18</v>
      </c>
      <c r="D21" s="70">
        <v>13</v>
      </c>
      <c r="E21" s="70">
        <v>2024</v>
      </c>
      <c r="F21" s="70" t="s">
        <v>1554</v>
      </c>
      <c r="G21" s="1073" t="s">
        <v>2518</v>
      </c>
      <c r="H21" s="70" t="s">
        <v>2519</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2545</v>
      </c>
      <c r="B22" s="70">
        <v>14</v>
      </c>
      <c r="C22" s="70">
        <v>18</v>
      </c>
      <c r="D22" s="70">
        <v>14</v>
      </c>
      <c r="E22" s="70">
        <v>2024</v>
      </c>
      <c r="F22" s="70" t="s">
        <v>1554</v>
      </c>
      <c r="G22" s="1073" t="s">
        <v>2542</v>
      </c>
      <c r="H22" s="70" t="s">
        <v>2543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1788</v>
      </c>
      <c r="B23" s="70">
        <v>15</v>
      </c>
      <c r="C23" s="70">
        <v>18</v>
      </c>
      <c r="D23" s="70">
        <v>15</v>
      </c>
      <c r="E23" s="70">
        <v>2024</v>
      </c>
      <c r="F23" s="70" t="s">
        <v>1554</v>
      </c>
      <c r="G23" s="1073" t="s">
        <v>1785</v>
      </c>
      <c r="H23" s="70" t="s">
        <v>1786</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1831</v>
      </c>
      <c r="B24" s="70">
        <v>16</v>
      </c>
      <c r="C24" s="70">
        <v>18</v>
      </c>
      <c r="D24" s="70">
        <v>16</v>
      </c>
      <c r="E24" s="70">
        <v>2024</v>
      </c>
      <c r="F24" s="70" t="s">
        <v>1554</v>
      </c>
      <c r="G24" s="1073" t="s">
        <v>1829</v>
      </c>
      <c r="H24" s="70" t="s">
        <v>1824</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1779</v>
      </c>
      <c r="B25" s="70">
        <v>17</v>
      </c>
      <c r="C25" s="70">
        <v>18</v>
      </c>
      <c r="D25" s="70">
        <v>17</v>
      </c>
      <c r="E25" s="70">
        <v>2024</v>
      </c>
      <c r="F25" s="70" t="s">
        <v>1554</v>
      </c>
      <c r="G25" s="1073" t="s">
        <v>1776</v>
      </c>
      <c r="H25" s="70" t="s">
        <v>1777</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1680</v>
      </c>
      <c r="B30" s="70">
        <v>22</v>
      </c>
      <c r="C30" s="70">
        <v>18</v>
      </c>
      <c r="D30" s="70">
        <v>22</v>
      </c>
      <c r="E30" s="70">
        <v>2024</v>
      </c>
      <c r="F30" s="70" t="s">
        <v>1554</v>
      </c>
      <c r="G30" s="1073" t="s">
        <v>1677</v>
      </c>
      <c r="H30" s="70" t="s">
        <v>1678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1727</v>
      </c>
      <c r="B32" s="70">
        <v>24</v>
      </c>
      <c r="C32" s="70">
        <v>18</v>
      </c>
      <c r="D32" s="70">
        <v>24</v>
      </c>
      <c r="E32" s="70">
        <v>2024</v>
      </c>
      <c r="F32" s="70" t="s">
        <v>1554</v>
      </c>
      <c r="G32" s="1073" t="s">
        <v>1724</v>
      </c>
      <c r="H32" s="70" t="s">
        <v>1725</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1823</v>
      </c>
      <c r="B33" s="70">
        <v>25</v>
      </c>
      <c r="C33" s="70">
        <v>18</v>
      </c>
      <c r="D33" s="70">
        <v>25</v>
      </c>
      <c r="E33" s="70">
        <v>2024</v>
      </c>
      <c r="F33" s="70" t="s">
        <v>1554</v>
      </c>
      <c r="G33" s="1073" t="s">
        <v>1820</v>
      </c>
      <c r="H33" s="70" t="s">
        <v>1821</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1791</v>
      </c>
      <c r="B34" s="70">
        <v>26</v>
      </c>
      <c r="C34" s="70">
        <v>18</v>
      </c>
      <c r="D34" s="70">
        <v>26</v>
      </c>
      <c r="E34" s="70">
        <v>2024</v>
      </c>
      <c r="F34" s="70" t="s">
        <v>1554</v>
      </c>
      <c r="G34" s="1073" t="s">
        <v>1789</v>
      </c>
      <c r="H34" s="70" t="s">
        <v>1780</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2529</v>
      </c>
      <c r="B35" s="70">
        <v>27</v>
      </c>
      <c r="C35" s="70">
        <v>18</v>
      </c>
      <c r="D35" s="70">
        <v>27</v>
      </c>
      <c r="E35" s="70">
        <v>2024</v>
      </c>
      <c r="F35" s="70" t="s">
        <v>1554</v>
      </c>
      <c r="G35" s="1073" t="s">
        <v>2526</v>
      </c>
      <c r="H35" s="70" t="s">
        <v>2527</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1704</v>
      </c>
      <c r="B36" s="70">
        <v>28</v>
      </c>
      <c r="C36" s="70">
        <v>18</v>
      </c>
      <c r="D36" s="70">
        <v>28</v>
      </c>
      <c r="E36" s="70">
        <v>2024</v>
      </c>
      <c r="F36" s="70" t="s">
        <v>1554</v>
      </c>
      <c r="G36" s="1073" t="s">
        <v>1701</v>
      </c>
      <c r="H36" s="70" t="s">
        <v>1702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1664</v>
      </c>
      <c r="B38" s="70">
        <v>30</v>
      </c>
      <c r="C38" s="70">
        <v>18</v>
      </c>
      <c r="D38" s="70">
        <v>30</v>
      </c>
      <c r="E38" s="70">
        <v>2024</v>
      </c>
      <c r="F38" s="70" t="s">
        <v>1554</v>
      </c>
      <c r="G38" s="1073" t="s">
        <v>1661</v>
      </c>
      <c r="H38" s="70" t="s">
        <v>1662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1751</v>
      </c>
      <c r="B39" s="70">
        <v>31</v>
      </c>
      <c r="C39" s="70">
        <v>18</v>
      </c>
      <c r="D39" s="70">
        <v>31</v>
      </c>
      <c r="E39" s="70">
        <v>2024</v>
      </c>
      <c r="F39" s="70" t="s">
        <v>1554</v>
      </c>
      <c r="G39" s="1073" t="s">
        <v>1748</v>
      </c>
      <c r="H39" s="70" t="s">
        <v>1749</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1719</v>
      </c>
      <c r="B40" s="70">
        <v>32</v>
      </c>
      <c r="C40" s="70">
        <v>18</v>
      </c>
      <c r="D40" s="70">
        <v>32</v>
      </c>
      <c r="E40" s="70">
        <v>2024</v>
      </c>
      <c r="F40" s="70" t="s">
        <v>1554</v>
      </c>
      <c r="G40" s="1073" t="s">
        <v>1717</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2537</v>
      </c>
      <c r="B41" s="70">
        <v>33</v>
      </c>
      <c r="C41" s="70">
        <v>18</v>
      </c>
      <c r="D41" s="70">
        <v>33</v>
      </c>
      <c r="E41" s="70">
        <v>2024</v>
      </c>
      <c r="F41" s="70" t="s">
        <v>1554</v>
      </c>
      <c r="G41" s="1073" t="s">
        <v>2534</v>
      </c>
      <c r="H41" s="70" t="s">
        <v>2535</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1735</v>
      </c>
      <c r="B42" s="70">
        <v>34</v>
      </c>
      <c r="C42" s="70">
        <v>18</v>
      </c>
      <c r="D42" s="70">
        <v>34</v>
      </c>
      <c r="E42" s="70">
        <v>2024</v>
      </c>
      <c r="F42" s="70" t="s">
        <v>1554</v>
      </c>
      <c r="G42" s="1073" t="s">
        <v>1732</v>
      </c>
      <c r="H42" s="70" t="s">
        <v>1733</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2569</v>
      </c>
      <c r="B43" s="70">
        <v>35</v>
      </c>
      <c r="C43" s="70">
        <v>18</v>
      </c>
      <c r="D43" s="70">
        <v>35</v>
      </c>
      <c r="E43" s="70">
        <v>2024</v>
      </c>
      <c r="F43" s="70" t="s">
        <v>1554</v>
      </c>
      <c r="G43" s="1073" t="s">
        <v>2570</v>
      </c>
      <c r="H43" s="70" t="s">
        <v>2571</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1815</v>
      </c>
      <c r="B44" s="70">
        <v>36</v>
      </c>
      <c r="C44" s="70">
        <v>18</v>
      </c>
      <c r="D44" s="70">
        <v>36</v>
      </c>
      <c r="E44" s="70">
        <v>2024</v>
      </c>
      <c r="F44" s="70" t="s">
        <v>1554</v>
      </c>
      <c r="G44" s="1073" t="s">
        <v>1812</v>
      </c>
      <c r="H44" s="70" t="s">
        <v>1813</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1676</v>
      </c>
      <c r="B45" s="70">
        <v>37</v>
      </c>
      <c r="C45" s="70">
        <v>18</v>
      </c>
      <c r="D45" s="70">
        <v>37</v>
      </c>
      <c r="E45" s="70">
        <v>2024</v>
      </c>
      <c r="F45" s="70" t="s">
        <v>1554</v>
      </c>
      <c r="G45" s="1073" t="s">
        <v>1673</v>
      </c>
      <c r="H45" s="70" t="s">
        <v>1674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1828</v>
      </c>
      <c r="B46" s="70">
        <v>38</v>
      </c>
      <c r="C46" s="70">
        <v>18</v>
      </c>
      <c r="D46" s="70">
        <v>38</v>
      </c>
      <c r="E46" s="70">
        <v>2024</v>
      </c>
      <c r="F46" s="70" t="s">
        <v>1554</v>
      </c>
      <c r="G46" s="1073" t="s">
        <v>1825</v>
      </c>
      <c r="H46" s="70" t="s">
        <v>1826</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1708</v>
      </c>
      <c r="B47" s="70">
        <v>39</v>
      </c>
      <c r="C47" s="70">
        <v>18</v>
      </c>
      <c r="D47" s="70">
        <v>39</v>
      </c>
      <c r="E47" s="70">
        <v>2024</v>
      </c>
      <c r="F47" s="70" t="s">
        <v>1554</v>
      </c>
      <c r="G47" s="1073" t="s">
        <v>1705</v>
      </c>
      <c r="H47" s="70" t="s">
        <v>1706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1799</v>
      </c>
      <c r="B49" s="70">
        <v>41</v>
      </c>
      <c r="C49" s="70">
        <v>18</v>
      </c>
      <c r="D49" s="70">
        <v>41</v>
      </c>
      <c r="E49" s="70">
        <v>2024</v>
      </c>
      <c r="F49" s="70" t="s">
        <v>1554</v>
      </c>
      <c r="G49" s="1073" t="s">
        <v>1796</v>
      </c>
      <c r="H49" s="70" t="s">
        <v>1797</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2525</v>
      </c>
      <c r="B51" s="70">
        <v>43</v>
      </c>
      <c r="C51" s="70">
        <v>18</v>
      </c>
      <c r="D51" s="70">
        <v>43</v>
      </c>
      <c r="E51" s="70">
        <v>2024</v>
      </c>
      <c r="F51" s="70" t="s">
        <v>1554</v>
      </c>
      <c r="G51" s="1073" t="s">
        <v>2522</v>
      </c>
      <c r="H51" s="70" t="s">
        <v>2523</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1700</v>
      </c>
      <c r="B52" s="70">
        <v>44</v>
      </c>
      <c r="C52" s="70">
        <v>18</v>
      </c>
      <c r="D52" s="70">
        <v>44</v>
      </c>
      <c r="E52" s="70">
        <v>2024</v>
      </c>
      <c r="F52" s="70" t="s">
        <v>1554</v>
      </c>
      <c r="G52" s="1073" t="s">
        <v>1697</v>
      </c>
      <c r="H52" s="70" t="s">
        <v>1698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1743</v>
      </c>
      <c r="B53" s="70">
        <v>45</v>
      </c>
      <c r="C53" s="70">
        <v>18</v>
      </c>
      <c r="D53" s="70">
        <v>45</v>
      </c>
      <c r="E53" s="70">
        <v>2024</v>
      </c>
      <c r="F53" s="70" t="s">
        <v>1554</v>
      </c>
      <c r="G53" s="1073" t="s">
        <v>1740</v>
      </c>
      <c r="H53" s="70" t="s">
        <v>1741</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2237</v>
      </c>
      <c r="B54" s="70">
        <v>46</v>
      </c>
      <c r="C54" s="70">
        <v>18</v>
      </c>
      <c r="D54" s="70">
        <v>46</v>
      </c>
      <c r="E54" s="70">
        <v>2024</v>
      </c>
      <c r="F54" s="70" t="s">
        <v>1554</v>
      </c>
      <c r="G54" s="1073" t="s">
        <v>2216</v>
      </c>
      <c r="H54" s="70" t="s">
        <v>2217</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1803</v>
      </c>
      <c r="B55" s="70">
        <v>47</v>
      </c>
      <c r="C55" s="70">
        <v>18</v>
      </c>
      <c r="D55" s="70">
        <v>47</v>
      </c>
      <c r="E55" s="70">
        <v>2024</v>
      </c>
      <c r="F55" s="70" t="s">
        <v>1554</v>
      </c>
      <c r="G55" s="1073" t="s">
        <v>1800</v>
      </c>
      <c r="H55" s="70" t="s">
        <v>1801</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1775</v>
      </c>
      <c r="B56" s="70">
        <v>48</v>
      </c>
      <c r="C56" s="70">
        <v>18</v>
      </c>
      <c r="D56" s="70">
        <v>48</v>
      </c>
      <c r="E56" s="70">
        <v>2024</v>
      </c>
      <c r="F56" s="70" t="s">
        <v>1554</v>
      </c>
      <c r="G56" s="1073" t="s">
        <v>1772</v>
      </c>
      <c r="H56" s="70" t="s">
        <v>1773</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1771</v>
      </c>
      <c r="B59" s="70">
        <v>51</v>
      </c>
      <c r="C59" s="70">
        <v>18</v>
      </c>
      <c r="D59" s="70">
        <v>51</v>
      </c>
      <c r="E59" s="70">
        <v>2024</v>
      </c>
      <c r="F59" s="70" t="s">
        <v>1554</v>
      </c>
      <c r="G59" s="1073" t="s">
        <v>1768</v>
      </c>
      <c r="H59" s="70" t="s">
        <v>1769</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1784</v>
      </c>
      <c r="B60" s="70">
        <v>52</v>
      </c>
      <c r="C60" s="70">
        <v>18</v>
      </c>
      <c r="D60" s="70">
        <v>52</v>
      </c>
      <c r="E60" s="70">
        <v>2024</v>
      </c>
      <c r="F60" s="70" t="s">
        <v>1554</v>
      </c>
      <c r="G60" s="1073" t="s">
        <v>1781</v>
      </c>
      <c r="H60" s="70" t="s">
        <v>1782</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1759</v>
      </c>
      <c r="B61" s="70">
        <v>53</v>
      </c>
      <c r="C61" s="70">
        <v>18</v>
      </c>
      <c r="D61" s="70">
        <v>53</v>
      </c>
      <c r="E61" s="70">
        <v>2024</v>
      </c>
      <c r="F61" s="70" t="s">
        <v>1554</v>
      </c>
      <c r="G61" s="1073" t="s">
        <v>1756</v>
      </c>
      <c r="H61" s="70" t="s">
        <v>1757</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1723</v>
      </c>
      <c r="B62" s="70">
        <v>54</v>
      </c>
      <c r="C62" s="70">
        <v>18</v>
      </c>
      <c r="D62" s="70">
        <v>54</v>
      </c>
      <c r="E62" s="70">
        <v>2024</v>
      </c>
      <c r="F62" s="70" t="s">
        <v>1554</v>
      </c>
      <c r="G62" s="1073" t="s">
        <v>1720</v>
      </c>
      <c r="H62" s="70" t="s">
        <v>1721</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1807</v>
      </c>
      <c r="B63" s="70">
        <v>55</v>
      </c>
      <c r="C63" s="70">
        <v>18</v>
      </c>
      <c r="D63" s="70">
        <v>55</v>
      </c>
      <c r="E63" s="70">
        <v>2024</v>
      </c>
      <c r="F63" s="70" t="s">
        <v>1554</v>
      </c>
      <c r="G63" s="1073" t="s">
        <v>1804</v>
      </c>
      <c r="H63" s="70" t="s">
        <v>1805</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2533</v>
      </c>
      <c r="B64" s="70">
        <v>56</v>
      </c>
      <c r="C64" s="70">
        <v>18</v>
      </c>
      <c r="D64" s="70">
        <v>56</v>
      </c>
      <c r="E64" s="70">
        <v>2024</v>
      </c>
      <c r="F64" s="70" t="s">
        <v>1554</v>
      </c>
      <c r="G64" s="1073" t="s">
        <v>2530</v>
      </c>
      <c r="H64" s="70" t="s">
        <v>2531</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1731</v>
      </c>
      <c r="B65" s="70">
        <v>57</v>
      </c>
      <c r="C65" s="70">
        <v>18</v>
      </c>
      <c r="D65" s="70">
        <v>57</v>
      </c>
      <c r="E65" s="70">
        <v>2024</v>
      </c>
      <c r="F65" s="70" t="s">
        <v>1554</v>
      </c>
      <c r="G65" s="1073" t="s">
        <v>1728</v>
      </c>
      <c r="H65" s="70" t="s">
        <v>1729</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1696</v>
      </c>
      <c r="B66" s="70">
        <v>58</v>
      </c>
      <c r="C66" s="70">
        <v>18</v>
      </c>
      <c r="D66" s="70">
        <v>58</v>
      </c>
      <c r="E66" s="70">
        <v>2024</v>
      </c>
      <c r="F66" s="70" t="s">
        <v>1554</v>
      </c>
      <c r="G66" s="1073" t="s">
        <v>1693</v>
      </c>
      <c r="H66" s="70" t="s">
        <v>1694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1794</v>
      </c>
      <c r="B193" s="70">
        <v>185</v>
      </c>
      <c r="C193" s="70">
        <v>16</v>
      </c>
      <c r="D193" s="70">
        <v>5</v>
      </c>
      <c r="E193" s="70">
        <v>2022</v>
      </c>
      <c r="F193" s="70" t="s">
        <v>161</v>
      </c>
      <c r="G193" s="1073" t="s">
        <v>1792</v>
      </c>
      <c r="H193" s="70" t="s">
        <v>1793</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1766</v>
      </c>
      <c r="B194" s="70">
        <v>186</v>
      </c>
      <c r="C194" s="70">
        <v>16</v>
      </c>
      <c r="D194" s="70">
        <v>6</v>
      </c>
      <c r="E194" s="70">
        <v>2022</v>
      </c>
      <c r="F194" s="70" t="s">
        <v>161</v>
      </c>
      <c r="G194" s="1073" t="s">
        <v>1764</v>
      </c>
      <c r="H194" s="70" t="s">
        <v>1765</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1754</v>
      </c>
      <c r="B195" s="70">
        <v>187</v>
      </c>
      <c r="C195" s="70">
        <v>16</v>
      </c>
      <c r="D195" s="70">
        <v>7</v>
      </c>
      <c r="E195" s="70">
        <v>2022</v>
      </c>
      <c r="F195" s="70" t="s">
        <v>161</v>
      </c>
      <c r="G195" s="1073" t="s">
        <v>1752</v>
      </c>
      <c r="H195" s="70" t="s">
        <v>1753</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2540</v>
      </c>
      <c r="B197" s="70">
        <v>189</v>
      </c>
      <c r="C197" s="70">
        <v>16</v>
      </c>
      <c r="D197" s="70">
        <v>9</v>
      </c>
      <c r="E197" s="70">
        <v>2022</v>
      </c>
      <c r="F197" s="70" t="s">
        <v>161</v>
      </c>
      <c r="G197" s="1073" t="s">
        <v>2538</v>
      </c>
      <c r="H197" s="70" t="s">
        <v>2539</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2516</v>
      </c>
      <c r="B199" s="70">
        <v>191</v>
      </c>
      <c r="C199" s="70">
        <v>16</v>
      </c>
      <c r="D199" s="70">
        <v>11</v>
      </c>
      <c r="E199" s="70">
        <v>2022</v>
      </c>
      <c r="F199" s="70" t="s">
        <v>161</v>
      </c>
      <c r="G199" s="1073" t="s">
        <v>2514</v>
      </c>
      <c r="H199" s="70" t="s">
        <v>2515</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2520</v>
      </c>
      <c r="B201" s="70">
        <v>193</v>
      </c>
      <c r="C201" s="70">
        <v>16</v>
      </c>
      <c r="D201" s="70">
        <v>13</v>
      </c>
      <c r="E201" s="70">
        <v>2022</v>
      </c>
      <c r="F201" s="70" t="s">
        <v>161</v>
      </c>
      <c r="G201" s="1073" t="s">
        <v>2518</v>
      </c>
      <c r="H201" s="70" t="s">
        <v>2519</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2544</v>
      </c>
      <c r="B202" s="70">
        <v>194</v>
      </c>
      <c r="C202" s="70">
        <v>16</v>
      </c>
      <c r="D202" s="70">
        <v>14</v>
      </c>
      <c r="E202" s="70">
        <v>2022</v>
      </c>
      <c r="F202" s="70" t="s">
        <v>161</v>
      </c>
      <c r="G202" s="1073" t="s">
        <v>2542</v>
      </c>
      <c r="H202" s="70" t="s">
        <v>2543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1787</v>
      </c>
      <c r="B203" s="70">
        <v>195</v>
      </c>
      <c r="C203" s="70">
        <v>16</v>
      </c>
      <c r="D203" s="70">
        <v>15</v>
      </c>
      <c r="E203" s="70">
        <v>2022</v>
      </c>
      <c r="F203" s="70" t="s">
        <v>161</v>
      </c>
      <c r="G203" s="1073" t="s">
        <v>1785</v>
      </c>
      <c r="H203" s="70" t="s">
        <v>1786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1830</v>
      </c>
      <c r="B204" s="70">
        <v>196</v>
      </c>
      <c r="C204" s="70">
        <v>16</v>
      </c>
      <c r="D204" s="70">
        <v>16</v>
      </c>
      <c r="E204" s="70">
        <v>2022</v>
      </c>
      <c r="F204" s="70" t="s">
        <v>161</v>
      </c>
      <c r="G204" s="1073" t="s">
        <v>1829</v>
      </c>
      <c r="H204" s="70" t="s">
        <v>1824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1778</v>
      </c>
      <c r="B205" s="70">
        <v>197</v>
      </c>
      <c r="C205" s="70">
        <v>16</v>
      </c>
      <c r="D205" s="70">
        <v>17</v>
      </c>
      <c r="E205" s="70">
        <v>2022</v>
      </c>
      <c r="F205" s="70" t="s">
        <v>161</v>
      </c>
      <c r="G205" s="1073" t="s">
        <v>1776</v>
      </c>
      <c r="H205" s="70" t="s">
        <v>1777</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1679</v>
      </c>
      <c r="B210" s="70">
        <v>202</v>
      </c>
      <c r="C210" s="70">
        <v>16</v>
      </c>
      <c r="D210" s="70">
        <v>22</v>
      </c>
      <c r="E210" s="70">
        <v>2022</v>
      </c>
      <c r="F210" s="70" t="s">
        <v>161</v>
      </c>
      <c r="G210" s="1073" t="s">
        <v>1677</v>
      </c>
      <c r="H210" s="70" t="s">
        <v>1678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1726</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1822</v>
      </c>
      <c r="B213" s="70">
        <v>205</v>
      </c>
      <c r="C213" s="70">
        <v>16</v>
      </c>
      <c r="D213" s="70">
        <v>25</v>
      </c>
      <c r="E213" s="70">
        <v>2022</v>
      </c>
      <c r="F213" s="70" t="s">
        <v>161</v>
      </c>
      <c r="G213" s="1073" t="s">
        <v>1820</v>
      </c>
      <c r="H213" s="70" t="s">
        <v>1821</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1790</v>
      </c>
      <c r="B214" s="70">
        <v>206</v>
      </c>
      <c r="C214" s="70">
        <v>16</v>
      </c>
      <c r="D214" s="70">
        <v>26</v>
      </c>
      <c r="E214" s="70">
        <v>2022</v>
      </c>
      <c r="F214" s="70" t="s">
        <v>161</v>
      </c>
      <c r="G214" s="1073" t="s">
        <v>1789</v>
      </c>
      <c r="H214" s="70" t="s">
        <v>1780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2528</v>
      </c>
      <c r="B215" s="70">
        <v>207</v>
      </c>
      <c r="C215" s="70">
        <v>16</v>
      </c>
      <c r="D215" s="70">
        <v>27</v>
      </c>
      <c r="E215" s="70">
        <v>2022</v>
      </c>
      <c r="F215" s="70" t="s">
        <v>161</v>
      </c>
      <c r="G215" s="1073" t="s">
        <v>2526</v>
      </c>
      <c r="H215" s="70" t="s">
        <v>2527</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1703</v>
      </c>
      <c r="B216" s="70">
        <v>208</v>
      </c>
      <c r="C216" s="70">
        <v>16</v>
      </c>
      <c r="D216" s="70">
        <v>28</v>
      </c>
      <c r="E216" s="70">
        <v>2022</v>
      </c>
      <c r="F216" s="70" t="s">
        <v>161</v>
      </c>
      <c r="G216" s="1073" t="s">
        <v>1701</v>
      </c>
      <c r="H216" s="70" t="s">
        <v>1702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1663</v>
      </c>
      <c r="B218" s="70">
        <v>210</v>
      </c>
      <c r="C218" s="70">
        <v>16</v>
      </c>
      <c r="D218" s="70">
        <v>30</v>
      </c>
      <c r="E218" s="70">
        <v>2022</v>
      </c>
      <c r="F218" s="70" t="s">
        <v>161</v>
      </c>
      <c r="G218" s="1073" t="s">
        <v>1661</v>
      </c>
      <c r="H218" s="70" t="s">
        <v>1662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1750</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1718</v>
      </c>
      <c r="B220" s="70">
        <v>212</v>
      </c>
      <c r="C220" s="70">
        <v>16</v>
      </c>
      <c r="D220" s="70">
        <v>32</v>
      </c>
      <c r="E220" s="70">
        <v>2022</v>
      </c>
      <c r="F220" s="70" t="s">
        <v>161</v>
      </c>
      <c r="G220" s="1073" t="s">
        <v>1717</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2536</v>
      </c>
      <c r="B221" s="70">
        <v>213</v>
      </c>
      <c r="C221" s="70">
        <v>16</v>
      </c>
      <c r="D221" s="70">
        <v>33</v>
      </c>
      <c r="E221" s="70">
        <v>2022</v>
      </c>
      <c r="F221" s="70" t="s">
        <v>161</v>
      </c>
      <c r="G221" s="1073" t="s">
        <v>2534</v>
      </c>
      <c r="H221" s="70" t="s">
        <v>2535</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1734</v>
      </c>
      <c r="B222" s="70">
        <v>214</v>
      </c>
      <c r="C222" s="70">
        <v>16</v>
      </c>
      <c r="D222" s="70">
        <v>34</v>
      </c>
      <c r="E222" s="70">
        <v>2022</v>
      </c>
      <c r="F222" s="70" t="s">
        <v>161</v>
      </c>
      <c r="G222" s="1073" t="s">
        <v>1732</v>
      </c>
      <c r="H222" s="70" t="s">
        <v>1733</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2572</v>
      </c>
      <c r="B223" s="70">
        <v>215</v>
      </c>
      <c r="C223" s="70">
        <v>16</v>
      </c>
      <c r="D223" s="70">
        <v>35</v>
      </c>
      <c r="E223" s="70">
        <v>2022</v>
      </c>
      <c r="F223" s="70" t="s">
        <v>161</v>
      </c>
      <c r="G223" s="1073" t="s">
        <v>2570</v>
      </c>
      <c r="H223" s="70" t="s">
        <v>2571</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1814</v>
      </c>
      <c r="B224" s="70">
        <v>216</v>
      </c>
      <c r="C224" s="70">
        <v>16</v>
      </c>
      <c r="D224" s="70">
        <v>36</v>
      </c>
      <c r="E224" s="70">
        <v>2022</v>
      </c>
      <c r="F224" s="70" t="s">
        <v>161</v>
      </c>
      <c r="G224" s="1073" t="s">
        <v>1812</v>
      </c>
      <c r="H224" s="70" t="s">
        <v>1813</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1675</v>
      </c>
      <c r="B225" s="70">
        <v>217</v>
      </c>
      <c r="C225" s="70">
        <v>16</v>
      </c>
      <c r="D225" s="70">
        <v>37</v>
      </c>
      <c r="E225" s="70">
        <v>2022</v>
      </c>
      <c r="F225" s="70" t="s">
        <v>161</v>
      </c>
      <c r="G225" s="1073" t="s">
        <v>1673</v>
      </c>
      <c r="H225" s="70" t="s">
        <v>1674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1827</v>
      </c>
      <c r="B226" s="70">
        <v>218</v>
      </c>
      <c r="C226" s="70">
        <v>16</v>
      </c>
      <c r="D226" s="70">
        <v>38</v>
      </c>
      <c r="E226" s="70">
        <v>2022</v>
      </c>
      <c r="F226" s="70" t="s">
        <v>161</v>
      </c>
      <c r="G226" s="1073" t="s">
        <v>1825</v>
      </c>
      <c r="H226" s="70" t="s">
        <v>1826</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1798</v>
      </c>
      <c r="B229" s="70">
        <v>221</v>
      </c>
      <c r="C229" s="70">
        <v>16</v>
      </c>
      <c r="D229" s="70">
        <v>41</v>
      </c>
      <c r="E229" s="70">
        <v>2022</v>
      </c>
      <c r="F229" s="70" t="s">
        <v>161</v>
      </c>
      <c r="G229" s="1073" t="s">
        <v>1796</v>
      </c>
      <c r="H229" s="70" t="s">
        <v>1797</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2524</v>
      </c>
      <c r="B231" s="70">
        <v>223</v>
      </c>
      <c r="C231" s="70">
        <v>16</v>
      </c>
      <c r="D231" s="70">
        <v>43</v>
      </c>
      <c r="E231" s="70">
        <v>2022</v>
      </c>
      <c r="F231" s="70" t="s">
        <v>161</v>
      </c>
      <c r="G231" s="1073" t="s">
        <v>2522</v>
      </c>
      <c r="H231" s="70" t="s">
        <v>2523</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1699</v>
      </c>
      <c r="B232" s="70">
        <v>224</v>
      </c>
      <c r="C232" s="70">
        <v>16</v>
      </c>
      <c r="D232" s="70">
        <v>44</v>
      </c>
      <c r="E232" s="70">
        <v>2022</v>
      </c>
      <c r="F232" s="70" t="s">
        <v>161</v>
      </c>
      <c r="G232" s="1073" t="s">
        <v>1697</v>
      </c>
      <c r="H232" s="70" t="s">
        <v>1698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1742</v>
      </c>
      <c r="B233" s="70">
        <v>225</v>
      </c>
      <c r="C233" s="70">
        <v>16</v>
      </c>
      <c r="D233" s="70">
        <v>45</v>
      </c>
      <c r="E233" s="70">
        <v>2022</v>
      </c>
      <c r="F233" s="70" t="s">
        <v>161</v>
      </c>
      <c r="G233" s="1073" t="s">
        <v>1740</v>
      </c>
      <c r="H233" s="70" t="s">
        <v>1741</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2235</v>
      </c>
      <c r="B234" s="70">
        <v>226</v>
      </c>
      <c r="C234" s="70">
        <v>16</v>
      </c>
      <c r="D234" s="70">
        <v>46</v>
      </c>
      <c r="E234" s="70">
        <v>2022</v>
      </c>
      <c r="F234" s="70" t="s">
        <v>161</v>
      </c>
      <c r="G234" s="1073" t="s">
        <v>2216</v>
      </c>
      <c r="H234" s="70" t="s">
        <v>2217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1802</v>
      </c>
      <c r="B235" s="70">
        <v>227</v>
      </c>
      <c r="C235" s="70">
        <v>16</v>
      </c>
      <c r="D235" s="70">
        <v>47</v>
      </c>
      <c r="E235" s="70">
        <v>2022</v>
      </c>
      <c r="F235" s="70" t="s">
        <v>161</v>
      </c>
      <c r="G235" s="1073" t="s">
        <v>1800</v>
      </c>
      <c r="H235" s="70" t="s">
        <v>1801</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1774</v>
      </c>
      <c r="B236" s="70">
        <v>228</v>
      </c>
      <c r="C236" s="70">
        <v>16</v>
      </c>
      <c r="D236" s="70">
        <v>48</v>
      </c>
      <c r="E236" s="70">
        <v>2022</v>
      </c>
      <c r="F236" s="70" t="s">
        <v>161</v>
      </c>
      <c r="G236" s="1073" t="s">
        <v>1772</v>
      </c>
      <c r="H236" s="70" t="s">
        <v>1773</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1770</v>
      </c>
      <c r="B239" s="70">
        <v>231</v>
      </c>
      <c r="C239" s="70">
        <v>16</v>
      </c>
      <c r="D239" s="70">
        <v>51</v>
      </c>
      <c r="E239" s="70">
        <v>2022</v>
      </c>
      <c r="F239" s="70" t="s">
        <v>161</v>
      </c>
      <c r="G239" s="1073" t="s">
        <v>1768</v>
      </c>
      <c r="H239" s="70" t="s">
        <v>1769</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1783</v>
      </c>
      <c r="B240" s="70">
        <v>232</v>
      </c>
      <c r="C240" s="70">
        <v>16</v>
      </c>
      <c r="D240" s="70">
        <v>52</v>
      </c>
      <c r="E240" s="70">
        <v>2022</v>
      </c>
      <c r="F240" s="70" t="s">
        <v>161</v>
      </c>
      <c r="G240" s="1073" t="s">
        <v>1781</v>
      </c>
      <c r="H240" s="70" t="s">
        <v>1782</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1758</v>
      </c>
      <c r="B241" s="70">
        <v>233</v>
      </c>
      <c r="C241" s="70">
        <v>16</v>
      </c>
      <c r="D241" s="70">
        <v>53</v>
      </c>
      <c r="E241" s="70">
        <v>2022</v>
      </c>
      <c r="F241" s="70" t="s">
        <v>161</v>
      </c>
      <c r="G241" s="1073" t="s">
        <v>1756</v>
      </c>
      <c r="H241" s="70" t="s">
        <v>1757</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1722</v>
      </c>
      <c r="B242" s="70">
        <v>234</v>
      </c>
      <c r="C242" s="70">
        <v>16</v>
      </c>
      <c r="D242" s="70">
        <v>54</v>
      </c>
      <c r="E242" s="70">
        <v>2022</v>
      </c>
      <c r="F242" s="70" t="s">
        <v>161</v>
      </c>
      <c r="G242" s="1073" t="s">
        <v>1720</v>
      </c>
      <c r="H242" s="70" t="s">
        <v>1721</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1806</v>
      </c>
      <c r="B243" s="70">
        <v>235</v>
      </c>
      <c r="C243" s="70">
        <v>16</v>
      </c>
      <c r="D243" s="70">
        <v>55</v>
      </c>
      <c r="E243" s="70">
        <v>2022</v>
      </c>
      <c r="F243" s="70" t="s">
        <v>161</v>
      </c>
      <c r="G243" s="1073" t="s">
        <v>1804</v>
      </c>
      <c r="H243" s="70" t="s">
        <v>1805</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2532</v>
      </c>
      <c r="B244" s="70">
        <v>236</v>
      </c>
      <c r="C244" s="70">
        <v>16</v>
      </c>
      <c r="D244" s="70">
        <v>56</v>
      </c>
      <c r="E244" s="70">
        <v>2022</v>
      </c>
      <c r="F244" s="70" t="s">
        <v>161</v>
      </c>
      <c r="G244" s="1073" t="s">
        <v>2530</v>
      </c>
      <c r="H244" s="70" t="s">
        <v>2531</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1730</v>
      </c>
      <c r="B245" s="70">
        <v>237</v>
      </c>
      <c r="C245" s="70">
        <v>16</v>
      </c>
      <c r="D245" s="70">
        <v>57</v>
      </c>
      <c r="E245" s="70">
        <v>2022</v>
      </c>
      <c r="F245" s="70" t="s">
        <v>161</v>
      </c>
      <c r="G245" s="1073" t="s">
        <v>1728</v>
      </c>
      <c r="H245" s="70" t="s">
        <v>1729</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1695</v>
      </c>
      <c r="B246" s="70">
        <v>238</v>
      </c>
      <c r="C246" s="70">
        <v>16</v>
      </c>
      <c r="D246" s="70">
        <v>58</v>
      </c>
      <c r="E246" s="70">
        <v>2022</v>
      </c>
      <c r="F246" s="70" t="s">
        <v>161</v>
      </c>
      <c r="G246" s="1073" t="s">
        <v>1693</v>
      </c>
      <c r="H246" s="70" t="s">
        <v>1694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2216</v>
      </c>
      <c r="H6" s="77" t="s">
        <v>2217</v>
      </c>
      <c r="I6" s="77" t="s">
        <v>2547</v>
      </c>
      <c r="J6" s="77" t="s">
        <v>2548</v>
      </c>
      <c r="K6" s="1080">
        <v>60</v>
      </c>
      <c r="L6" s="1081">
        <v>10</v>
      </c>
      <c r="M6" s="1044"/>
      <c r="N6" s="988">
        <v>1</v>
      </c>
      <c r="O6" s="77" t="s">
        <v>1833</v>
      </c>
      <c r="P6" s="77" t="s">
        <v>1834</v>
      </c>
      <c r="Q6" s="77" t="s">
        <v>1501</v>
      </c>
      <c r="R6" s="16"/>
      <c r="S6" s="77">
        <v>1</v>
      </c>
      <c r="T6" s="77" t="s">
        <v>2216</v>
      </c>
      <c r="U6" s="77" t="s">
        <v>2217</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1653</v>
      </c>
      <c r="AE9" s="77" t="s">
        <v>1654</v>
      </c>
      <c r="AF9" s="77" t="s">
        <v>1501</v>
      </c>
    </row>
    <row r="10" spans="1:32" ht="12">
      <c r="A10" s="16"/>
      <c r="B10" s="16"/>
      <c r="C10" s="16"/>
      <c r="D10" s="16"/>
      <c r="F10" s="75" t="s">
        <v>1501</v>
      </c>
      <c r="G10" s="76" t="s">
        <v>2216</v>
      </c>
      <c r="H10" s="77" t="s">
        <v>2217</v>
      </c>
      <c r="I10" s="77" t="s">
        <v>2547</v>
      </c>
      <c r="J10" s="77" t="s">
        <v>2548</v>
      </c>
      <c r="K10" s="1079">
        <v>60</v>
      </c>
      <c r="L10" s="1045">
        <v>10</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1792</v>
      </c>
      <c r="AE10" s="77" t="s">
        <v>1793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1764</v>
      </c>
      <c r="AE11" s="77" t="s">
        <v>1765</v>
      </c>
      <c r="AF11" s="77" t="s">
        <v>1501</v>
      </c>
    </row>
    <row r="12" spans="1:32" ht="12">
      <c r="A12" s="16"/>
      <c r="B12" s="16"/>
      <c r="C12" s="16"/>
      <c r="D12" s="16"/>
      <c r="F12" s="75" t="s">
        <v>1505</v>
      </c>
      <c r="G12" s="76" t="s">
        <v>2216</v>
      </c>
      <c r="H12" s="77"/>
      <c r="I12" s="77" t="s">
        <v>2216</v>
      </c>
      <c r="J12" s="77"/>
      <c r="K12" s="1079" t="s">
        <v>1544</v>
      </c>
      <c r="L12" s="1045"/>
      <c r="M12" s="1044"/>
      <c r="N12" s="988">
        <v>7</v>
      </c>
      <c r="O12" s="77" t="s">
        <v>1967</v>
      </c>
      <c r="P12" s="77" t="s">
        <v>1968</v>
      </c>
      <c r="Q12" s="77" t="s">
        <v>1501</v>
      </c>
      <c r="R12" s="16"/>
      <c r="S12" s="16"/>
      <c r="T12" s="16"/>
      <c r="U12" s="16"/>
      <c r="V12" s="16"/>
      <c r="W12" s="16"/>
      <c r="X12" s="77">
        <v>7</v>
      </c>
      <c r="Y12" s="692" t="s">
        <v>1967</v>
      </c>
      <c r="Z12" s="77" t="s">
        <v>1968</v>
      </c>
      <c r="AA12" s="77" t="s">
        <v>1501</v>
      </c>
      <c r="AB12" s="16"/>
      <c r="AC12" s="77">
        <v>7</v>
      </c>
      <c r="AD12" s="77" t="s">
        <v>1752</v>
      </c>
      <c r="AE12" s="77" t="s">
        <v>1753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1990</v>
      </c>
      <c r="P13" s="77" t="s">
        <v>1991</v>
      </c>
      <c r="Q13" s="77" t="s">
        <v>1501</v>
      </c>
      <c r="R13" s="16"/>
      <c r="S13" s="16"/>
      <c r="T13" s="16"/>
      <c r="U13" s="16"/>
      <c r="V13" s="16"/>
      <c r="W13" s="16"/>
      <c r="X13" s="77">
        <v>8</v>
      </c>
      <c r="Y13" s="692" t="s">
        <v>1990</v>
      </c>
      <c r="Z13" s="77" t="s">
        <v>1991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2538</v>
      </c>
      <c r="AE14" s="77" t="s">
        <v>2539</v>
      </c>
      <c r="AF14" s="77" t="s">
        <v>1501</v>
      </c>
    </row>
    <row r="15" spans="1:32" ht="12">
      <c r="A15" s="16"/>
      <c r="B15" s="16"/>
      <c r="C15" s="16"/>
      <c r="D15" s="16"/>
      <c r="E15" s="16"/>
      <c r="F15" s="16"/>
      <c r="G15" s="16"/>
      <c r="H15" s="16"/>
      <c r="I15" s="16"/>
      <c r="J15" s="16"/>
      <c r="K15" s="1044"/>
      <c r="L15" s="1044"/>
      <c r="M15" s="1044"/>
      <c r="N15" s="988">
        <v>10</v>
      </c>
      <c r="O15" s="77" t="s">
        <v>2036</v>
      </c>
      <c r="P15" s="77" t="s">
        <v>2037</v>
      </c>
      <c r="Q15" s="77" t="s">
        <v>1501</v>
      </c>
      <c r="R15" s="16"/>
      <c r="S15" s="16"/>
      <c r="T15" s="16"/>
      <c r="U15" s="16"/>
      <c r="V15" s="16"/>
      <c r="W15" s="16"/>
      <c r="X15" s="77">
        <v>10</v>
      </c>
      <c r="Y15" s="692" t="s">
        <v>2036</v>
      </c>
      <c r="Z15" s="77" t="s">
        <v>2037</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2059</v>
      </c>
      <c r="P16" s="77" t="s">
        <v>2060</v>
      </c>
      <c r="Q16" s="77" t="s">
        <v>1501</v>
      </c>
      <c r="R16" s="16"/>
      <c r="S16" s="16"/>
      <c r="T16" s="16"/>
      <c r="U16" s="16"/>
      <c r="V16" s="16"/>
      <c r="W16" s="16"/>
      <c r="X16" s="77">
        <v>11</v>
      </c>
      <c r="Y16" s="692" t="s">
        <v>2059</v>
      </c>
      <c r="Z16" s="77" t="s">
        <v>2060</v>
      </c>
      <c r="AA16" s="77" t="s">
        <v>1501</v>
      </c>
      <c r="AB16" s="16"/>
      <c r="AC16" s="77">
        <v>11</v>
      </c>
      <c r="AD16" s="77" t="s">
        <v>2514</v>
      </c>
      <c r="AE16" s="77" t="s">
        <v>2515</v>
      </c>
      <c r="AF16" s="77" t="s">
        <v>1501</v>
      </c>
    </row>
    <row r="17" spans="1:32" ht="12">
      <c r="A17" s="16"/>
      <c r="B17" s="16"/>
      <c r="C17" s="16"/>
      <c r="D17" s="16"/>
      <c r="E17" s="16"/>
      <c r="F17" s="16"/>
      <c r="G17" s="16"/>
      <c r="H17" s="16"/>
      <c r="I17" s="16"/>
      <c r="J17" s="16"/>
      <c r="K17" s="1044"/>
      <c r="L17" s="1044"/>
      <c r="M17" s="1044"/>
      <c r="N17" s="988">
        <v>12</v>
      </c>
      <c r="O17" s="77" t="s">
        <v>2082</v>
      </c>
      <c r="P17" s="77" t="s">
        <v>2083</v>
      </c>
      <c r="Q17" s="77" t="s">
        <v>1501</v>
      </c>
      <c r="R17" s="16"/>
      <c r="S17" s="16"/>
      <c r="T17" s="16"/>
      <c r="U17" s="16"/>
      <c r="V17" s="16"/>
      <c r="W17" s="16"/>
      <c r="X17" s="77">
        <v>12</v>
      </c>
      <c r="Y17" s="692" t="s">
        <v>2082</v>
      </c>
      <c r="Z17" s="77" t="s">
        <v>2083</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1646</v>
      </c>
      <c r="P18" s="77" t="s">
        <v>1647</v>
      </c>
      <c r="Q18" s="77" t="s">
        <v>1501</v>
      </c>
      <c r="R18" s="16"/>
      <c r="S18" s="16"/>
      <c r="T18" s="16"/>
      <c r="U18" s="16"/>
      <c r="V18" s="16"/>
      <c r="W18" s="16"/>
      <c r="X18" s="77">
        <v>13</v>
      </c>
      <c r="Y18" s="692" t="s">
        <v>1646</v>
      </c>
      <c r="Z18" s="77" t="s">
        <v>1647</v>
      </c>
      <c r="AA18" s="77" t="s">
        <v>1501</v>
      </c>
      <c r="AB18" s="16"/>
      <c r="AC18" s="77">
        <v>13</v>
      </c>
      <c r="AD18" s="77" t="s">
        <v>2518</v>
      </c>
      <c r="AE18" s="77" t="s">
        <v>2519</v>
      </c>
      <c r="AF18" s="77" t="s">
        <v>1501</v>
      </c>
    </row>
    <row r="19" spans="1:32" ht="12">
      <c r="A19" s="16"/>
      <c r="B19" s="16"/>
      <c r="C19" s="16"/>
      <c r="D19" s="16"/>
      <c r="E19" s="16"/>
      <c r="F19" s="16"/>
      <c r="G19" s="16"/>
      <c r="H19" s="16"/>
      <c r="I19" s="16"/>
      <c r="J19" s="16"/>
      <c r="K19" s="1044"/>
      <c r="L19" s="1044"/>
      <c r="M19" s="1044"/>
      <c r="N19" s="988">
        <v>14</v>
      </c>
      <c r="O19" s="77" t="s">
        <v>2124</v>
      </c>
      <c r="P19" s="77" t="s">
        <v>2125</v>
      </c>
      <c r="Q19" s="77" t="s">
        <v>1501</v>
      </c>
      <c r="R19" s="16"/>
      <c r="S19" s="16"/>
      <c r="T19" s="16"/>
      <c r="U19" s="16"/>
      <c r="V19" s="16"/>
      <c r="W19" s="16"/>
      <c r="X19" s="77">
        <v>14</v>
      </c>
      <c r="Y19" s="692" t="s">
        <v>2124</v>
      </c>
      <c r="Z19" s="77" t="s">
        <v>2125</v>
      </c>
      <c r="AA19" s="77" t="s">
        <v>1501</v>
      </c>
      <c r="AB19" s="16"/>
      <c r="AC19" s="77">
        <v>14</v>
      </c>
      <c r="AD19" s="77" t="s">
        <v>2542</v>
      </c>
      <c r="AE19" s="77" t="s">
        <v>2543</v>
      </c>
      <c r="AF19" s="77" t="s">
        <v>1501</v>
      </c>
    </row>
    <row r="20" spans="1:32" ht="12">
      <c r="A20" s="16"/>
      <c r="B20" s="16"/>
      <c r="C20" s="16"/>
      <c r="D20" s="16"/>
      <c r="E20" s="16"/>
      <c r="F20" s="16"/>
      <c r="G20" s="16"/>
      <c r="H20" s="16"/>
      <c r="I20" s="16"/>
      <c r="J20" s="16"/>
      <c r="K20" s="1044"/>
      <c r="L20" s="1044"/>
      <c r="M20" s="1044"/>
      <c r="N20" s="988">
        <v>15</v>
      </c>
      <c r="O20" s="77" t="s">
        <v>2147</v>
      </c>
      <c r="P20" s="77" t="s">
        <v>2148</v>
      </c>
      <c r="Q20" s="77" t="s">
        <v>1501</v>
      </c>
      <c r="R20" s="16"/>
      <c r="S20" s="16"/>
      <c r="T20" s="16"/>
      <c r="U20" s="16"/>
      <c r="V20" s="16"/>
      <c r="W20" s="16"/>
      <c r="X20" s="77">
        <v>15</v>
      </c>
      <c r="Y20" s="692" t="s">
        <v>2147</v>
      </c>
      <c r="Z20" s="77" t="s">
        <v>2148</v>
      </c>
      <c r="AA20" s="77" t="s">
        <v>1501</v>
      </c>
      <c r="AB20" s="16"/>
      <c r="AC20" s="77">
        <v>15</v>
      </c>
      <c r="AD20" s="77" t="s">
        <v>1785</v>
      </c>
      <c r="AE20" s="77" t="s">
        <v>1786</v>
      </c>
      <c r="AF20" s="77" t="s">
        <v>1501</v>
      </c>
    </row>
    <row r="21" spans="1:32" ht="12">
      <c r="A21" s="16"/>
      <c r="B21" s="16"/>
      <c r="C21" s="16"/>
      <c r="D21" s="16"/>
      <c r="E21" s="16"/>
      <c r="F21" s="16"/>
      <c r="G21" s="16"/>
      <c r="H21" s="16"/>
      <c r="I21" s="16"/>
      <c r="J21" s="16"/>
      <c r="K21" s="1044"/>
      <c r="L21" s="1044"/>
      <c r="M21" s="1044"/>
      <c r="N21" s="988">
        <v>16</v>
      </c>
      <c r="O21" s="77" t="s">
        <v>2170</v>
      </c>
      <c r="P21" s="77" t="s">
        <v>2171</v>
      </c>
      <c r="Q21" s="77" t="s">
        <v>1501</v>
      </c>
      <c r="R21" s="16"/>
      <c r="S21" s="16"/>
      <c r="T21" s="16"/>
      <c r="U21" s="16"/>
      <c r="V21" s="16"/>
      <c r="W21" s="16"/>
      <c r="X21" s="77">
        <v>16</v>
      </c>
      <c r="Y21" s="692" t="s">
        <v>2170</v>
      </c>
      <c r="Z21" s="77" t="s">
        <v>2171</v>
      </c>
      <c r="AA21" s="77" t="s">
        <v>1501</v>
      </c>
      <c r="AB21" s="16"/>
      <c r="AC21" s="77">
        <v>16</v>
      </c>
      <c r="AD21" s="77" t="s">
        <v>1829</v>
      </c>
      <c r="AE21" s="77" t="s">
        <v>1824</v>
      </c>
      <c r="AF21" s="77" t="s">
        <v>1501</v>
      </c>
    </row>
    <row r="22" spans="1:32" ht="12">
      <c r="A22" s="16"/>
      <c r="B22" s="16"/>
      <c r="C22" s="16"/>
      <c r="D22" s="16"/>
      <c r="E22" s="16"/>
      <c r="F22" s="16"/>
      <c r="G22" s="16"/>
      <c r="H22" s="16"/>
      <c r="I22" s="16"/>
      <c r="J22" s="16"/>
      <c r="K22" s="1044"/>
      <c r="L22" s="1044"/>
      <c r="M22" s="1044"/>
      <c r="N22" s="988">
        <v>17</v>
      </c>
      <c r="O22" s="77" t="s">
        <v>2193</v>
      </c>
      <c r="P22" s="77" t="s">
        <v>2194</v>
      </c>
      <c r="Q22" s="77" t="s">
        <v>1501</v>
      </c>
      <c r="R22" s="16"/>
      <c r="S22" s="16"/>
      <c r="T22" s="16"/>
      <c r="U22" s="16"/>
      <c r="V22" s="16"/>
      <c r="W22" s="16"/>
      <c r="X22" s="77">
        <v>17</v>
      </c>
      <c r="Y22" s="692" t="s">
        <v>2193</v>
      </c>
      <c r="Z22" s="77" t="s">
        <v>2194</v>
      </c>
      <c r="AA22" s="77" t="s">
        <v>1501</v>
      </c>
      <c r="AB22" s="16"/>
      <c r="AC22" s="77">
        <v>17</v>
      </c>
      <c r="AD22" s="77" t="s">
        <v>1776</v>
      </c>
      <c r="AE22" s="77" t="s">
        <v>1777</v>
      </c>
      <c r="AF22" s="77" t="s">
        <v>1501</v>
      </c>
    </row>
    <row r="23" spans="1:32" ht="12">
      <c r="A23" s="16"/>
      <c r="B23" s="16"/>
      <c r="C23" s="16"/>
      <c r="D23" s="16"/>
      <c r="E23" s="16"/>
      <c r="F23" s="16"/>
      <c r="G23" s="16"/>
      <c r="H23" s="16"/>
      <c r="I23" s="16"/>
      <c r="J23" s="16"/>
      <c r="K23" s="1044"/>
      <c r="L23" s="1044"/>
      <c r="M23" s="1044"/>
      <c r="N23" s="988">
        <v>18</v>
      </c>
      <c r="O23" s="77" t="s">
        <v>2216</v>
      </c>
      <c r="P23" s="77" t="s">
        <v>2217</v>
      </c>
      <c r="Q23" s="77" t="s">
        <v>1501</v>
      </c>
      <c r="R23" s="16"/>
      <c r="S23" s="16"/>
      <c r="T23" s="16"/>
      <c r="U23" s="16"/>
      <c r="V23" s="16"/>
      <c r="W23" s="16"/>
      <c r="X23" s="77">
        <v>18</v>
      </c>
      <c r="Y23" s="692" t="s">
        <v>2216</v>
      </c>
      <c r="Z23" s="77" t="s">
        <v>2217</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2239</v>
      </c>
      <c r="P24" s="77" t="s">
        <v>2240</v>
      </c>
      <c r="Q24" s="77" t="s">
        <v>1501</v>
      </c>
      <c r="R24" s="16"/>
      <c r="S24" s="16"/>
      <c r="T24" s="16"/>
      <c r="U24" s="16"/>
      <c r="V24" s="16"/>
      <c r="W24" s="16"/>
      <c r="X24" s="77">
        <v>19</v>
      </c>
      <c r="Y24" s="692" t="s">
        <v>2239</v>
      </c>
      <c r="Z24" s="77" t="s">
        <v>2240</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2262</v>
      </c>
      <c r="P25" s="77" t="s">
        <v>2263</v>
      </c>
      <c r="Q25" s="77" t="s">
        <v>1501</v>
      </c>
      <c r="R25" s="16"/>
      <c r="S25" s="16"/>
      <c r="T25" s="16"/>
      <c r="U25" s="16"/>
      <c r="V25" s="16"/>
      <c r="W25" s="16"/>
      <c r="X25" s="77">
        <v>20</v>
      </c>
      <c r="Y25" s="692" t="s">
        <v>2262</v>
      </c>
      <c r="Z25" s="77" t="s">
        <v>2263</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2285</v>
      </c>
      <c r="P26" s="77" t="s">
        <v>2286</v>
      </c>
      <c r="Q26" s="77" t="s">
        <v>1501</v>
      </c>
      <c r="R26" s="16"/>
      <c r="S26" s="16"/>
      <c r="T26" s="16"/>
      <c r="U26" s="16"/>
      <c r="V26" s="16"/>
      <c r="W26" s="16"/>
      <c r="X26" s="77">
        <v>21</v>
      </c>
      <c r="Y26" s="692" t="s">
        <v>2285</v>
      </c>
      <c r="Z26" s="77" t="s">
        <v>2286</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2308</v>
      </c>
      <c r="P27" s="77" t="s">
        <v>2309</v>
      </c>
      <c r="Q27" s="77" t="s">
        <v>1501</v>
      </c>
      <c r="R27" s="16"/>
      <c r="S27" s="16"/>
      <c r="T27" s="16"/>
      <c r="U27" s="16"/>
      <c r="V27" s="16"/>
      <c r="W27" s="16"/>
      <c r="X27" s="77">
        <v>22</v>
      </c>
      <c r="Y27" s="692" t="s">
        <v>2308</v>
      </c>
      <c r="Z27" s="77" t="s">
        <v>2309</v>
      </c>
      <c r="AA27" s="77" t="s">
        <v>1501</v>
      </c>
      <c r="AB27" s="16"/>
      <c r="AC27" s="77">
        <v>22</v>
      </c>
      <c r="AD27" s="77" t="s">
        <v>1677</v>
      </c>
      <c r="AE27" s="77" t="s">
        <v>1678</v>
      </c>
      <c r="AF27" s="77" t="s">
        <v>1501</v>
      </c>
    </row>
    <row r="28" spans="1:32" ht="12">
      <c r="A28" s="16"/>
      <c r="B28" s="16"/>
      <c r="C28" s="16"/>
      <c r="D28" s="16"/>
      <c r="E28" s="16"/>
      <c r="F28" s="16"/>
      <c r="G28" s="16"/>
      <c r="H28" s="16"/>
      <c r="I28" s="16"/>
      <c r="J28" s="16"/>
      <c r="K28" s="1044"/>
      <c r="L28" s="1044"/>
      <c r="M28" s="1044"/>
      <c r="N28" s="988">
        <v>23</v>
      </c>
      <c r="O28" s="77" t="s">
        <v>2331</v>
      </c>
      <c r="P28" s="77" t="s">
        <v>2332</v>
      </c>
      <c r="Q28" s="77" t="s">
        <v>1501</v>
      </c>
      <c r="R28" s="16"/>
      <c r="S28" s="16"/>
      <c r="T28" s="16"/>
      <c r="U28" s="16"/>
      <c r="V28" s="16"/>
      <c r="W28" s="16"/>
      <c r="X28" s="77">
        <v>23</v>
      </c>
      <c r="Y28" s="692" t="s">
        <v>2331</v>
      </c>
      <c r="Z28" s="77" t="s">
        <v>2332</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2354</v>
      </c>
      <c r="P29" s="77" t="s">
        <v>2355</v>
      </c>
      <c r="Q29" s="77" t="s">
        <v>1501</v>
      </c>
      <c r="R29" s="16"/>
      <c r="S29" s="16"/>
      <c r="T29" s="16"/>
      <c r="U29" s="16"/>
      <c r="V29" s="16"/>
      <c r="W29" s="16"/>
      <c r="X29" s="77">
        <v>24</v>
      </c>
      <c r="Y29" s="692" t="s">
        <v>2354</v>
      </c>
      <c r="Z29" s="77" t="s">
        <v>2355</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2377</v>
      </c>
      <c r="P30" s="77" t="s">
        <v>2378</v>
      </c>
      <c r="Q30" s="77" t="s">
        <v>1501</v>
      </c>
      <c r="R30" s="16"/>
      <c r="S30" s="16"/>
      <c r="T30" s="16"/>
      <c r="U30" s="16"/>
      <c r="V30" s="16"/>
      <c r="W30" s="16"/>
      <c r="X30" s="77">
        <v>25</v>
      </c>
      <c r="Y30" s="692" t="s">
        <v>2377</v>
      </c>
      <c r="Z30" s="77" t="s">
        <v>2378</v>
      </c>
      <c r="AA30" s="77" t="s">
        <v>1501</v>
      </c>
      <c r="AB30" s="16"/>
      <c r="AC30" s="77">
        <v>25</v>
      </c>
      <c r="AD30" s="77" t="s">
        <v>1820</v>
      </c>
      <c r="AE30" s="77" t="s">
        <v>1821</v>
      </c>
      <c r="AF30" s="77" t="s">
        <v>1501</v>
      </c>
    </row>
    <row r="31" spans="1:32" ht="12">
      <c r="A31" s="16"/>
      <c r="B31" s="16"/>
      <c r="C31" s="16"/>
      <c r="D31" s="16"/>
      <c r="E31" s="16"/>
      <c r="F31" s="16"/>
      <c r="G31" s="16"/>
      <c r="H31" s="16"/>
      <c r="I31" s="16"/>
      <c r="J31" s="16"/>
      <c r="K31" s="1044"/>
      <c r="L31" s="1044"/>
      <c r="M31" s="1044"/>
      <c r="N31" s="988">
        <v>26</v>
      </c>
      <c r="O31" s="77" t="s">
        <v>2400</v>
      </c>
      <c r="P31" s="77" t="s">
        <v>2401</v>
      </c>
      <c r="Q31" s="77" t="s">
        <v>1501</v>
      </c>
      <c r="R31" s="16"/>
      <c r="S31" s="16"/>
      <c r="T31" s="16"/>
      <c r="U31" s="16"/>
      <c r="V31" s="16"/>
      <c r="W31" s="16"/>
      <c r="X31" s="77">
        <v>26</v>
      </c>
      <c r="Y31" s="692" t="s">
        <v>2400</v>
      </c>
      <c r="Z31" s="77" t="s">
        <v>2401</v>
      </c>
      <c r="AA31" s="77" t="s">
        <v>1501</v>
      </c>
      <c r="AB31" s="16"/>
      <c r="AC31" s="77">
        <v>26</v>
      </c>
      <c r="AD31" s="77" t="s">
        <v>1789</v>
      </c>
      <c r="AE31" s="77" t="s">
        <v>1780</v>
      </c>
      <c r="AF31" s="77" t="s">
        <v>1501</v>
      </c>
    </row>
    <row r="32" spans="1:32" ht="12">
      <c r="A32" s="16"/>
      <c r="B32" s="16"/>
      <c r="C32" s="16"/>
      <c r="D32" s="16"/>
      <c r="E32" s="16"/>
      <c r="F32" s="16"/>
      <c r="G32" s="16"/>
      <c r="H32" s="16"/>
      <c r="I32" s="16"/>
      <c r="J32" s="16"/>
      <c r="K32" s="1044"/>
      <c r="L32" s="1044"/>
      <c r="M32" s="1044"/>
      <c r="N32" s="988">
        <v>27</v>
      </c>
      <c r="O32" s="77" t="s">
        <v>2423</v>
      </c>
      <c r="P32" s="77" t="s">
        <v>2424</v>
      </c>
      <c r="Q32" s="77" t="s">
        <v>1501</v>
      </c>
      <c r="R32" s="16"/>
      <c r="S32" s="16"/>
      <c r="T32" s="16"/>
      <c r="U32" s="16"/>
      <c r="V32" s="16"/>
      <c r="W32" s="16"/>
      <c r="X32" s="77">
        <v>27</v>
      </c>
      <c r="Y32" s="692" t="s">
        <v>2423</v>
      </c>
      <c r="Z32" s="77" t="s">
        <v>2424</v>
      </c>
      <c r="AA32" s="77" t="s">
        <v>1501</v>
      </c>
      <c r="AB32" s="16"/>
      <c r="AC32" s="77">
        <v>27</v>
      </c>
      <c r="AD32" s="77" t="s">
        <v>2526</v>
      </c>
      <c r="AE32" s="77" t="s">
        <v>2527</v>
      </c>
      <c r="AF32" s="77" t="s">
        <v>1501</v>
      </c>
    </row>
    <row r="33" spans="1:32" ht="12">
      <c r="A33" s="16"/>
      <c r="B33" s="16"/>
      <c r="C33" s="16"/>
      <c r="D33" s="16"/>
      <c r="E33" s="16"/>
      <c r="F33" s="16"/>
      <c r="G33" s="16"/>
      <c r="H33" s="16"/>
      <c r="I33" s="16"/>
      <c r="J33" s="16"/>
      <c r="K33" s="1044"/>
      <c r="L33" s="1044"/>
      <c r="M33" s="1044"/>
      <c r="N33" s="988">
        <v>28</v>
      </c>
      <c r="O33" s="77" t="s">
        <v>2446</v>
      </c>
      <c r="P33" s="77" t="s">
        <v>2447</v>
      </c>
      <c r="Q33" s="77" t="s">
        <v>1501</v>
      </c>
      <c r="R33" s="16"/>
      <c r="S33" s="16"/>
      <c r="T33" s="16"/>
      <c r="U33" s="16"/>
      <c r="V33" s="16"/>
      <c r="W33" s="16"/>
      <c r="X33" s="77">
        <v>28</v>
      </c>
      <c r="Y33" s="692" t="s">
        <v>2446</v>
      </c>
      <c r="Z33" s="77" t="s">
        <v>2447</v>
      </c>
      <c r="AA33" s="77" t="s">
        <v>1501</v>
      </c>
      <c r="AB33" s="16"/>
      <c r="AC33" s="77">
        <v>28</v>
      </c>
      <c r="AD33" s="77" t="s">
        <v>1701</v>
      </c>
      <c r="AE33" s="77" t="s">
        <v>1702</v>
      </c>
      <c r="AF33" s="77" t="s">
        <v>1501</v>
      </c>
    </row>
    <row r="34" spans="1:32" ht="12">
      <c r="A34" s="16"/>
      <c r="B34" s="16"/>
      <c r="C34" s="16"/>
      <c r="D34" s="16"/>
      <c r="E34" s="16"/>
      <c r="F34" s="16"/>
      <c r="G34" s="16"/>
      <c r="H34" s="16"/>
      <c r="I34" s="16"/>
      <c r="J34" s="16"/>
      <c r="K34" s="1044"/>
      <c r="L34" s="1044"/>
      <c r="M34" s="1044"/>
      <c r="N34" s="988">
        <v>29</v>
      </c>
      <c r="O34" s="77" t="s">
        <v>2469</v>
      </c>
      <c r="P34" s="77" t="s">
        <v>2470</v>
      </c>
      <c r="Q34" s="77" t="s">
        <v>1501</v>
      </c>
      <c r="R34" s="16"/>
      <c r="S34" s="16"/>
      <c r="T34" s="16"/>
      <c r="U34" s="16"/>
      <c r="V34" s="16"/>
      <c r="W34" s="16"/>
      <c r="X34" s="77">
        <v>29</v>
      </c>
      <c r="Y34" s="692" t="s">
        <v>2469</v>
      </c>
      <c r="Z34" s="77" t="s">
        <v>2470</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t="s">
        <v>2492</v>
      </c>
      <c r="P35" s="77" t="s">
        <v>2493</v>
      </c>
      <c r="Q35" s="77" t="s">
        <v>1501</v>
      </c>
      <c r="R35" s="16"/>
      <c r="S35" s="16"/>
      <c r="T35" s="16"/>
      <c r="U35" s="16"/>
      <c r="V35" s="16"/>
      <c r="W35" s="16"/>
      <c r="X35" s="77">
        <v>30</v>
      </c>
      <c r="Y35" s="692" t="s">
        <v>2492</v>
      </c>
      <c r="Z35" s="77" t="s">
        <v>2493</v>
      </c>
      <c r="AA35" s="77" t="s">
        <v>1501</v>
      </c>
      <c r="AB35" s="16"/>
      <c r="AC35" s="77">
        <v>30</v>
      </c>
      <c r="AD35" s="77" t="s">
        <v>1661</v>
      </c>
      <c r="AE35" s="77" t="s">
        <v>1662</v>
      </c>
      <c r="AF35" s="77" t="s">
        <v>1501</v>
      </c>
    </row>
    <row r="36" spans="1:32" ht="12">
      <c r="A36" s="16"/>
      <c r="B36" s="16"/>
      <c r="C36" s="16"/>
      <c r="D36" s="16"/>
      <c r="E36" s="16"/>
      <c r="F36" s="16"/>
      <c r="G36" s="16"/>
      <c r="H36" s="16"/>
      <c r="I36" s="16"/>
      <c r="J36" s="16"/>
      <c r="K36" s="1044"/>
      <c r="L36" s="1044"/>
      <c r="M36" s="1044"/>
      <c r="N36" s="988">
        <v>31</v>
      </c>
      <c r="O36" s="77" t="s">
        <v>2547</v>
      </c>
      <c r="P36" s="77" t="s">
        <v>2548</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1717</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2534</v>
      </c>
      <c r="AE38" s="77" t="s">
        <v>2535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1732</v>
      </c>
      <c r="AE39" s="77" t="s">
        <v>1733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2570</v>
      </c>
      <c r="AE40" s="77" t="s">
        <v>2571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1812</v>
      </c>
      <c r="AE41" s="77" t="s">
        <v>1813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1673</v>
      </c>
      <c r="AE42" s="77" t="s">
        <v>1674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1825</v>
      </c>
      <c r="AE43" s="77" t="s">
        <v>1826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1796</v>
      </c>
      <c r="AE46" s="77" t="s">
        <v>1797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2522</v>
      </c>
      <c r="AE48" s="77" t="s">
        <v>2523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1697</v>
      </c>
      <c r="AE49" s="77" t="s">
        <v>1698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1740</v>
      </c>
      <c r="AE50" s="77" t="s">
        <v>1741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2216</v>
      </c>
      <c r="AE51" s="77" t="s">
        <v>2217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1800</v>
      </c>
      <c r="AE52" s="77" t="s">
        <v>1801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1772</v>
      </c>
      <c r="AE53" s="77" t="s">
        <v>1773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1768</v>
      </c>
      <c r="AE56" s="77" t="s">
        <v>1769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1781</v>
      </c>
      <c r="AE57" s="77" t="s">
        <v>1782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1756</v>
      </c>
      <c r="AE58" s="77" t="s">
        <v>1757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1720</v>
      </c>
      <c r="AE59" s="77" t="s">
        <v>1721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1804</v>
      </c>
      <c r="AE60" s="77" t="s">
        <v>1805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2530</v>
      </c>
      <c r="AE61" s="77" t="s">
        <v>2531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1728</v>
      </c>
      <c r="AE62" s="77" t="s">
        <v>1729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1693</v>
      </c>
      <c r="AE63" s="77" t="s">
        <v>1694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檜枝岐村</v>
      </c>
      <c r="K4" s="70" t="str">
        <f>HLOOKUP(K3,比較地域マスタ!$E$5:$L$6,2,0)</f>
        <v>07364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檜枝岐村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3.1487365891686138E-2</v>
      </c>
      <c r="BB5" s="29"/>
      <c r="BC5" s="17"/>
      <c r="BD5" s="1005">
        <f>SUM(BC6:BC8)</f>
        <v>0.54143586842116065</v>
      </c>
      <c r="BE5" s="29"/>
      <c r="BF5" s="17"/>
      <c r="BG5" s="1005">
        <f>AK35</f>
        <v>0.1755248271052624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3.1487365891686138E-2</v>
      </c>
      <c r="BA7" s="17"/>
      <c r="BB7" s="29"/>
      <c r="BC7" s="1005">
        <f>O33</f>
        <v>2.3401452447668641E-2</v>
      </c>
      <c r="BD7" s="17"/>
      <c r="BE7" s="29"/>
      <c r="BF7" s="1005">
        <f t="shared" ref="BF7:BF8" si="0">AK37</f>
        <v>2.5765450648978651E-2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0.51803441597349198</v>
      </c>
      <c r="BD8" s="17"/>
      <c r="BE8" s="29"/>
      <c r="BF8" s="1005">
        <f t="shared" si="0"/>
        <v>0.14975937645628376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4.4902919528645144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2.0763898000089069</v>
      </c>
      <c r="BA9" s="1005">
        <f>AZ9</f>
        <v>2.0763898000089069</v>
      </c>
      <c r="BB9" s="29"/>
      <c r="BC9" s="1005">
        <f>O35</f>
        <v>2.5117044653292711</v>
      </c>
      <c r="BD9" s="1005">
        <f>BC9</f>
        <v>2.5117044653292711</v>
      </c>
      <c r="BE9" s="29"/>
      <c r="BF9" s="1005">
        <f>AK39</f>
        <v>1.6630317769416416</v>
      </c>
      <c r="BG9" s="1005">
        <f>AK39</f>
        <v>1.6630317769416416</v>
      </c>
      <c r="BH9" s="29"/>
    </row>
    <row r="10" spans="1:62" ht="17.100000000000001" customHeight="1" thickBot="1">
      <c r="B10" s="323"/>
      <c r="C10" s="324"/>
      <c r="D10" s="326"/>
      <c r="E10" s="326"/>
      <c r="F10" s="326"/>
      <c r="G10" s="325"/>
      <c r="H10" s="325"/>
      <c r="I10" s="326"/>
      <c r="J10" s="327"/>
      <c r="K10" s="334"/>
      <c r="L10" s="246" t="s">
        <v>114</v>
      </c>
      <c r="M10" s="246"/>
      <c r="N10" s="563"/>
      <c r="O10" s="906">
        <f>SUM(O11:O13)</f>
        <v>3.1487365891686138E-2</v>
      </c>
      <c r="P10" s="453">
        <f t="shared" ref="P10:P22" si="1">O10/$O$9</f>
        <v>7.0123204063823165E-3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0.91996924745523911</v>
      </c>
      <c r="BA10" s="1005">
        <f>AZ10</f>
        <v>0.91996924745523911</v>
      </c>
      <c r="BB10" s="29"/>
      <c r="BC10" s="1005">
        <f>O36</f>
        <v>1.034536832351648</v>
      </c>
      <c r="BD10" s="1005">
        <f>BC10</f>
        <v>1.034536832351648</v>
      </c>
      <c r="BE10" s="29"/>
      <c r="BF10" s="1005">
        <f>AK40</f>
        <v>0.7410201204920035</v>
      </c>
      <c r="BG10" s="1005">
        <f>AK40</f>
        <v>0.7410201204920035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1.3323671715086824</v>
      </c>
      <c r="BB11" s="29"/>
      <c r="BC11" s="1005"/>
      <c r="BD11" s="1005">
        <f>SUM(BC12:BC14)</f>
        <v>1.2560582458193541</v>
      </c>
      <c r="BE11" s="29"/>
      <c r="BF11" s="17"/>
      <c r="BG11" s="1005">
        <f>AK41</f>
        <v>1.1091597361901344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3.1487365891686138E-2</v>
      </c>
      <c r="P12" s="454">
        <f t="shared" si="1"/>
        <v>7.0123204063823165E-3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1.2948387516175988</v>
      </c>
      <c r="BA12" s="17"/>
      <c r="BB12" s="29"/>
      <c r="BC12" s="1005">
        <f>O38</f>
        <v>1.2096453095405533</v>
      </c>
      <c r="BD12" s="17"/>
      <c r="BE12" s="29"/>
      <c r="BF12" s="1005">
        <f>AK42</f>
        <v>1.0784885482439435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3.7528419891083797E-2</v>
      </c>
      <c r="BA13" s="17"/>
      <c r="BB13" s="29"/>
      <c r="BC13" s="1005">
        <f>O41</f>
        <v>4.6412936278800901E-2</v>
      </c>
      <c r="BD13" s="17"/>
      <c r="BE13" s="29"/>
      <c r="BF13" s="1005">
        <f>AK45</f>
        <v>3.0671187946190902E-2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2.0763898000089069</v>
      </c>
      <c r="P14" s="453">
        <f t="shared" si="1"/>
        <v>0.46241754919394612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0.91996924745523911</v>
      </c>
      <c r="P15" s="453">
        <f t="shared" si="1"/>
        <v>0.20487960629561258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0.130078368</v>
      </c>
      <c r="BA15" s="1005">
        <f>AZ15</f>
        <v>0.130078368</v>
      </c>
      <c r="BB15" s="29"/>
      <c r="BC15" s="1005">
        <f>O43</f>
        <v>0.10230386968749999</v>
      </c>
      <c r="BD15" s="1005">
        <f>BC15</f>
        <v>0.10230386968749999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1.3323671715086824</v>
      </c>
      <c r="P16" s="453">
        <f t="shared" si="1"/>
        <v>0.29672172444348943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1.2948387516175988</v>
      </c>
      <c r="P17" s="454">
        <f t="shared" si="1"/>
        <v>0.288364045191221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0.60088318750887626</v>
      </c>
      <c r="P18" s="454">
        <f t="shared" si="1"/>
        <v>0.13381828928195902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0.6939555641087225</v>
      </c>
      <c r="P19" s="454">
        <f t="shared" si="1"/>
        <v>0.15454575590926198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3.7528419891083797E-2</v>
      </c>
      <c r="P20" s="454">
        <f t="shared" si="1"/>
        <v>8.3576792522684646E-3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0.130078368</v>
      </c>
      <c r="P22" s="612">
        <f t="shared" si="1"/>
        <v>2.8968799660569609E-2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0.8269927129856679</v>
      </c>
      <c r="AZ22" s="1005">
        <f t="shared" si="3"/>
        <v>0.78449995600351674</v>
      </c>
      <c r="BA22" s="1005">
        <f t="shared" si="3"/>
        <v>0.74132564534380008</v>
      </c>
      <c r="BB22" s="1005">
        <f t="shared" si="3"/>
        <v>0.74165416767513259</v>
      </c>
      <c r="BC22" s="1005">
        <f t="shared" si="3"/>
        <v>0.54143586842116065</v>
      </c>
      <c r="BD22" s="1005">
        <f t="shared" si="3"/>
        <v>0.89280579832542051</v>
      </c>
      <c r="BE22" s="1005">
        <f t="shared" si="3"/>
        <v>0.90803169848791176</v>
      </c>
      <c r="BF22" s="1005">
        <f t="shared" si="3"/>
        <v>0.99410630575284176</v>
      </c>
      <c r="BG22" s="1005">
        <f t="shared" si="3"/>
        <v>1.0297486700175731</v>
      </c>
      <c r="BH22" s="1005">
        <f t="shared" si="3"/>
        <v>0.93473950097879799</v>
      </c>
      <c r="BI22" s="1005">
        <f t="shared" si="3"/>
        <v>0.94217339827724633</v>
      </c>
      <c r="BJ22" s="1005">
        <f t="shared" si="3"/>
        <v>0.22478196137036699</v>
      </c>
      <c r="BK22" s="1005">
        <f t="shared" si="3"/>
        <v>0.19224191477132424</v>
      </c>
      <c r="BL22" s="1005">
        <f t="shared" si="3"/>
        <v>0.1755248271052624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2.2788845921366359</v>
      </c>
      <c r="AZ23" s="1005">
        <f t="shared" ref="AZ23:BL23" si="4">Y39</f>
        <v>2.2225280376428249</v>
      </c>
      <c r="BA23" s="1005">
        <f t="shared" si="4"/>
        <v>2.586585327161762</v>
      </c>
      <c r="BB23" s="1005">
        <f t="shared" si="4"/>
        <v>2.9102211478667961</v>
      </c>
      <c r="BC23" s="1005">
        <f t="shared" si="4"/>
        <v>2.5117044653292711</v>
      </c>
      <c r="BD23" s="1005">
        <f t="shared" si="4"/>
        <v>2.8914508754565431</v>
      </c>
      <c r="BE23" s="1005">
        <f t="shared" si="4"/>
        <v>2.844605535880032</v>
      </c>
      <c r="BF23" s="1005">
        <f t="shared" si="4"/>
        <v>2.0781960403484958</v>
      </c>
      <c r="BG23" s="1005">
        <f t="shared" si="4"/>
        <v>1.9262434498480063</v>
      </c>
      <c r="BH23" s="1005">
        <f t="shared" si="4"/>
        <v>2.0430798305451647</v>
      </c>
      <c r="BI23" s="1005">
        <f t="shared" si="4"/>
        <v>2.0454301457951658</v>
      </c>
      <c r="BJ23" s="1005">
        <f t="shared" si="4"/>
        <v>1.5234280699984348</v>
      </c>
      <c r="BK23" s="1005">
        <f t="shared" si="4"/>
        <v>1.6710575092046198</v>
      </c>
      <c r="BL23" s="1005">
        <f t="shared" si="4"/>
        <v>1.6630317769416416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0.8032574442591438</v>
      </c>
      <c r="AZ24" s="1005">
        <f t="shared" ref="AZ24:BL24" si="5">Y40</f>
        <v>0.80465441814242145</v>
      </c>
      <c r="BA24" s="1005">
        <f t="shared" si="5"/>
        <v>0.9607769487033343</v>
      </c>
      <c r="BB24" s="1005">
        <f t="shared" si="5"/>
        <v>1.001475132591493</v>
      </c>
      <c r="BC24" s="1005">
        <f t="shared" si="5"/>
        <v>1.034536832351648</v>
      </c>
      <c r="BD24" s="1005">
        <f t="shared" si="5"/>
        <v>0.97174719936141352</v>
      </c>
      <c r="BE24" s="1005">
        <f t="shared" si="5"/>
        <v>0.90162884113773001</v>
      </c>
      <c r="BF24" s="1005">
        <f t="shared" si="5"/>
        <v>0.83484815318383099</v>
      </c>
      <c r="BG24" s="1005">
        <f t="shared" si="5"/>
        <v>0.86879893608492509</v>
      </c>
      <c r="BH24" s="1005">
        <f t="shared" si="5"/>
        <v>0.79353375373389523</v>
      </c>
      <c r="BI24" s="1005">
        <f t="shared" si="5"/>
        <v>0.77263569785758801</v>
      </c>
      <c r="BJ24" s="1005">
        <f t="shared" si="5"/>
        <v>0.66179528205575699</v>
      </c>
      <c r="BK24" s="1005">
        <f t="shared" si="5"/>
        <v>0.75646861135103782</v>
      </c>
      <c r="BL24" s="1005">
        <f t="shared" si="5"/>
        <v>0.7410201204920035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1.2744384163020213</v>
      </c>
      <c r="AZ25" s="1005">
        <f t="shared" ref="AZ25:BL25" si="6">Y41</f>
        <v>1.2970169368660336</v>
      </c>
      <c r="BA25" s="1005">
        <f t="shared" si="6"/>
        <v>1.2585464120464356</v>
      </c>
      <c r="BB25" s="1005">
        <f t="shared" si="6"/>
        <v>1.254012962282024</v>
      </c>
      <c r="BC25" s="1005">
        <f t="shared" si="6"/>
        <v>1.2560582458193541</v>
      </c>
      <c r="BD25" s="1005">
        <f t="shared" si="6"/>
        <v>1.2130640516571713</v>
      </c>
      <c r="BE25" s="1005">
        <f t="shared" si="6"/>
        <v>1.215256243721742</v>
      </c>
      <c r="BF25" s="1005">
        <f t="shared" si="6"/>
        <v>1.2259725039271481</v>
      </c>
      <c r="BG25" s="1005">
        <f t="shared" si="6"/>
        <v>1.2456068581742439</v>
      </c>
      <c r="BH25" s="1005">
        <f t="shared" si="6"/>
        <v>1.2220776717799886</v>
      </c>
      <c r="BI25" s="1005">
        <f t="shared" si="6"/>
        <v>1.160065443776308</v>
      </c>
      <c r="BJ25" s="1005">
        <f t="shared" si="6"/>
        <v>1.0587551422994503</v>
      </c>
      <c r="BK25" s="1005">
        <f t="shared" si="6"/>
        <v>1.0849131164536272</v>
      </c>
      <c r="BL25" s="1005">
        <f t="shared" si="6"/>
        <v>1.1091597361901344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7.4617161200000018E-2</v>
      </c>
      <c r="AZ26" s="1005">
        <f t="shared" si="7"/>
        <v>7.7499822400000001E-2</v>
      </c>
      <c r="BA26" s="1005">
        <f t="shared" si="7"/>
        <v>8.4060700000000002E-2</v>
      </c>
      <c r="BB26" s="1005">
        <f t="shared" si="7"/>
        <v>9.370418124999999E-2</v>
      </c>
      <c r="BC26" s="1005">
        <f t="shared" si="7"/>
        <v>0.10230386968749999</v>
      </c>
      <c r="BD26" s="1005">
        <f t="shared" si="7"/>
        <v>7.8327518360000001E-2</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5.2581903268834687</v>
      </c>
      <c r="AZ27" s="1005">
        <f t="shared" si="8"/>
        <v>5.1861991710547963</v>
      </c>
      <c r="BA27" s="1005">
        <f t="shared" si="8"/>
        <v>5.6312950332553324</v>
      </c>
      <c r="BB27" s="1005">
        <f t="shared" si="8"/>
        <v>6.0010675916654455</v>
      </c>
      <c r="BC27" s="1005">
        <f t="shared" si="8"/>
        <v>5.4460392816089342</v>
      </c>
      <c r="BD27" s="1005">
        <f t="shared" si="8"/>
        <v>6.0473954431605481</v>
      </c>
      <c r="BE27" s="1005">
        <f t="shared" si="8"/>
        <v>5.869522319227416</v>
      </c>
      <c r="BF27" s="1005">
        <f t="shared" si="8"/>
        <v>5.133123003212317</v>
      </c>
      <c r="BG27" s="1005">
        <f t="shared" si="8"/>
        <v>5.0703979141247482</v>
      </c>
      <c r="BH27" s="1005">
        <f t="shared" si="8"/>
        <v>4.9934307570378467</v>
      </c>
      <c r="BI27" s="1005">
        <f t="shared" si="8"/>
        <v>4.9203046857063075</v>
      </c>
      <c r="BJ27" s="1005">
        <f t="shared" si="8"/>
        <v>3.4687604557240093</v>
      </c>
      <c r="BK27" s="1005">
        <f t="shared" si="8"/>
        <v>3.7046811517806093</v>
      </c>
      <c r="BL27" s="1005">
        <f t="shared" si="8"/>
        <v>3.688736460729042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5.4460392816089342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0.54143586842116065</v>
      </c>
      <c r="P31" s="453">
        <f t="shared" ref="P31:P43" si="9">O31/$O$30</f>
        <v>9.9418281878643225E-2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2.3401452447668641E-2</v>
      </c>
      <c r="P33" s="454">
        <f t="shared" si="9"/>
        <v>4.2969672522734917E-3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0.51803441597349198</v>
      </c>
      <c r="P34" s="454">
        <f t="shared" si="9"/>
        <v>9.5121314626369718E-2</v>
      </c>
      <c r="Q34" s="328"/>
      <c r="R34" s="13"/>
      <c r="S34" s="323"/>
      <c r="T34" s="563" t="s">
        <v>112</v>
      </c>
      <c r="U34" s="332"/>
      <c r="V34" s="332"/>
      <c r="W34" s="332"/>
      <c r="X34" s="893">
        <f>X35+X39+X40+X41+X47</f>
        <v>5.2581903268834687</v>
      </c>
      <c r="Y34" s="894">
        <f t="shared" ref="Y34:AK34" si="10">Y35+Y39+Y40+Y41+Y47</f>
        <v>5.1861991710547963</v>
      </c>
      <c r="Z34" s="894">
        <f t="shared" si="10"/>
        <v>5.6312950332553324</v>
      </c>
      <c r="AA34" s="894">
        <f t="shared" si="10"/>
        <v>6.0010675916654455</v>
      </c>
      <c r="AB34" s="894">
        <f t="shared" si="10"/>
        <v>5.4460392816089342</v>
      </c>
      <c r="AC34" s="894">
        <f t="shared" si="10"/>
        <v>6.0473954431605481</v>
      </c>
      <c r="AD34" s="894">
        <f t="shared" si="10"/>
        <v>5.869522319227416</v>
      </c>
      <c r="AE34" s="894">
        <f t="shared" si="10"/>
        <v>5.133123003212317</v>
      </c>
      <c r="AF34" s="894">
        <f t="shared" si="10"/>
        <v>5.0703979141247482</v>
      </c>
      <c r="AG34" s="894">
        <f t="shared" si="10"/>
        <v>4.9934307570378467</v>
      </c>
      <c r="AH34" s="894">
        <f t="shared" si="10"/>
        <v>4.9203046857063075</v>
      </c>
      <c r="AI34" s="894">
        <f t="shared" si="10"/>
        <v>3.4687604557240093</v>
      </c>
      <c r="AJ34" s="894">
        <f t="shared" si="10"/>
        <v>3.7046811517806093</v>
      </c>
      <c r="AK34" s="895">
        <f t="shared" si="10"/>
        <v>3.688736460729042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2.5117044653292711</v>
      </c>
      <c r="P35" s="453">
        <f t="shared" si="9"/>
        <v>0.46119837471815539</v>
      </c>
      <c r="Q35" s="328"/>
      <c r="R35" s="13"/>
      <c r="S35" s="323"/>
      <c r="T35" s="334"/>
      <c r="U35" s="246" t="s">
        <v>114</v>
      </c>
      <c r="V35" s="344"/>
      <c r="W35" s="344"/>
      <c r="X35" s="896">
        <f>SUM(X36:X38)</f>
        <v>0.8269927129856679</v>
      </c>
      <c r="Y35" s="897">
        <f t="shared" ref="Y35:AK35" si="11">SUM(Y36:Y38)</f>
        <v>0.78449995600351674</v>
      </c>
      <c r="Z35" s="897">
        <f t="shared" si="11"/>
        <v>0.74132564534380008</v>
      </c>
      <c r="AA35" s="897">
        <f t="shared" si="11"/>
        <v>0.74165416767513259</v>
      </c>
      <c r="AB35" s="897">
        <f t="shared" si="11"/>
        <v>0.54143586842116065</v>
      </c>
      <c r="AC35" s="897">
        <f t="shared" si="11"/>
        <v>0.89280579832542051</v>
      </c>
      <c r="AD35" s="897">
        <f t="shared" si="11"/>
        <v>0.90803169848791176</v>
      </c>
      <c r="AE35" s="897">
        <f t="shared" si="11"/>
        <v>0.99410630575284176</v>
      </c>
      <c r="AF35" s="897">
        <f t="shared" si="11"/>
        <v>1.0297486700175731</v>
      </c>
      <c r="AG35" s="897">
        <f t="shared" si="11"/>
        <v>0.93473950097879799</v>
      </c>
      <c r="AH35" s="897">
        <f t="shared" si="11"/>
        <v>0.94217339827724633</v>
      </c>
      <c r="AI35" s="897">
        <f t="shared" si="11"/>
        <v>0.22478196137036699</v>
      </c>
      <c r="AJ35" s="897">
        <f t="shared" si="11"/>
        <v>0.19224191477132424</v>
      </c>
      <c r="AK35" s="898">
        <f t="shared" si="11"/>
        <v>0.1755248271052624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1.034536832351648</v>
      </c>
      <c r="P36" s="453">
        <f t="shared" si="9"/>
        <v>0.18996132397451468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1.2560582458193541</v>
      </c>
      <c r="P37" s="453">
        <f t="shared" si="9"/>
        <v>0.23063701542899528</v>
      </c>
      <c r="Q37" s="328"/>
      <c r="R37" s="13"/>
      <c r="S37" s="356" t="s">
        <v>187</v>
      </c>
      <c r="T37" s="335"/>
      <c r="U37" s="346"/>
      <c r="V37" s="336" t="s">
        <v>194</v>
      </c>
      <c r="W37" s="357"/>
      <c r="X37" s="899">
        <f>VLOOKUP(年度マスタ!$K$4&amp;"_"&amp;X$33,データシート1!$A:$BT,MATCH("aa_"&amp;$S37,データシート1!$A$1:$BT$1,0),0)</f>
        <v>2.1445883507100031E-2</v>
      </c>
      <c r="Y37" s="900">
        <f>VLOOKUP(年度マスタ!$K$4&amp;"_"&amp;Y$33,データシート1!$A:$BT,MATCH("aa_"&amp;$S37,データシート1!$A$1:$BT$1,0),0)</f>
        <v>2.1858858308886859E-2</v>
      </c>
      <c r="Z37" s="900">
        <f>VLOOKUP(年度マスタ!$K$4&amp;"_"&amp;Z$33,データシート1!$A:$BT,MATCH("aa_"&amp;$S37,データシート1!$A$1:$BT$1,0),0)</f>
        <v>2.9362223450223161E-2</v>
      </c>
      <c r="AA37" s="900">
        <f>VLOOKUP(年度マスタ!$K$4&amp;"_"&amp;AA$33,データシート1!$A:$BT,MATCH("aa_"&amp;$S37,データシート1!$A$1:$BT$1,0),0)</f>
        <v>2.756437891248318E-2</v>
      </c>
      <c r="AB37" s="900">
        <f>VLOOKUP(年度マスタ!$K$4&amp;"_"&amp;AB$33,データシート1!$A:$BT,MATCH("aa_"&amp;$S37,データシート1!$A$1:$BT$1,0),0)</f>
        <v>2.3401452447668641E-2</v>
      </c>
      <c r="AC37" s="900">
        <f>VLOOKUP(年度マスタ!$K$4&amp;"_"&amp;AC$33,データシート1!$A:$BT,MATCH("aa_"&amp;$S37,データシート1!$A$1:$BT$1,0),0)</f>
        <v>2.0797962899281871E-2</v>
      </c>
      <c r="AD37" s="900">
        <f>VLOOKUP(年度マスタ!$K$4&amp;"_"&amp;AD$33,データシート1!$A:$BT,MATCH("aa_"&amp;$S37,データシート1!$A$1:$BT$1,0),0)</f>
        <v>2.101858142976764E-2</v>
      </c>
      <c r="AE37" s="900">
        <f>VLOOKUP(年度マスタ!$K$4&amp;"_"&amp;AE$33,データシート1!$A:$BT,MATCH("aa_"&amp;$S37,データシート1!$A$1:$BT$1,0),0)</f>
        <v>2.1590871885439237E-2</v>
      </c>
      <c r="AF37" s="900">
        <f>VLOOKUP(年度マスタ!$K$4&amp;"_"&amp;AF$33,データシート1!$A:$BT,MATCH("aa_"&amp;$S37,データシート1!$A$1:$BT$1,0),0)</f>
        <v>2.2192401063593065E-2</v>
      </c>
      <c r="AG37" s="900">
        <f>VLOOKUP(年度マスタ!$K$4&amp;"_"&amp;AG$33,データシート1!$A:$BT,MATCH("aa_"&amp;$S37,データシート1!$A$1:$BT$1,0),0)</f>
        <v>2.1093693468805744E-2</v>
      </c>
      <c r="AH37" s="900">
        <f>VLOOKUP(年度マスタ!$K$4&amp;"_"&amp;AH$33,データシート1!$A:$BT,MATCH("aa_"&amp;$S37,データシート1!$A$1:$BT$1,0),0)</f>
        <v>1.9525811817520122E-2</v>
      </c>
      <c r="AI37" s="900">
        <f>VLOOKUP(年度マスタ!$K$4&amp;"_"&amp;AI$33,データシート1!$A:$BT,MATCH("aa_"&amp;$S37,データシート1!$A$1:$BT$1,0),0)</f>
        <v>2.6257745767758415E-2</v>
      </c>
      <c r="AJ37" s="900">
        <f>VLOOKUP(年度マスタ!$K$4&amp;"_"&amp;AJ$33,データシート1!$A:$BT,MATCH("aa_"&amp;$S37,データシート1!$A$1:$BT$1,0),0)</f>
        <v>2.875647053683027E-2</v>
      </c>
      <c r="AK37" s="901">
        <f>VLOOKUP(年度マスタ!$K$4&amp;"_"&amp;AK$33,データシート1!$A:$BT,MATCH("aa_"&amp;$S37,データシート1!$A$1:$BT$1,0),0)</f>
        <v>2.5765450648978651E-2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1.2096453095405533</v>
      </c>
      <c r="P38" s="454">
        <f t="shared" si="9"/>
        <v>0.22211468683773161</v>
      </c>
      <c r="Q38" s="328"/>
      <c r="R38" s="13"/>
      <c r="S38" s="356" t="s">
        <v>188</v>
      </c>
      <c r="T38" s="335"/>
      <c r="U38" s="348"/>
      <c r="V38" s="358" t="s">
        <v>197</v>
      </c>
      <c r="W38" s="358"/>
      <c r="X38" s="899">
        <f>VLOOKUP(年度マスタ!$K$4&amp;"_"&amp;X$33,データシート1!$A:$BT,MATCH("aa_"&amp;$S38,データシート1!$A$1:$BT$1,0),0)</f>
        <v>0.80554682947856782</v>
      </c>
      <c r="Y38" s="900">
        <f>VLOOKUP(年度マスタ!$K$4&amp;"_"&amp;Y$33,データシート1!$A:$BT,MATCH("aa_"&amp;$S38,データシート1!$A$1:$BT$1,0),0)</f>
        <v>0.76264109769462984</v>
      </c>
      <c r="Z38" s="900">
        <f>VLOOKUP(年度マスタ!$K$4&amp;"_"&amp;Z$33,データシート1!$A:$BT,MATCH("aa_"&amp;$S38,データシート1!$A$1:$BT$1,0),0)</f>
        <v>0.71196342189357686</v>
      </c>
      <c r="AA38" s="900">
        <f>VLOOKUP(年度マスタ!$K$4&amp;"_"&amp;AA$33,データシート1!$A:$BT,MATCH("aa_"&amp;$S38,データシート1!$A$1:$BT$1,0),0)</f>
        <v>0.71408978876264939</v>
      </c>
      <c r="AB38" s="900">
        <f>VLOOKUP(年度マスタ!$K$4&amp;"_"&amp;AB$33,データシート1!$A:$BT,MATCH("aa_"&amp;$S38,データシート1!$A$1:$BT$1,0),0)</f>
        <v>0.51803441597349198</v>
      </c>
      <c r="AC38" s="900">
        <f>VLOOKUP(年度マスタ!$K$4&amp;"_"&amp;AC$33,データシート1!$A:$BT,MATCH("aa_"&amp;$S38,データシート1!$A$1:$BT$1,0),0)</f>
        <v>0.87200783542613869</v>
      </c>
      <c r="AD38" s="900">
        <f>VLOOKUP(年度マスタ!$K$4&amp;"_"&amp;AD$33,データシート1!$A:$BT,MATCH("aa_"&amp;$S38,データシート1!$A$1:$BT$1,0),0)</f>
        <v>0.88701311705814412</v>
      </c>
      <c r="AE38" s="900">
        <f>VLOOKUP(年度マスタ!$K$4&amp;"_"&amp;AE$33,データシート1!$A:$BT,MATCH("aa_"&amp;$S38,データシート1!$A$1:$BT$1,0),0)</f>
        <v>0.97251543386740247</v>
      </c>
      <c r="AF38" s="900">
        <f>VLOOKUP(年度マスタ!$K$4&amp;"_"&amp;AF$33,データシート1!$A:$BT,MATCH("aa_"&amp;$S38,データシート1!$A$1:$BT$1,0),0)</f>
        <v>1.0075562689539801</v>
      </c>
      <c r="AG38" s="900">
        <f>VLOOKUP(年度マスタ!$K$4&amp;"_"&amp;AG$33,データシート1!$A:$BT,MATCH("aa_"&amp;$S38,データシート1!$A$1:$BT$1,0),0)</f>
        <v>0.91364580750999225</v>
      </c>
      <c r="AH38" s="900">
        <f>VLOOKUP(年度マスタ!$K$4&amp;"_"&amp;AH$33,データシート1!$A:$BT,MATCH("aa_"&amp;$S38,データシート1!$A$1:$BT$1,0),0)</f>
        <v>0.92264758645972622</v>
      </c>
      <c r="AI38" s="900">
        <f>VLOOKUP(年度マスタ!$K$4&amp;"_"&amp;AI$33,データシート1!$A:$BT,MATCH("aa_"&amp;$S38,データシート1!$A$1:$BT$1,0),0)</f>
        <v>0.19852421560260858</v>
      </c>
      <c r="AJ38" s="900">
        <f>VLOOKUP(年度マスタ!$K$4&amp;"_"&amp;AJ$33,データシート1!$A:$BT,MATCH("aa_"&amp;$S38,データシート1!$A$1:$BT$1,0),0)</f>
        <v>0.16348544423449396</v>
      </c>
      <c r="AK38" s="901">
        <f>VLOOKUP(年度マスタ!$K$4&amp;"_"&amp;AK$33,データシート1!$A:$BT,MATCH("aa_"&amp;$S38,データシート1!$A$1:$BT$1,0),0)</f>
        <v>0.14975937645628376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0.52528045251598887</v>
      </c>
      <c r="P39" s="454">
        <f t="shared" si="9"/>
        <v>9.6451829550668278E-2</v>
      </c>
      <c r="Q39" s="328"/>
      <c r="R39" s="13"/>
      <c r="S39" s="356" t="s">
        <v>189</v>
      </c>
      <c r="T39" s="335"/>
      <c r="U39" s="343" t="s">
        <v>199</v>
      </c>
      <c r="V39" s="344"/>
      <c r="W39" s="344"/>
      <c r="X39" s="896">
        <f>VLOOKUP(年度マスタ!$K$4&amp;"_"&amp;X$33,データシート1!$A:$BT,MATCH("aa_"&amp;$S39,データシート1!$A$1:$BT$1,0),0)</f>
        <v>2.2788845921366359</v>
      </c>
      <c r="Y39" s="897">
        <f>VLOOKUP(年度マスタ!$K$4&amp;"_"&amp;Y$33,データシート1!$A:$BT,MATCH("aa_"&amp;$S39,データシート1!$A$1:$BT$1,0),0)</f>
        <v>2.2225280376428249</v>
      </c>
      <c r="Z39" s="897">
        <f>VLOOKUP(年度マスタ!$K$4&amp;"_"&amp;Z$33,データシート1!$A:$BT,MATCH("aa_"&amp;$S39,データシート1!$A$1:$BT$1,0),0)</f>
        <v>2.586585327161762</v>
      </c>
      <c r="AA39" s="897">
        <f>VLOOKUP(年度マスタ!$K$4&amp;"_"&amp;AA$33,データシート1!$A:$BT,MATCH("aa_"&amp;$S39,データシート1!$A$1:$BT$1,0),0)</f>
        <v>2.9102211478667961</v>
      </c>
      <c r="AB39" s="897">
        <f>VLOOKUP(年度マスタ!$K$4&amp;"_"&amp;AB$33,データシート1!$A:$BT,MATCH("aa_"&amp;$S39,データシート1!$A$1:$BT$1,0),0)</f>
        <v>2.5117044653292711</v>
      </c>
      <c r="AC39" s="897">
        <f>VLOOKUP(年度マスタ!$K$4&amp;"_"&amp;AC$33,データシート1!$A:$BT,MATCH("aa_"&amp;$S39,データシート1!$A$1:$BT$1,0),0)</f>
        <v>2.8914508754565431</v>
      </c>
      <c r="AD39" s="897">
        <f>VLOOKUP(年度マスタ!$K$4&amp;"_"&amp;AD$33,データシート1!$A:$BT,MATCH("aa_"&amp;$S39,データシート1!$A$1:$BT$1,0),0)</f>
        <v>2.844605535880032</v>
      </c>
      <c r="AE39" s="897">
        <f>VLOOKUP(年度マスタ!$K$4&amp;"_"&amp;AE$33,データシート1!$A:$BT,MATCH("aa_"&amp;$S39,データシート1!$A$1:$BT$1,0),0)</f>
        <v>2.0781960403484958</v>
      </c>
      <c r="AF39" s="897">
        <f>VLOOKUP(年度マスタ!$K$4&amp;"_"&amp;AF$33,データシート1!$A:$BT,MATCH("aa_"&amp;$S39,データシート1!$A$1:$BT$1,0),0)</f>
        <v>1.9262434498480063</v>
      </c>
      <c r="AG39" s="897">
        <f>VLOOKUP(年度マスタ!$K$4&amp;"_"&amp;AG$33,データシート1!$A:$BT,MATCH("aa_"&amp;$S39,データシート1!$A$1:$BT$1,0),0)</f>
        <v>2.0430798305451647</v>
      </c>
      <c r="AH39" s="897">
        <f>VLOOKUP(年度マスタ!$K$4&amp;"_"&amp;AH$33,データシート1!$A:$BT,MATCH("aa_"&amp;$S39,データシート1!$A$1:$BT$1,0),0)</f>
        <v>2.0454301457951658</v>
      </c>
      <c r="AI39" s="897">
        <f>VLOOKUP(年度マスタ!$K$4&amp;"_"&amp;AI$33,データシート1!$A:$BT,MATCH("aa_"&amp;$S39,データシート1!$A$1:$BT$1,0),0)</f>
        <v>1.5234280699984348</v>
      </c>
      <c r="AJ39" s="897">
        <f>VLOOKUP(年度マスタ!$K$4&amp;"_"&amp;AJ$33,データシート1!$A:$BT,MATCH("aa_"&amp;$S39,データシート1!$A$1:$BT$1,0),0)</f>
        <v>1.6710575092046198</v>
      </c>
      <c r="AK39" s="898">
        <f>VLOOKUP(年度マスタ!$K$4&amp;"_"&amp;AK$33,データシート1!$A:$BT,MATCH("aa_"&amp;$S39,データシート1!$A$1:$BT$1,0),0)</f>
        <v>1.6630317769416416</v>
      </c>
      <c r="AL39" s="330"/>
      <c r="AW39" s="17" t="str">
        <f>年度マスタ!K4</f>
        <v>07364</v>
      </c>
      <c r="AX39" s="17" t="s">
        <v>200</v>
      </c>
      <c r="AY39" s="17">
        <f>VLOOKUP($AW39&amp;"_"&amp;$AY$34,データシート1!$A:$BT,MATCH($AY$31&amp;"_"&amp;AY$36,データシート1!$A$1:$BT$1,0),0)</f>
        <v>0</v>
      </c>
      <c r="AZ39" s="17">
        <f>VLOOKUP($AW39&amp;"_"&amp;$AY$34,データシート1!$A:$BT,MATCH($AY$31&amp;"_"&amp;AZ$36,データシート1!$A$1:$BT$1,0),0)</f>
        <v>2.5765450648978651E-2</v>
      </c>
      <c r="BA39" s="17">
        <f>VLOOKUP($AW39&amp;"_"&amp;$AY$34,データシート1!$A:$BT,MATCH($AY$31&amp;"_"&amp;BA$36,データシート1!$A$1:$BT$1,0),0)</f>
        <v>0.14975937645628376</v>
      </c>
      <c r="BB39" s="17">
        <f>VLOOKUP($AW39&amp;"_"&amp;$AY$34,データシート1!$A:$BT,MATCH($AY$31&amp;"_"&amp;BB$36,データシート1!$A$1:$BT$1,0),0)</f>
        <v>1.6630317769416416</v>
      </c>
      <c r="BC39" s="17">
        <f>VLOOKUP($AW39&amp;"_"&amp;$AY$34,データシート1!$A:$BT,MATCH($AY$31&amp;"_"&amp;BC$36,データシート1!$A$1:$BT$1,0),0)</f>
        <v>0.7410201204920035</v>
      </c>
      <c r="BD39" s="17">
        <f>VLOOKUP($AW39&amp;"_"&amp;$AY$34,データシート1!$A:$BT,MATCH($AY$31&amp;"_"&amp;BD$36,データシート1!$A$1:$BT$1,0),0)</f>
        <v>0.41484694466283406</v>
      </c>
      <c r="BE39" s="17">
        <f>VLOOKUP($AW39&amp;"_"&amp;$AY$34,データシート1!$A:$BT,MATCH($AY$31&amp;"_"&amp;BE$36,データシート1!$A$1:$BT$1,0),0)</f>
        <v>0.66364160358110946</v>
      </c>
      <c r="BF39" s="17">
        <f>VLOOKUP($AW39&amp;"_"&amp;$AY$34,データシート1!$A:$BT,MATCH($AY$31&amp;"_"&amp;BF$36,データシート1!$A$1:$BT$1,0),0)</f>
        <v>3.0671187946190902E-2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0.68436485702456429</v>
      </c>
      <c r="P40" s="454">
        <f t="shared" si="9"/>
        <v>0.12566285728706331</v>
      </c>
      <c r="Q40" s="328"/>
      <c r="R40" s="13"/>
      <c r="S40" s="356" t="s">
        <v>165</v>
      </c>
      <c r="T40" s="335"/>
      <c r="U40" s="343" t="s">
        <v>165</v>
      </c>
      <c r="V40" s="344"/>
      <c r="W40" s="344"/>
      <c r="X40" s="896">
        <f>VLOOKUP(年度マスタ!$K$4&amp;"_"&amp;X$33,データシート1!$A:$BT,MATCH("aa_"&amp;$S40,データシート1!$A$1:$BT$1,0),0)</f>
        <v>0.8032574442591438</v>
      </c>
      <c r="Y40" s="897">
        <f>VLOOKUP(年度マスタ!$K$4&amp;"_"&amp;Y$33,データシート1!$A:$BT,MATCH("aa_"&amp;$S40,データシート1!$A$1:$BT$1,0),0)</f>
        <v>0.80465441814242145</v>
      </c>
      <c r="Z40" s="897">
        <f>VLOOKUP(年度マスタ!$K$4&amp;"_"&amp;Z$33,データシート1!$A:$BT,MATCH("aa_"&amp;$S40,データシート1!$A$1:$BT$1,0),0)</f>
        <v>0.9607769487033343</v>
      </c>
      <c r="AA40" s="897">
        <f>VLOOKUP(年度マスタ!$K$4&amp;"_"&amp;AA$33,データシート1!$A:$BT,MATCH("aa_"&amp;$S40,データシート1!$A$1:$BT$1,0),0)</f>
        <v>1.001475132591493</v>
      </c>
      <c r="AB40" s="897">
        <f>VLOOKUP(年度マスタ!$K$4&amp;"_"&amp;AB$33,データシート1!$A:$BT,MATCH("aa_"&amp;$S40,データシート1!$A$1:$BT$1,0),0)</f>
        <v>1.034536832351648</v>
      </c>
      <c r="AC40" s="897">
        <f>VLOOKUP(年度マスタ!$K$4&amp;"_"&amp;AC$33,データシート1!$A:$BT,MATCH("aa_"&amp;$S40,データシート1!$A$1:$BT$1,0),0)</f>
        <v>0.97174719936141352</v>
      </c>
      <c r="AD40" s="897">
        <f>VLOOKUP(年度マスタ!$K$4&amp;"_"&amp;AD$33,データシート1!$A:$BT,MATCH("aa_"&amp;$S40,データシート1!$A$1:$BT$1,0),0)</f>
        <v>0.90162884113773001</v>
      </c>
      <c r="AE40" s="897">
        <f>VLOOKUP(年度マスタ!$K$4&amp;"_"&amp;AE$33,データシート1!$A:$BT,MATCH("aa_"&amp;$S40,データシート1!$A$1:$BT$1,0),0)</f>
        <v>0.83484815318383099</v>
      </c>
      <c r="AF40" s="897">
        <f>VLOOKUP(年度マスタ!$K$4&amp;"_"&amp;AF$33,データシート1!$A:$BT,MATCH("aa_"&amp;$S40,データシート1!$A$1:$BT$1,0),0)</f>
        <v>0.86879893608492509</v>
      </c>
      <c r="AG40" s="897">
        <f>VLOOKUP(年度マスタ!$K$4&amp;"_"&amp;AG$33,データシート1!$A:$BT,MATCH("aa_"&amp;$S40,データシート1!$A$1:$BT$1,0),0)</f>
        <v>0.79353375373389523</v>
      </c>
      <c r="AH40" s="897">
        <f>VLOOKUP(年度マスタ!$K$4&amp;"_"&amp;AH$33,データシート1!$A:$BT,MATCH("aa_"&amp;$S40,データシート1!$A$1:$BT$1,0),0)</f>
        <v>0.77263569785758801</v>
      </c>
      <c r="AI40" s="897">
        <f>VLOOKUP(年度マスタ!$K$4&amp;"_"&amp;AI$33,データシート1!$A:$BT,MATCH("aa_"&amp;$S40,データシート1!$A$1:$BT$1,0),0)</f>
        <v>0.66179528205575699</v>
      </c>
      <c r="AJ40" s="897">
        <f>VLOOKUP(年度マスタ!$K$4&amp;"_"&amp;AJ$33,データシート1!$A:$BT,MATCH("aa_"&amp;$S40,データシート1!$A$1:$BT$1,0),0)</f>
        <v>0.75646861135103782</v>
      </c>
      <c r="AK40" s="898">
        <f>VLOOKUP(年度マスタ!$K$4&amp;"_"&amp;AK$33,データシート1!$A:$BT,MATCH("aa_"&amp;$S40,データシート1!$A$1:$BT$1,0),0)</f>
        <v>0.7410201204920035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4.6412936278800901E-2</v>
      </c>
      <c r="P41" s="454">
        <f t="shared" si="9"/>
        <v>8.5223285912636743E-3</v>
      </c>
      <c r="Q41" s="328"/>
      <c r="R41" s="13"/>
      <c r="S41" s="356" t="s">
        <v>201</v>
      </c>
      <c r="T41" s="335"/>
      <c r="U41" s="246" t="s">
        <v>128</v>
      </c>
      <c r="V41" s="344"/>
      <c r="W41" s="344"/>
      <c r="X41" s="896">
        <f>X42+X45+X46</f>
        <v>1.2744384163020213</v>
      </c>
      <c r="Y41" s="897">
        <f t="shared" ref="Y41:AH41" si="12">Y42+Y45+Y46</f>
        <v>1.2970169368660336</v>
      </c>
      <c r="Z41" s="897">
        <f t="shared" si="12"/>
        <v>1.2585464120464356</v>
      </c>
      <c r="AA41" s="897">
        <f t="shared" si="12"/>
        <v>1.254012962282024</v>
      </c>
      <c r="AB41" s="897">
        <f t="shared" si="12"/>
        <v>1.2560582458193541</v>
      </c>
      <c r="AC41" s="897">
        <f t="shared" si="12"/>
        <v>1.2130640516571713</v>
      </c>
      <c r="AD41" s="897">
        <f t="shared" si="12"/>
        <v>1.215256243721742</v>
      </c>
      <c r="AE41" s="897">
        <f t="shared" si="12"/>
        <v>1.2259725039271481</v>
      </c>
      <c r="AF41" s="897">
        <f t="shared" si="12"/>
        <v>1.2456068581742439</v>
      </c>
      <c r="AG41" s="897">
        <f t="shared" si="12"/>
        <v>1.2220776717799886</v>
      </c>
      <c r="AH41" s="897">
        <f t="shared" si="12"/>
        <v>1.160065443776308</v>
      </c>
      <c r="AI41" s="897">
        <f>AI42+AI45+AI46</f>
        <v>1.0587551422994503</v>
      </c>
      <c r="AJ41" s="897">
        <f>AJ42+AJ45+AJ46</f>
        <v>1.0849131164536272</v>
      </c>
      <c r="AK41" s="898">
        <f>AK42+AK45+AK46</f>
        <v>1.1091597361901344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1.2384689461960026</v>
      </c>
      <c r="Y42" s="900">
        <f t="shared" ref="Y42:AK42" si="13">SUM(Y43:Y44)</f>
        <v>1.260087684382003</v>
      </c>
      <c r="Z42" s="900">
        <f t="shared" si="13"/>
        <v>1.2164401869642483</v>
      </c>
      <c r="AA42" s="900">
        <f t="shared" si="13"/>
        <v>1.2091041025306013</v>
      </c>
      <c r="AB42" s="900">
        <f t="shared" si="13"/>
        <v>1.2096453095405533</v>
      </c>
      <c r="AC42" s="900">
        <f t="shared" si="13"/>
        <v>1.16831095156626</v>
      </c>
      <c r="AD42" s="900">
        <f t="shared" si="13"/>
        <v>1.1725356539802647</v>
      </c>
      <c r="AE42" s="900">
        <f t="shared" si="13"/>
        <v>1.1847233996619853</v>
      </c>
      <c r="AF42" s="900">
        <f t="shared" si="13"/>
        <v>1.2062644781312351</v>
      </c>
      <c r="AG42" s="900">
        <f t="shared" si="13"/>
        <v>1.1867745475872176</v>
      </c>
      <c r="AH42" s="900">
        <f t="shared" si="13"/>
        <v>1.1261865332466661</v>
      </c>
      <c r="AI42" s="900">
        <f t="shared" si="13"/>
        <v>1.0279776446852142</v>
      </c>
      <c r="AJ42" s="900">
        <f t="shared" si="13"/>
        <v>1.0539679495329861</v>
      </c>
      <c r="AK42" s="901">
        <f t="shared" si="13"/>
        <v>1.0784885482439435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0.10230386968749999</v>
      </c>
      <c r="P43" s="612">
        <f t="shared" si="9"/>
        <v>1.8785003999691342E-2</v>
      </c>
      <c r="Q43" s="328"/>
      <c r="R43" s="13"/>
      <c r="S43" s="356" t="s">
        <v>190</v>
      </c>
      <c r="T43" s="359"/>
      <c r="U43" s="346"/>
      <c r="V43" s="360"/>
      <c r="W43" s="347" t="s">
        <v>190</v>
      </c>
      <c r="X43" s="899">
        <f>VLOOKUP(年度マスタ!$K$4&amp;"_"&amp;X$33,データシート1!$A:$BT,MATCH("aa_"&amp;$S43,データシート1!$A$1:$BT$1,0),0)</f>
        <v>0.56772726761484138</v>
      </c>
      <c r="Y43" s="900">
        <f>VLOOKUP(年度マスタ!$K$4&amp;"_"&amp;Y$33,データシート1!$A:$BT,MATCH("aa_"&amp;$S43,データシート1!$A$1:$BT$1,0),0)</f>
        <v>0.56707034917076127</v>
      </c>
      <c r="Z43" s="900">
        <f>VLOOKUP(年度マスタ!$K$4&amp;"_"&amp;Z$33,データシート1!$A:$BT,MATCH("aa_"&amp;$S43,データシート1!$A$1:$BT$1,0),0)</f>
        <v>0.54344993456997459</v>
      </c>
      <c r="AA43" s="900">
        <f>VLOOKUP(年度マスタ!$K$4&amp;"_"&amp;AA$33,データシート1!$A:$BT,MATCH("aa_"&amp;$S43,データシート1!$A$1:$BT$1,0),0)</f>
        <v>0.53726148121512418</v>
      </c>
      <c r="AB43" s="900">
        <f>VLOOKUP(年度マスタ!$K$4&amp;"_"&amp;AB$33,データシート1!$A:$BT,MATCH("aa_"&amp;$S43,データシート1!$A$1:$BT$1,0),0)</f>
        <v>0.52528045251598887</v>
      </c>
      <c r="AC43" s="900">
        <f>VLOOKUP(年度マスタ!$K$4&amp;"_"&amp;AC$33,データシート1!$A:$BT,MATCH("aa_"&amp;$S43,データシート1!$A$1:$BT$1,0),0)</f>
        <v>0.50047418677170052</v>
      </c>
      <c r="AD43" s="900">
        <f>VLOOKUP(年度マスタ!$K$4&amp;"_"&amp;AD$33,データシート1!$A:$BT,MATCH("aa_"&amp;$S43,データシート1!$A$1:$BT$1,0),0)</f>
        <v>0.49914596291369934</v>
      </c>
      <c r="AE43" s="900">
        <f>VLOOKUP(年度マスタ!$K$4&amp;"_"&amp;AE$33,データシート1!$A:$BT,MATCH("aa_"&amp;$S43,データシート1!$A$1:$BT$1,0),0)</f>
        <v>0.49478488502536322</v>
      </c>
      <c r="AF43" s="900">
        <f>VLOOKUP(年度マスタ!$K$4&amp;"_"&amp;AF$33,データシート1!$A:$BT,MATCH("aa_"&amp;$S43,データシート1!$A$1:$BT$1,0),0)</f>
        <v>0.49172881562312387</v>
      </c>
      <c r="AG43" s="900">
        <f>VLOOKUP(年度マスタ!$K$4&amp;"_"&amp;AG$33,データシート1!$A:$BT,MATCH("aa_"&amp;$S43,データシート1!$A$1:$BT$1,0),0)</f>
        <v>0.48413142783208224</v>
      </c>
      <c r="AH43" s="900">
        <f>VLOOKUP(年度マスタ!$K$4&amp;"_"&amp;AH$33,データシート1!$A:$BT,MATCH("aa_"&amp;$S43,データシート1!$A$1:$BT$1,0),0)</f>
        <v>0.46640374476391383</v>
      </c>
      <c r="AI43" s="900">
        <f>VLOOKUP(年度マスタ!$K$4&amp;"_"&amp;AI$33,データシート1!$A:$BT,MATCH("aa_"&amp;$S43,データシート1!$A$1:$BT$1,0),0)</f>
        <v>0.40723618490588909</v>
      </c>
      <c r="AJ43" s="900">
        <f>VLOOKUP(年度マスタ!$K$4&amp;"_"&amp;AJ$33,データシート1!$A:$BT,MATCH("aa_"&amp;$S43,データシート1!$A$1:$BT$1,0),0)</f>
        <v>0.39414934350181785</v>
      </c>
      <c r="AK43" s="901">
        <f>VLOOKUP(年度マスタ!$K$4&amp;"_"&amp;AK$33,データシート1!$A:$BT,MATCH("aa_"&amp;$S43,データシート1!$A$1:$BT$1,0),0)</f>
        <v>0.41484694466283406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0.67074167858116129</v>
      </c>
      <c r="Y44" s="900">
        <f>VLOOKUP(年度マスタ!$K$4&amp;"_"&amp;Y$33,データシート1!$A:$BT,MATCH("aa_"&amp;$S44,データシート1!$A$1:$BT$1,0),0)</f>
        <v>0.69301733521124187</v>
      </c>
      <c r="Z44" s="900">
        <f>VLOOKUP(年度マスタ!$K$4&amp;"_"&amp;Z$33,データシート1!$A:$BT,MATCH("aa_"&amp;$S44,データシート1!$A$1:$BT$1,0),0)</f>
        <v>0.67299025239427368</v>
      </c>
      <c r="AA44" s="900">
        <f>VLOOKUP(年度マスタ!$K$4&amp;"_"&amp;AA$33,データシート1!$A:$BT,MATCH("aa_"&amp;$S44,データシート1!$A$1:$BT$1,0),0)</f>
        <v>0.67184262131547723</v>
      </c>
      <c r="AB44" s="900">
        <f>VLOOKUP(年度マスタ!$K$4&amp;"_"&amp;AB$33,データシート1!$A:$BT,MATCH("aa_"&amp;$S44,データシート1!$A$1:$BT$1,0),0)</f>
        <v>0.68436485702456429</v>
      </c>
      <c r="AC44" s="900">
        <f>VLOOKUP(年度マスタ!$K$4&amp;"_"&amp;AC$33,データシート1!$A:$BT,MATCH("aa_"&amp;$S44,データシート1!$A$1:$BT$1,0),0)</f>
        <v>0.66783676479455956</v>
      </c>
      <c r="AD44" s="900">
        <f>VLOOKUP(年度マスタ!$K$4&amp;"_"&amp;AD$33,データシート1!$A:$BT,MATCH("aa_"&amp;$S44,データシート1!$A$1:$BT$1,0),0)</f>
        <v>0.67338969106656532</v>
      </c>
      <c r="AE44" s="900">
        <f>VLOOKUP(年度マスタ!$K$4&amp;"_"&amp;AE$33,データシート1!$A:$BT,MATCH("aa_"&amp;$S44,データシート1!$A$1:$BT$1,0),0)</f>
        <v>0.68993851463662204</v>
      </c>
      <c r="AF44" s="900">
        <f>VLOOKUP(年度マスタ!$K$4&amp;"_"&amp;AF$33,データシート1!$A:$BT,MATCH("aa_"&amp;$S44,データシート1!$A$1:$BT$1,0),0)</f>
        <v>0.71453566250811118</v>
      </c>
      <c r="AG44" s="900">
        <f>VLOOKUP(年度マスタ!$K$4&amp;"_"&amp;AG$33,データシート1!$A:$BT,MATCH("aa_"&amp;$S44,データシート1!$A$1:$BT$1,0),0)</f>
        <v>0.70264311975513538</v>
      </c>
      <c r="AH44" s="900">
        <f>VLOOKUP(年度マスタ!$K$4&amp;"_"&amp;AH$33,データシート1!$A:$BT,MATCH("aa_"&amp;$S44,データシート1!$A$1:$BT$1,0),0)</f>
        <v>0.65978278848275229</v>
      </c>
      <c r="AI44" s="900">
        <f>VLOOKUP(年度マスタ!$K$4&amp;"_"&amp;AI$33,データシート1!$A:$BT,MATCH("aa_"&amp;$S44,データシート1!$A$1:$BT$1,0),0)</f>
        <v>0.62074145977932516</v>
      </c>
      <c r="AJ44" s="900">
        <f>VLOOKUP(年度マスタ!$K$4&amp;"_"&amp;AJ$33,データシート1!$A:$BT,MATCH("aa_"&amp;$S44,データシート1!$A$1:$BT$1,0),0)</f>
        <v>0.65981860603116838</v>
      </c>
      <c r="AK44" s="901">
        <f>VLOOKUP(年度マスタ!$K$4&amp;"_"&amp;AK$33,データシート1!$A:$BT,MATCH("aa_"&amp;$S44,データシート1!$A$1:$BT$1,0),0)</f>
        <v>0.66364160358110946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3.5969470106018801E-2</v>
      </c>
      <c r="Y45" s="900">
        <f>VLOOKUP(年度マスタ!$K$4&amp;"_"&amp;Y$33,データシート1!$A:$BT,MATCH("aa_"&amp;$S45,データシート1!$A$1:$BT$1,0),0)</f>
        <v>3.6929252484030603E-2</v>
      </c>
      <c r="Z45" s="900">
        <f>VLOOKUP(年度マスタ!$K$4&amp;"_"&amp;Z$33,データシート1!$A:$BT,MATCH("aa_"&amp;$S45,データシート1!$A$1:$BT$1,0),0)</f>
        <v>4.2106225082187199E-2</v>
      </c>
      <c r="AA45" s="900">
        <f>VLOOKUP(年度マスタ!$K$4&amp;"_"&amp;AA$33,データシート1!$A:$BT,MATCH("aa_"&amp;$S45,データシート1!$A$1:$BT$1,0),0)</f>
        <v>4.49088597514226E-2</v>
      </c>
      <c r="AB45" s="900">
        <f>VLOOKUP(年度マスタ!$K$4&amp;"_"&amp;AB$33,データシート1!$A:$BT,MATCH("aa_"&amp;$S45,データシート1!$A$1:$BT$1,0),0)</f>
        <v>4.6412936278800901E-2</v>
      </c>
      <c r="AC45" s="900">
        <f>VLOOKUP(年度マスタ!$K$4&amp;"_"&amp;AC$33,データシート1!$A:$BT,MATCH("aa_"&amp;$S45,データシート1!$A$1:$BT$1,0),0)</f>
        <v>4.47531000909114E-2</v>
      </c>
      <c r="AD45" s="900">
        <f>VLOOKUP(年度マスタ!$K$4&amp;"_"&amp;AD$33,データシート1!$A:$BT,MATCH("aa_"&amp;$S45,データシート1!$A$1:$BT$1,0),0)</f>
        <v>4.2720589741477299E-2</v>
      </c>
      <c r="AE45" s="900">
        <f>VLOOKUP(年度マスタ!$K$4&amp;"_"&amp;AE$33,データシート1!$A:$BT,MATCH("aa_"&amp;$S45,データシート1!$A$1:$BT$1,0),0)</f>
        <v>4.1249104265162748E-2</v>
      </c>
      <c r="AF45" s="900">
        <f>VLOOKUP(年度マスタ!$K$4&amp;"_"&amp;AF$33,データシート1!$A:$BT,MATCH("aa_"&amp;$S45,データシート1!$A$1:$BT$1,0),0)</f>
        <v>3.9342380043008898E-2</v>
      </c>
      <c r="AG45" s="900">
        <f>VLOOKUP(年度マスタ!$K$4&amp;"_"&amp;AG$33,データシート1!$A:$BT,MATCH("aa_"&amp;$S45,データシート1!$A$1:$BT$1,0),0)</f>
        <v>3.5303124192770999E-2</v>
      </c>
      <c r="AH45" s="900">
        <f>VLOOKUP(年度マスタ!$K$4&amp;"_"&amp;AH$33,データシート1!$A:$BT,MATCH("aa_"&amp;$S45,データシート1!$A$1:$BT$1,0),0)</f>
        <v>3.3878910529642002E-2</v>
      </c>
      <c r="AI45" s="900">
        <f>VLOOKUP(年度マスタ!$K$4&amp;"_"&amp;AI$33,データシート1!$A:$BT,MATCH("aa_"&amp;$S45,データシート1!$A$1:$BT$1,0),0)</f>
        <v>3.0777497614236201E-2</v>
      </c>
      <c r="AJ45" s="900">
        <f>VLOOKUP(年度マスタ!$K$4&amp;"_"&amp;AJ$33,データシート1!$A:$BT,MATCH("aa_"&amp;$S45,データシート1!$A$1:$BT$1,0),0)</f>
        <v>3.0945166920641101E-2</v>
      </c>
      <c r="AK45" s="901">
        <f>VLOOKUP(年度マスタ!$K$4&amp;"_"&amp;AK$33,データシート1!$A:$BT,MATCH("aa_"&amp;$S45,データシート1!$A$1:$BT$1,0),0)</f>
        <v>3.0671187946190902E-2</v>
      </c>
      <c r="AL45" s="330"/>
      <c r="AW45" s="17" t="str">
        <f>AW48</f>
        <v>檜枝岐村</v>
      </c>
      <c r="AX45" s="1010">
        <f t="shared" ref="AX45:BB45" si="15">AX48/$BC48</f>
        <v>4.7583997657173825E-2</v>
      </c>
      <c r="AY45" s="1010">
        <f t="shared" si="15"/>
        <v>0.45084049637228896</v>
      </c>
      <c r="AZ45" s="1010">
        <f t="shared" si="15"/>
        <v>0.20088724916540887</v>
      </c>
      <c r="BA45" s="1010">
        <f t="shared" si="15"/>
        <v>0.30068825680512834</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7.4617161200000018E-2</v>
      </c>
      <c r="Y47" s="903">
        <f>VLOOKUP(年度マスタ!$K$4&amp;"_"&amp;Y$33,データシート1!$A:$BT,MATCH("aa_"&amp;$S47,データシート1!$A$1:$BT$1,0),0)</f>
        <v>7.7499822400000001E-2</v>
      </c>
      <c r="Z47" s="903">
        <f>VLOOKUP(年度マスタ!$K$4&amp;"_"&amp;Z$33,データシート1!$A:$BT,MATCH("aa_"&amp;$S47,データシート1!$A$1:$BT$1,0),0)</f>
        <v>8.4060700000000002E-2</v>
      </c>
      <c r="AA47" s="903">
        <f>VLOOKUP(年度マスタ!$K$4&amp;"_"&amp;AA$33,データシート1!$A:$BT,MATCH("aa_"&amp;$S47,データシート1!$A$1:$BT$1,0),0)</f>
        <v>9.370418124999999E-2</v>
      </c>
      <c r="AB47" s="903">
        <f>VLOOKUP(年度マスタ!$K$4&amp;"_"&amp;AB$33,データシート1!$A:$BT,MATCH("aa_"&amp;$S47,データシート1!$A$1:$BT$1,0),0)</f>
        <v>0.10230386968749999</v>
      </c>
      <c r="AC47" s="903">
        <f>VLOOKUP(年度マスタ!$K$4&amp;"_"&amp;AC$33,データシート1!$A:$BT,MATCH("aa_"&amp;$S47,データシート1!$A$1:$BT$1,0),0)</f>
        <v>7.8327518360000001E-2</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檜枝岐村</v>
      </c>
      <c r="AX48" s="1011">
        <f>SUM(AY39:BA39)</f>
        <v>0.1755248271052624</v>
      </c>
      <c r="AY48" s="1011">
        <f>BB39</f>
        <v>1.6630317769416416</v>
      </c>
      <c r="AZ48" s="1011">
        <f>BC39</f>
        <v>0.7410201204920035</v>
      </c>
      <c r="BA48" s="1011">
        <f>SUM(BD39:BG39)</f>
        <v>1.1091597361901344</v>
      </c>
      <c r="BB48" s="1011">
        <f>BH39</f>
        <v>0</v>
      </c>
      <c r="BC48" s="1011">
        <f>SUM(AX48:BB48)</f>
        <v>3.688736460729042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3.688736460729042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0.1755248271052624</v>
      </c>
      <c r="P52" s="453">
        <f t="shared" ref="P52:P64" si="18">O52/$O$51</f>
        <v>4.7583997657173825E-2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2.5765450648978651E-2</v>
      </c>
      <c r="P54" s="454">
        <f t="shared" si="18"/>
        <v>6.9848987378963818E-3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0.14975937645628376</v>
      </c>
      <c r="P55" s="454">
        <f t="shared" si="18"/>
        <v>4.0599098919277446E-2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1.6630317769416416</v>
      </c>
      <c r="P56" s="453">
        <f t="shared" si="18"/>
        <v>0.45084049637228896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0.7410201204920035</v>
      </c>
      <c r="P57" s="453">
        <f t="shared" si="18"/>
        <v>0.20088724916540887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1.1091597361901344</v>
      </c>
      <c r="P58" s="453">
        <f t="shared" si="18"/>
        <v>0.30068825680512834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1.0784885482439435</v>
      </c>
      <c r="P59" s="454">
        <f t="shared" si="18"/>
        <v>0.29237343456918874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0.41484694466283406</v>
      </c>
      <c r="P60" s="454">
        <f t="shared" si="18"/>
        <v>0.11246315617268134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0.66364160358110946</v>
      </c>
      <c r="P61" s="454">
        <f t="shared" si="18"/>
        <v>0.17991027839650744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3.0671187946190902E-2</v>
      </c>
      <c r="P62" s="454">
        <f t="shared" si="18"/>
        <v>8.3148222359395799E-3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檜枝岐村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11</v>
      </c>
      <c r="AJ7" s="78">
        <f>VLOOKUP(年度マスタ!$K$4&amp;"_"&amp;$AG7,データシート1!$A:$BT,MATCH("ab_"&amp;AJ$2,データシート1!$A$1:$BT$1,0),0)</f>
        <v>17</v>
      </c>
      <c r="AK7" s="78">
        <f>VLOOKUP(年度マスタ!$K$4&amp;"_"&amp;$AG7,データシート1!$A:$BT,MATCH("ab_"&amp;AK$2,データシート1!$A$1:$BT$1,0),0)</f>
        <v>439</v>
      </c>
      <c r="AL7" s="78">
        <f>VLOOKUP(年度マスタ!$K$4&amp;"_"&amp;$AG7,データシート1!$A:$BT,MATCH("ab_"&amp;AL$2,データシート1!$A$1:$BT$1,0),0)</f>
        <v>199</v>
      </c>
      <c r="AM7" s="78">
        <f>VLOOKUP(年度マスタ!$K$4&amp;"_"&amp;$AG7,データシート1!$A:$BT,MATCH("ab_"&amp;AM$2,データシート1!$A$1:$BT$1,0),0)</f>
        <v>287</v>
      </c>
      <c r="AN7" s="78">
        <f>VLOOKUP(年度マスタ!$K$4&amp;"_"&amp;$AG7,データシート1!$A:$BT,MATCH("ab_"&amp;AN$2,データシート1!$A$1:$BT$1,0),0)</f>
        <v>135</v>
      </c>
      <c r="AO7" s="78">
        <f>VLOOKUP(年度マスタ!$K$4&amp;"_"&amp;$AG7,データシート1!$A:$BT,MATCH("ab_"&amp;AO$2,データシート1!$A$1:$BT$1,0),0)</f>
        <v>617</v>
      </c>
      <c r="AP7" s="78">
        <f>VLOOKUP(年度マスタ!$K$4&amp;"_"&amp;$AG7,データシート1!$A:$BT,MATCH("ab_"&amp;AP$2,データシート1!$A$1:$BT$1,0),0)</f>
        <v>0</v>
      </c>
      <c r="AQ7" s="954">
        <f>VLOOKUP(年度マスタ!$K$4&amp;"_"&amp;$AG7,データシート1!$A:$BT,MATCH("ab_"&amp;AQ$2,データシート1!$A$1:$BT$1,0),0)</f>
        <v>7.4617161200000018E-2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11</v>
      </c>
      <c r="AJ8" s="78">
        <f>VLOOKUP(年度マスタ!$K$4&amp;"_"&amp;$AG8,データシート1!$A:$BT,MATCH("ab_"&amp;AJ$2,データシート1!$A$1:$BT$1,0),0)</f>
        <v>17</v>
      </c>
      <c r="AK8" s="78">
        <f>VLOOKUP(年度マスタ!$K$4&amp;"_"&amp;$AG8,データシート1!$A:$BT,MATCH("ab_"&amp;AK$2,データシート1!$A$1:$BT$1,0),0)</f>
        <v>439</v>
      </c>
      <c r="AL8" s="78">
        <f>VLOOKUP(年度マスタ!$K$4&amp;"_"&amp;$AG8,データシート1!$A:$BT,MATCH("ab_"&amp;AL$2,データシート1!$A$1:$BT$1,0),0)</f>
        <v>199</v>
      </c>
      <c r="AM8" s="78">
        <f>VLOOKUP(年度マスタ!$K$4&amp;"_"&amp;$AG8,データシート1!$A:$BT,MATCH("ab_"&amp;AM$2,データシート1!$A$1:$BT$1,0),0)</f>
        <v>288</v>
      </c>
      <c r="AN8" s="78">
        <f>VLOOKUP(年度マスタ!$K$4&amp;"_"&amp;$AG8,データシート1!$A:$BT,MATCH("ab_"&amp;AN$2,データシート1!$A$1:$BT$1,0),0)</f>
        <v>136</v>
      </c>
      <c r="AO8" s="78">
        <f>VLOOKUP(年度マスタ!$K$4&amp;"_"&amp;$AG8,データシート1!$A:$BT,MATCH("ab_"&amp;AO$2,データシート1!$A$1:$BT$1,0),0)</f>
        <v>607</v>
      </c>
      <c r="AP8" s="78">
        <f>VLOOKUP(年度マスタ!$K$4&amp;"_"&amp;$AG8,データシート1!$A:$BT,MATCH("ab_"&amp;AP$2,データシート1!$A$1:$BT$1,0),0)</f>
        <v>0</v>
      </c>
      <c r="AQ8" s="954">
        <f>VLOOKUP(年度マスタ!$K$4&amp;"_"&amp;$AG8,データシート1!$A:$BT,MATCH("ab_"&amp;AQ$2,データシート1!$A$1:$BT$1,0),0)</f>
        <v>7.7499822400000001E-2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11</v>
      </c>
      <c r="AJ9" s="78">
        <f>VLOOKUP(年度マスタ!$K$4&amp;"_"&amp;$AG9,データシート1!$A:$BT,MATCH("ab_"&amp;AJ$2,データシート1!$A$1:$BT$1,0),0)</f>
        <v>17</v>
      </c>
      <c r="AK9" s="78">
        <f>VLOOKUP(年度マスタ!$K$4&amp;"_"&amp;$AG9,データシート1!$A:$BT,MATCH("ab_"&amp;AK$2,データシート1!$A$1:$BT$1,0),0)</f>
        <v>439</v>
      </c>
      <c r="AL9" s="78">
        <f>VLOOKUP(年度マスタ!$K$4&amp;"_"&amp;$AG9,データシート1!$A:$BT,MATCH("ab_"&amp;AL$2,データシート1!$A$1:$BT$1,0),0)</f>
        <v>203</v>
      </c>
      <c r="AM9" s="78">
        <f>VLOOKUP(年度マスタ!$K$4&amp;"_"&amp;$AG9,データシート1!$A:$BT,MATCH("ab_"&amp;AM$2,データシート1!$A$1:$BT$1,0),0)</f>
        <v>282</v>
      </c>
      <c r="AN9" s="78">
        <f>VLOOKUP(年度マスタ!$K$4&amp;"_"&amp;$AG9,データシート1!$A:$BT,MATCH("ab_"&amp;AN$2,データシート1!$A$1:$BT$1,0),0)</f>
        <v>136</v>
      </c>
      <c r="AO9" s="78">
        <f>VLOOKUP(年度マスタ!$K$4&amp;"_"&amp;$AG9,データシート1!$A:$BT,MATCH("ab_"&amp;AO$2,データシート1!$A$1:$BT$1,0),0)</f>
        <v>600</v>
      </c>
      <c r="AP9" s="78">
        <f>VLOOKUP(年度マスタ!$K$4&amp;"_"&amp;$AG9,データシート1!$A:$BT,MATCH("ab_"&amp;AP$2,データシート1!$A$1:$BT$1,0),0)</f>
        <v>0</v>
      </c>
      <c r="AQ9" s="954">
        <f>VLOOKUP(年度マスタ!$K$4&amp;"_"&amp;$AG9,データシート1!$A:$BT,MATCH("ab_"&amp;AQ$2,データシート1!$A$1:$BT$1,0),0)</f>
        <v>8.4060700000000002E-2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11</v>
      </c>
      <c r="AJ10" s="78">
        <f>VLOOKUP(年度マスタ!$K$4&amp;"_"&amp;$AG10,データシート1!$A:$BT,MATCH("ab_"&amp;AJ$2,データシート1!$A$1:$BT$1,0),0)</f>
        <v>17</v>
      </c>
      <c r="AK10" s="78">
        <f>VLOOKUP(年度マスタ!$K$4&amp;"_"&amp;$AG10,データシート1!$A:$BT,MATCH("ab_"&amp;AK$2,データシート1!$A$1:$BT$1,0),0)</f>
        <v>439</v>
      </c>
      <c r="AL10" s="78">
        <f>VLOOKUP(年度マスタ!$K$4&amp;"_"&amp;$AG10,データシート1!$A:$BT,MATCH("ab_"&amp;AL$2,データシート1!$A$1:$BT$1,0),0)</f>
        <v>199</v>
      </c>
      <c r="AM10" s="78">
        <f>VLOOKUP(年度マスタ!$K$4&amp;"_"&amp;$AG10,データシート1!$A:$BT,MATCH("ab_"&amp;AM$2,データシート1!$A$1:$BT$1,0),0)</f>
        <v>281</v>
      </c>
      <c r="AN10" s="78">
        <f>VLOOKUP(年度マスタ!$K$4&amp;"_"&amp;$AG10,データシート1!$A:$BT,MATCH("ab_"&amp;AN$2,データシート1!$A$1:$BT$1,0),0)</f>
        <v>135</v>
      </c>
      <c r="AO10" s="78">
        <f>VLOOKUP(年度マスタ!$K$4&amp;"_"&amp;$AG10,データシート1!$A:$BT,MATCH("ab_"&amp;AO$2,データシート1!$A$1:$BT$1,0),0)</f>
        <v>589</v>
      </c>
      <c r="AP10" s="78">
        <f>VLOOKUP(年度マスタ!$K$4&amp;"_"&amp;$AG10,データシート1!$A:$BT,MATCH("ab_"&amp;AP$2,データシート1!$A$1:$BT$1,0),0)</f>
        <v>0</v>
      </c>
      <c r="AQ10" s="954">
        <f>VLOOKUP(年度マスタ!$K$4&amp;"_"&amp;$AG10,データシート1!$A:$BT,MATCH("ab_"&amp;AQ$2,データシート1!$A$1:$BT$1,0),0)</f>
        <v>9.370418124999999E-2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11</v>
      </c>
      <c r="AJ11" s="78">
        <f>VLOOKUP(年度マスタ!$K$4&amp;"_"&amp;$AG11,データシート1!$A:$BT,MATCH("ab_"&amp;AJ$2,データシート1!$A$1:$BT$1,0),0)</f>
        <v>17</v>
      </c>
      <c r="AK11" s="78">
        <f>VLOOKUP(年度マスタ!$K$4&amp;"_"&amp;$AG11,データシート1!$A:$BT,MATCH("ab_"&amp;AK$2,データシート1!$A$1:$BT$1,0),0)</f>
        <v>439</v>
      </c>
      <c r="AL11" s="78">
        <f>VLOOKUP(年度マスタ!$K$4&amp;"_"&amp;$AG11,データシート1!$A:$BT,MATCH("ab_"&amp;AL$2,データシート1!$A$1:$BT$1,0),0)</f>
        <v>209</v>
      </c>
      <c r="AM11" s="78">
        <f>VLOOKUP(年度マスタ!$K$4&amp;"_"&amp;$AG11,データシート1!$A:$BT,MATCH("ab_"&amp;AM$2,データシート1!$A$1:$BT$1,0),0)</f>
        <v>287</v>
      </c>
      <c r="AN11" s="78">
        <f>VLOOKUP(年度マスタ!$K$4&amp;"_"&amp;$AG11,データシート1!$A:$BT,MATCH("ab_"&amp;AN$2,データシート1!$A$1:$BT$1,0),0)</f>
        <v>137</v>
      </c>
      <c r="AO11" s="78">
        <f>VLOOKUP(年度マスタ!$K$4&amp;"_"&amp;$AG11,データシート1!$A:$BT,MATCH("ab_"&amp;AO$2,データシート1!$A$1:$BT$1,0),0)</f>
        <v>600</v>
      </c>
      <c r="AP11" s="78">
        <f>VLOOKUP(年度マスタ!$K$4&amp;"_"&amp;$AG11,データシート1!$A:$BT,MATCH("ab_"&amp;AP$2,データシート1!$A$1:$BT$1,0),0)</f>
        <v>0</v>
      </c>
      <c r="AQ11" s="954">
        <f>VLOOKUP(年度マスタ!$K$4&amp;"_"&amp;$AG11,データシート1!$A:$BT,MATCH("ab_"&amp;AQ$2,データシート1!$A$1:$BT$1,0),0)</f>
        <v>0.10230386968749999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v>
      </c>
      <c r="AJ12" s="78">
        <f>VLOOKUP(年度マスタ!$K$4&amp;"_"&amp;$AG12,データシート1!$A:$BT,MATCH("ab_"&amp;AJ$2,データシート1!$A$1:$BT$1,0),0)</f>
        <v>19</v>
      </c>
      <c r="AK12" s="78">
        <f>VLOOKUP(年度マスタ!$K$4&amp;"_"&amp;$AG12,データシート1!$A:$BT,MATCH("ab_"&amp;AK$2,データシート1!$A$1:$BT$1,0),0)</f>
        <v>452</v>
      </c>
      <c r="AL12" s="78">
        <f>VLOOKUP(年度マスタ!$K$4&amp;"_"&amp;$AG12,データシート1!$A:$BT,MATCH("ab_"&amp;AL$2,データシート1!$A$1:$BT$1,0),0)</f>
        <v>201</v>
      </c>
      <c r="AM12" s="78">
        <f>VLOOKUP(年度マスタ!$K$4&amp;"_"&amp;$AG12,データシート1!$A:$BT,MATCH("ab_"&amp;AM$2,データシート1!$A$1:$BT$1,0),0)</f>
        <v>288</v>
      </c>
      <c r="AN12" s="78">
        <f>VLOOKUP(年度マスタ!$K$4&amp;"_"&amp;$AG12,データシート1!$A:$BT,MATCH("ab_"&amp;AN$2,データシート1!$A$1:$BT$1,0),0)</f>
        <v>133</v>
      </c>
      <c r="AO12" s="78">
        <f>VLOOKUP(年度マスタ!$K$4&amp;"_"&amp;$AG12,データシート1!$A:$BT,MATCH("ab_"&amp;AO$2,データシート1!$A$1:$BT$1,0),0)</f>
        <v>603</v>
      </c>
      <c r="AP12" s="78">
        <f>VLOOKUP(年度マスタ!$K$4&amp;"_"&amp;$AG12,データシート1!$A:$BT,MATCH("ab_"&amp;AP$2,データシート1!$A$1:$BT$1,0),0)</f>
        <v>0</v>
      </c>
      <c r="AQ12" s="954">
        <f>VLOOKUP(年度マスタ!$K$4&amp;"_"&amp;$AG12,データシート1!$A:$BT,MATCH("ab_"&amp;AQ$2,データシート1!$A$1:$BT$1,0),0)</f>
        <v>7.8327518360000001E-2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v>
      </c>
      <c r="AJ13" s="78">
        <f>VLOOKUP(年度マスタ!$K$4&amp;"_"&amp;$AG13,データシート1!$A:$BT,MATCH("ab_"&amp;AJ$2,データシート1!$A$1:$BT$1,0),0)</f>
        <v>19</v>
      </c>
      <c r="AK13" s="78">
        <f>VLOOKUP(年度マスタ!$K$4&amp;"_"&amp;$AG13,データシート1!$A:$BT,MATCH("ab_"&amp;AK$2,データシート1!$A$1:$BT$1,0),0)</f>
        <v>452</v>
      </c>
      <c r="AL13" s="78">
        <f>VLOOKUP(年度マスタ!$K$4&amp;"_"&amp;$AG13,データシート1!$A:$BT,MATCH("ab_"&amp;AL$2,データシート1!$A$1:$BT$1,0),0)</f>
        <v>208</v>
      </c>
      <c r="AM13" s="78">
        <f>VLOOKUP(年度マスタ!$K$4&amp;"_"&amp;$AG13,データシート1!$A:$BT,MATCH("ab_"&amp;AM$2,データシート1!$A$1:$BT$1,0),0)</f>
        <v>290</v>
      </c>
      <c r="AN13" s="78">
        <f>VLOOKUP(年度マスタ!$K$4&amp;"_"&amp;$AG13,データシート1!$A:$BT,MATCH("ab_"&amp;AN$2,データシート1!$A$1:$BT$1,0),0)</f>
        <v>134</v>
      </c>
      <c r="AO13" s="78">
        <f>VLOOKUP(年度マスタ!$K$4&amp;"_"&amp;$AG13,データシート1!$A:$BT,MATCH("ab_"&amp;AO$2,データシート1!$A$1:$BT$1,0),0)</f>
        <v>588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9</v>
      </c>
      <c r="AJ14" s="78">
        <f>VLOOKUP(年度マスタ!$K$4&amp;"_"&amp;$AG14,データシート1!$A:$BT,MATCH("ab_"&amp;AJ$2,データシート1!$A$1:$BT$1,0),0)</f>
        <v>19</v>
      </c>
      <c r="AK14" s="78">
        <f>VLOOKUP(年度マスタ!$K$4&amp;"_"&amp;$AG14,データシート1!$A:$BT,MATCH("ab_"&amp;AK$2,データシート1!$A$1:$BT$1,0),0)</f>
        <v>452</v>
      </c>
      <c r="AL14" s="78">
        <f>VLOOKUP(年度マスタ!$K$4&amp;"_"&amp;$AG14,データシート1!$A:$BT,MATCH("ab_"&amp;AL$2,データシート1!$A$1:$BT$1,0),0)</f>
        <v>207</v>
      </c>
      <c r="AM14" s="78">
        <f>VLOOKUP(年度マスタ!$K$4&amp;"_"&amp;$AG14,データシート1!$A:$BT,MATCH("ab_"&amp;AM$2,データシート1!$A$1:$BT$1,0),0)</f>
        <v>291</v>
      </c>
      <c r="AN14" s="78">
        <f>VLOOKUP(年度マスタ!$K$4&amp;"_"&amp;$AG14,データシート1!$A:$BT,MATCH("ab_"&amp;AN$2,データシート1!$A$1:$BT$1,0),0)</f>
        <v>142</v>
      </c>
      <c r="AO14" s="78">
        <f>VLOOKUP(年度マスタ!$K$4&amp;"_"&amp;$AG14,データシート1!$A:$BT,MATCH("ab_"&amp;AO$2,データシート1!$A$1:$BT$1,0),0)</f>
        <v>584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v>
      </c>
      <c r="AJ15" s="78">
        <f>VLOOKUP(年度マスタ!$K$4&amp;"_"&amp;$AG15,データシート1!$A:$BT,MATCH("ab_"&amp;AJ$2,データシート1!$A$1:$BT$1,0),0)</f>
        <v>19</v>
      </c>
      <c r="AK15" s="78">
        <f>VLOOKUP(年度マスタ!$K$4&amp;"_"&amp;$AG15,データシート1!$A:$BT,MATCH("ab_"&amp;AK$2,データシート1!$A$1:$BT$1,0),0)</f>
        <v>452</v>
      </c>
      <c r="AL15" s="78">
        <f>VLOOKUP(年度マスタ!$K$4&amp;"_"&amp;$AG15,データシート1!$A:$BT,MATCH("ab_"&amp;AL$2,データシート1!$A$1:$BT$1,0),0)</f>
        <v>203</v>
      </c>
      <c r="AM15" s="78">
        <f>VLOOKUP(年度マスタ!$K$4&amp;"_"&amp;$AG15,データシート1!$A:$BT,MATCH("ab_"&amp;AM$2,データシート1!$A$1:$BT$1,0),0)</f>
        <v>294</v>
      </c>
      <c r="AN15" s="78">
        <f>VLOOKUP(年度マスタ!$K$4&amp;"_"&amp;$AG15,データシート1!$A:$BT,MATCH("ab_"&amp;AN$2,データシート1!$A$1:$BT$1,0),0)</f>
        <v>148</v>
      </c>
      <c r="AO15" s="78">
        <f>VLOOKUP(年度マスタ!$K$4&amp;"_"&amp;$AG15,データシート1!$A:$BT,MATCH("ab_"&amp;AO$2,データシート1!$A$1:$BT$1,0),0)</f>
        <v>576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v>
      </c>
      <c r="AJ16" s="78">
        <f>VLOOKUP(年度マスタ!$K$4&amp;"_"&amp;$AG16,データシート1!$A:$BT,MATCH("ab_"&amp;AJ$2,データシート1!$A$1:$BT$1,0),0)</f>
        <v>19</v>
      </c>
      <c r="AK16" s="78">
        <f>VLOOKUP(年度マスタ!$K$4&amp;"_"&amp;$AG16,データシート1!$A:$BT,MATCH("ab_"&amp;AK$2,データシート1!$A$1:$BT$1,0),0)</f>
        <v>452</v>
      </c>
      <c r="AL16" s="78">
        <f>VLOOKUP(年度マスタ!$K$4&amp;"_"&amp;$AG16,データシート1!$A:$BT,MATCH("ab_"&amp;AL$2,データシート1!$A$1:$BT$1,0),0)</f>
        <v>202</v>
      </c>
      <c r="AM16" s="78">
        <f>VLOOKUP(年度マスタ!$K$4&amp;"_"&amp;$AG16,データシート1!$A:$BT,MATCH("ab_"&amp;AM$2,データシート1!$A$1:$BT$1,0),0)</f>
        <v>295</v>
      </c>
      <c r="AN16" s="78">
        <f>VLOOKUP(年度マスタ!$K$4&amp;"_"&amp;$AG16,データシート1!$A:$BT,MATCH("ab_"&amp;AN$2,データシート1!$A$1:$BT$1,0),0)</f>
        <v>147</v>
      </c>
      <c r="AO16" s="78">
        <f>VLOOKUP(年度マスタ!$K$4&amp;"_"&amp;$AG16,データシート1!$A:$BT,MATCH("ab_"&amp;AO$2,データシート1!$A$1:$BT$1,0),0)</f>
        <v>557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v>
      </c>
      <c r="AJ17" s="151">
        <f>VLOOKUP(年度マスタ!$K$4&amp;"_"&amp;$AG17,データシート1!$A:$BT,MATCH("ab_"&amp;AJ$2,データシート1!$A$1:$BT$1,0),0)</f>
        <v>19</v>
      </c>
      <c r="AK17" s="151">
        <f>VLOOKUP(年度マスタ!$K$4&amp;"_"&amp;$AG17,データシート1!$A:$BT,MATCH("ab_"&amp;AK$2,データシート1!$A$1:$BT$1,0),0)</f>
        <v>452</v>
      </c>
      <c r="AL17" s="151">
        <f>VLOOKUP(年度マスタ!$K$4&amp;"_"&amp;$AG17,データシート1!$A:$BT,MATCH("ab_"&amp;AL$2,データシート1!$A$1:$BT$1,0),0)</f>
        <v>202</v>
      </c>
      <c r="AM17" s="151">
        <f>VLOOKUP(年度マスタ!$K$4&amp;"_"&amp;$AG17,データシート1!$A:$BT,MATCH("ab_"&amp;AM$2,データシート1!$A$1:$BT$1,0),0)</f>
        <v>292</v>
      </c>
      <c r="AN17" s="151">
        <f>VLOOKUP(年度マスタ!$K$4&amp;"_"&amp;$AG17,データシート1!$A:$BT,MATCH("ab_"&amp;AN$2,データシート1!$A$1:$BT$1,0),0)</f>
        <v>137</v>
      </c>
      <c r="AO17" s="151">
        <f>VLOOKUP(年度マスタ!$K$4&amp;"_"&amp;$AG17,データシート1!$A:$BT,MATCH("ab_"&amp;AO$2,データシート1!$A$1:$BT$1,0),0)</f>
        <v>549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12</v>
      </c>
      <c r="AJ18" s="78">
        <f>VLOOKUP(年度マスタ!$K$4&amp;"_"&amp;$AG18,データシート1!$A:$BT,MATCH("ab_"&amp;AJ$2,データシート1!$A$1:$BT$1,0),0)</f>
        <v>5</v>
      </c>
      <c r="AK18" s="78">
        <f>VLOOKUP(年度マスタ!$K$4&amp;"_"&amp;$AG18,データシート1!$A:$BT,MATCH("ab_"&amp;AK$2,データシート1!$A$1:$BT$1,0),0)</f>
        <v>403</v>
      </c>
      <c r="AL18" s="78">
        <f>VLOOKUP(年度マスタ!$K$4&amp;"_"&amp;$AG18,データシート1!$A:$BT,MATCH("ab_"&amp;AL$2,データシート1!$A$1:$BT$1,0),0)</f>
        <v>194</v>
      </c>
      <c r="AM18" s="78">
        <f>VLOOKUP(年度マスタ!$K$4&amp;"_"&amp;$AG18,データシート1!$A:$BT,MATCH("ab_"&amp;AM$2,データシート1!$A$1:$BT$1,0),0)</f>
        <v>291</v>
      </c>
      <c r="AN18" s="78">
        <f>VLOOKUP(年度マスタ!$K$4&amp;"_"&amp;$AG18,データシート1!$A:$BT,MATCH("ab_"&amp;AN$2,データシート1!$A$1:$BT$1,0),0)</f>
        <v>137</v>
      </c>
      <c r="AO18" s="78">
        <f>VLOOKUP(年度マスタ!$K$4&amp;"_"&amp;$AG18,データシート1!$A:$BT,MATCH("ab_"&amp;AO$2,データシート1!$A$1:$BT$1,0),0)</f>
        <v>522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12</v>
      </c>
      <c r="AJ19" s="78">
        <f>VLOOKUP(年度マスタ!$K$4&amp;"_"&amp;$AG19,データシート1!$A:$BT,MATCH("ab_"&amp;AJ$2,データシート1!$A$1:$BT$1,0),0)</f>
        <v>5</v>
      </c>
      <c r="AK19" s="78">
        <f>VLOOKUP(年度マスタ!$K$4&amp;"_"&amp;$AG19,データシート1!$A:$BT,MATCH("ab_"&amp;AK$2,データシート1!$A$1:$BT$1,0),0)</f>
        <v>403</v>
      </c>
      <c r="AL19" s="78">
        <f>VLOOKUP(年度マスタ!$K$4&amp;"_"&amp;$AG19,データシート1!$A:$BT,MATCH("ab_"&amp;AL$2,データシート1!$A$1:$BT$1,0),0)</f>
        <v>199</v>
      </c>
      <c r="AM19" s="78">
        <f>VLOOKUP(年度マスタ!$K$4&amp;"_"&amp;$AG19,データシート1!$A:$BT,MATCH("ab_"&amp;AM$2,データシート1!$A$1:$BT$1,0),0)</f>
        <v>290</v>
      </c>
      <c r="AN19" s="78">
        <f>VLOOKUP(年度マスタ!$K$4&amp;"_"&amp;$AG19,データシート1!$A:$BT,MATCH("ab_"&amp;AN$2,データシート1!$A$1:$BT$1,0),0)</f>
        <v>142</v>
      </c>
      <c r="AO19" s="78">
        <f>VLOOKUP(年度マスタ!$K$4&amp;"_"&amp;$AG19,データシート1!$A:$BT,MATCH("ab_"&amp;AO$2,データシート1!$A$1:$BT$1,0),0)</f>
        <v>530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12</v>
      </c>
      <c r="AJ20" s="78">
        <f>VLOOKUP(年度マスタ!$K$4&amp;"_"&amp;$AG20,データシート1!$A:$BT,MATCH("ab_"&amp;AJ$2,データシート1!$A$1:$BT$1,0),0)</f>
        <v>5</v>
      </c>
      <c r="AK20" s="78">
        <f>VLOOKUP(年度マスタ!$K$4&amp;"_"&amp;$AG20,データシート1!$A:$BT,MATCH("ab_"&amp;AK$2,データシート1!$A$1:$BT$1,0),0)</f>
        <v>403</v>
      </c>
      <c r="AL20" s="78">
        <f>VLOOKUP(年度マスタ!$K$4&amp;"_"&amp;$AG20,データシート1!$A:$BT,MATCH("ab_"&amp;AL$2,データシート1!$A$1:$BT$1,0),0)</f>
        <v>202</v>
      </c>
      <c r="AM20" s="78">
        <f>VLOOKUP(年度マスタ!$K$4&amp;"_"&amp;$AG20,データシート1!$A:$BT,MATCH("ab_"&amp;AM$2,データシート1!$A$1:$BT$1,0),0)</f>
        <v>290</v>
      </c>
      <c r="AN20" s="78">
        <f>VLOOKUP(年度マスタ!$K$4&amp;"_"&amp;$AG20,データシート1!$A:$BT,MATCH("ab_"&amp;AN$2,データシート1!$A$1:$BT$1,0),0)</f>
        <v>145</v>
      </c>
      <c r="AO20" s="78">
        <f>VLOOKUP(年度マスタ!$K$4&amp;"_"&amp;$AG20,データシート1!$A:$BT,MATCH("ab_"&amp;AO$2,データシート1!$A$1:$BT$1,0),0)</f>
        <v>521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檜枝岐村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07364</v>
      </c>
      <c r="BF13" s="70" t="str">
        <f>年度マスタ!K4</f>
        <v>07364</v>
      </c>
      <c r="BG13" s="70" t="str">
        <f>年度マスタ!K4</f>
        <v>07364</v>
      </c>
      <c r="BH13" s="278" t="s">
        <v>195</v>
      </c>
      <c r="BI13" s="278" t="s">
        <v>195</v>
      </c>
      <c r="BJ13" s="278" t="s">
        <v>195</v>
      </c>
      <c r="BK13" s="278" t="str">
        <f>年度マスタ!K4</f>
        <v>07364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檜枝岐村</v>
      </c>
      <c r="BF14" s="70" t="str">
        <f>AP2</f>
        <v>檜枝岐村</v>
      </c>
      <c r="BG14" s="70" t="str">
        <f>AP2</f>
        <v>檜枝岐村</v>
      </c>
      <c r="BH14" s="70" t="s">
        <v>205</v>
      </c>
      <c r="BI14" s="70" t="s">
        <v>205</v>
      </c>
      <c r="BJ14" s="70" t="s">
        <v>205</v>
      </c>
      <c r="BK14" s="70" t="str">
        <f>AP2</f>
        <v>檜枝岐村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3.327910972505562</v>
      </c>
      <c r="AG24" s="877">
        <f t="shared" ref="AG24:AP24" si="11">AG25+AG29</f>
        <v>3.6518753155419286</v>
      </c>
      <c r="AH24" s="877">
        <f t="shared" si="11"/>
        <v>3.0531403337504317</v>
      </c>
      <c r="AI24" s="877">
        <f t="shared" si="11"/>
        <v>3.7842566737819636</v>
      </c>
      <c r="AJ24" s="877">
        <f t="shared" si="11"/>
        <v>3.7526372343679437</v>
      </c>
      <c r="AK24" s="877">
        <f t="shared" si="11"/>
        <v>3.0723023461013375</v>
      </c>
      <c r="AL24" s="877">
        <f t="shared" si="11"/>
        <v>2.9559921198655794</v>
      </c>
      <c r="AM24" s="877">
        <f t="shared" si="11"/>
        <v>2.9778193315239627</v>
      </c>
      <c r="AN24" s="877">
        <f t="shared" si="11"/>
        <v>2.987603544072412</v>
      </c>
      <c r="AO24" s="877">
        <f t="shared" si="11"/>
        <v>1.7482100313688018</v>
      </c>
      <c r="AP24" s="878">
        <f t="shared" si="11"/>
        <v>1.8632994239759442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0.74132564534380008</v>
      </c>
      <c r="AG25" s="879">
        <f>①CO2排出量の現状把握!AA35</f>
        <v>0.74165416767513259</v>
      </c>
      <c r="AH25" s="879">
        <f>①CO2排出量の現状把握!AB35</f>
        <v>0.54143586842116065</v>
      </c>
      <c r="AI25" s="879">
        <f>①CO2排出量の現状把握!AC35</f>
        <v>0.89280579832542051</v>
      </c>
      <c r="AJ25" s="879">
        <f>①CO2排出量の現状把握!AD35</f>
        <v>0.90803169848791176</v>
      </c>
      <c r="AK25" s="879">
        <f>①CO2排出量の現状把握!AE35</f>
        <v>0.99410630575284176</v>
      </c>
      <c r="AL25" s="879">
        <f>①CO2排出量の現状把握!AF35</f>
        <v>1.0297486700175731</v>
      </c>
      <c r="AM25" s="879">
        <f>①CO2排出量の現状把握!AG35</f>
        <v>0.93473950097879799</v>
      </c>
      <c r="AN25" s="879">
        <f>①CO2排出量の現状把握!AH35</f>
        <v>0.94217339827724633</v>
      </c>
      <c r="AO25" s="879">
        <f>①CO2排出量の現状把握!AI35</f>
        <v>0.22478196137036699</v>
      </c>
      <c r="AP25" s="880">
        <f>①CO2排出量の現状把握!AJ35</f>
        <v>0.19224191477132424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2.9362223450223161E-2</v>
      </c>
      <c r="AG27" s="881">
        <f>①CO2排出量の現状把握!AA37</f>
        <v>2.756437891248318E-2</v>
      </c>
      <c r="AH27" s="881">
        <f>①CO2排出量の現状把握!AB37</f>
        <v>2.3401452447668641E-2</v>
      </c>
      <c r="AI27" s="881">
        <f>①CO2排出量の現状把握!AC37</f>
        <v>2.0797962899281871E-2</v>
      </c>
      <c r="AJ27" s="881">
        <f>①CO2排出量の現状把握!AD37</f>
        <v>2.101858142976764E-2</v>
      </c>
      <c r="AK27" s="881">
        <f>①CO2排出量の現状把握!AE37</f>
        <v>2.1590871885439237E-2</v>
      </c>
      <c r="AL27" s="881">
        <f>①CO2排出量の現状把握!AF37</f>
        <v>2.2192401063593065E-2</v>
      </c>
      <c r="AM27" s="881">
        <f>①CO2排出量の現状把握!AG37</f>
        <v>2.1093693468805744E-2</v>
      </c>
      <c r="AN27" s="881">
        <f>①CO2排出量の現状把握!AH37</f>
        <v>1.9525811817520122E-2</v>
      </c>
      <c r="AO27" s="881">
        <f>①CO2排出量の現状把握!AI37</f>
        <v>2.6257745767758415E-2</v>
      </c>
      <c r="AP27" s="882">
        <f>①CO2排出量の現状把握!AJ37</f>
        <v>2.875647053683027E-2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0.71196342189357686</v>
      </c>
      <c r="AG28" s="881">
        <f>①CO2排出量の現状把握!AA38</f>
        <v>0.71408978876264939</v>
      </c>
      <c r="AH28" s="881">
        <f>①CO2排出量の現状把握!AB38</f>
        <v>0.51803441597349198</v>
      </c>
      <c r="AI28" s="881">
        <f>①CO2排出量の現状把握!AC38</f>
        <v>0.87200783542613869</v>
      </c>
      <c r="AJ28" s="881">
        <f>①CO2排出量の現状把握!AD38</f>
        <v>0.88701311705814412</v>
      </c>
      <c r="AK28" s="881">
        <f>①CO2排出量の現状把握!AE38</f>
        <v>0.97251543386740247</v>
      </c>
      <c r="AL28" s="881">
        <f>①CO2排出量の現状把握!AF38</f>
        <v>1.0075562689539801</v>
      </c>
      <c r="AM28" s="881">
        <f>①CO2排出量の現状把握!AG38</f>
        <v>0.91364580750999225</v>
      </c>
      <c r="AN28" s="881">
        <f>①CO2排出量の現状把握!AH38</f>
        <v>0.92264758645972622</v>
      </c>
      <c r="AO28" s="881">
        <f>①CO2排出量の現状把握!AI38</f>
        <v>0.19852421560260858</v>
      </c>
      <c r="AP28" s="882">
        <f>①CO2排出量の現状把握!AJ38</f>
        <v>0.16348544423449396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2.586585327161762</v>
      </c>
      <c r="AG29" s="883">
        <f>①CO2排出量の現状把握!AA39</f>
        <v>2.9102211478667961</v>
      </c>
      <c r="AH29" s="883">
        <f>①CO2排出量の現状把握!AB39</f>
        <v>2.5117044653292711</v>
      </c>
      <c r="AI29" s="883">
        <f>①CO2排出量の現状把握!AC39</f>
        <v>2.8914508754565431</v>
      </c>
      <c r="AJ29" s="883">
        <f>①CO2排出量の現状把握!AD39</f>
        <v>2.844605535880032</v>
      </c>
      <c r="AK29" s="883">
        <f>①CO2排出量の現状把握!AE39</f>
        <v>2.0781960403484958</v>
      </c>
      <c r="AL29" s="883">
        <f>①CO2排出量の現状把握!AF39</f>
        <v>1.9262434498480063</v>
      </c>
      <c r="AM29" s="883">
        <f>①CO2排出量の現状把握!AG39</f>
        <v>2.0430798305451647</v>
      </c>
      <c r="AN29" s="883">
        <f>①CO2排出量の現状把握!AH39</f>
        <v>2.0454301457951658</v>
      </c>
      <c r="AO29" s="883">
        <f>①CO2排出量の現状把握!AI39</f>
        <v>1.5234280699984348</v>
      </c>
      <c r="AP29" s="884">
        <f>①CO2排出量の現状把握!AJ39</f>
        <v>1.6710575092046198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檜枝岐村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v>
      </c>
      <c r="K6" s="619">
        <f>VLOOKUP(年度マスタ!$K$4&amp;"_"&amp;K$5,データシート1!$A:$BT,MATCH("cb_"&amp;$G6,データシート1!$A$1:$BT$1,0),0)</f>
        <v>2.7</v>
      </c>
      <c r="L6" s="619">
        <f>VLOOKUP(年度マスタ!$K$4&amp;"_"&amp;L$5,データシート1!$A:$BT,MATCH("cb_"&amp;$G6,データシート1!$A$1:$BT$1,0),0)</f>
        <v>2.7</v>
      </c>
      <c r="M6" s="619">
        <f>VLOOKUP(年度マスタ!$K$4&amp;"_"&amp;M$5,データシート1!$A:$BT,MATCH("cb_"&amp;$G6,データシート1!$A$1:$BT$1,0),0)</f>
        <v>3</v>
      </c>
      <c r="N6" s="619">
        <f>VLOOKUP(年度マスタ!$K$4&amp;"_"&amp;N$5,データシート1!$A:$BT,MATCH("cb_"&amp;$G6,データシート1!$A$1:$BT$1,0),0)</f>
        <v>2.7</v>
      </c>
      <c r="O6" s="619">
        <f>VLOOKUP(年度マスタ!$K$4&amp;"_"&amp;O$5,データシート1!$A:$BT,MATCH("cb_"&amp;$G6,データシート1!$A$1:$BT$1,0),0)</f>
        <v>2.7</v>
      </c>
      <c r="P6" s="619">
        <f>VLOOKUP(年度マスタ!$K$4&amp;"_"&amp;P$5,データシート1!$A:$BT,MATCH("cb_"&amp;$G6,データシート1!$A$1:$BT$1,0),0)</f>
        <v>2.7</v>
      </c>
      <c r="Q6" s="619">
        <f>VLOOKUP(年度マスタ!$K$4&amp;"_"&amp;Q$5,データシート1!$A:$BT,MATCH("cb_"&amp;$G6,データシート1!$A$1:$BT$1,0),0)</f>
        <v>2.7</v>
      </c>
      <c r="R6" s="633">
        <f>VLOOKUP(年度マスタ!$K$4&amp;"_"&amp;R$5,データシート1!$A:$BT,MATCH("cb_"&amp;$G6,データシート1!$A$1:$BT$1,0),0)</f>
        <v>2.7</v>
      </c>
      <c r="S6" s="568"/>
      <c r="T6" s="190"/>
      <c r="U6" s="581"/>
      <c r="V6" s="195"/>
      <c r="W6" s="195"/>
      <c r="X6" s="195"/>
      <c r="Y6" s="196" t="s">
        <v>372</v>
      </c>
      <c r="Z6" s="663" t="s">
        <v>373</v>
      </c>
      <c r="AA6" s="663"/>
      <c r="AB6" s="663"/>
      <c r="AC6" s="664">
        <f>SUM(AC7:AC8)</f>
        <v>6827</v>
      </c>
      <c r="AD6" s="664">
        <f>SUM(AD7:AD8)</f>
        <v>8597.7949999999983</v>
      </c>
      <c r="AE6" s="665">
        <f>$AD6*3600/100000000</f>
        <v>0.30952061999999991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5022</v>
      </c>
      <c r="AD7" s="1022">
        <f>VLOOKUP(年度マスタ!$K$4&amp;"_"&amp;年度マスタ!$K$9,データシート3!A:AB,MATCH("ea_"&amp;$Y7&amp;"_年間発電",データシート3!$A$1:$AB$1,0),0)/10^3</f>
        <v>6326.6719999999987</v>
      </c>
      <c r="AE7" s="554">
        <f t="shared" ref="AE7:AE16" si="0">$AD7*3600/100000000</f>
        <v>0.22776019199999994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1805</v>
      </c>
      <c r="AD8" s="1022">
        <f>VLOOKUP(年度マスタ!$K$4&amp;"_"&amp;年度マスタ!$K$9,データシート3!A:AB,MATCH("ea_"&amp;$Y8&amp;"_年間発電",データシート3!$A$1:$AB$1,0),0)/10^3</f>
        <v>2271.123</v>
      </c>
      <c r="AE8" s="554">
        <f t="shared" si="0"/>
        <v>8.1760427999999996E-2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43700</v>
      </c>
      <c r="AD9" s="666">
        <f>VLOOKUP(年度マスタ!$K$4&amp;"_"&amp;年度マスタ!$K$9,データシート3!A:AB,MATCH("ea_"&amp;$Y9&amp;"_年間発電",データシート3!$A$1:$AB$1,0),0)/10^3</f>
        <v>91170.42</v>
      </c>
      <c r="AE9" s="667">
        <f t="shared" si="0"/>
        <v>3.28213512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67468</v>
      </c>
      <c r="AD10" s="666">
        <f>SUM(AD11:AD12)</f>
        <v>432525.614</v>
      </c>
      <c r="AE10" s="667">
        <f t="shared" si="0"/>
        <v>15.570922104000001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67468</v>
      </c>
      <c r="AD11" s="1022">
        <f>VLOOKUP(年度マスタ!$K$4&amp;"_"&amp;年度マスタ!$K$9,データシート3!A:AB,MATCH("ea_"&amp;$Y11&amp;"_年間発電",データシート3!$A$1:$AB$1,0),0)/10^3</f>
        <v>432525.614</v>
      </c>
      <c r="AE11" s="554">
        <f t="shared" si="0"/>
        <v>15.570922104000001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v>
      </c>
      <c r="K12" s="651">
        <f t="shared" ref="K12:Q12" si="1">SUM(K6:K11)</f>
        <v>2.7</v>
      </c>
      <c r="L12" s="651">
        <f t="shared" si="1"/>
        <v>2.7</v>
      </c>
      <c r="M12" s="651">
        <f t="shared" si="1"/>
        <v>3</v>
      </c>
      <c r="N12" s="651">
        <f t="shared" si="1"/>
        <v>2.7</v>
      </c>
      <c r="O12" s="651">
        <f t="shared" si="1"/>
        <v>2.7</v>
      </c>
      <c r="P12" s="651">
        <f t="shared" si="1"/>
        <v>2.7</v>
      </c>
      <c r="Q12" s="651">
        <f t="shared" si="1"/>
        <v>2.7</v>
      </c>
      <c r="R12" s="652">
        <f t="shared" ref="R12" si="2">SUM(R6:R11)</f>
        <v>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817</v>
      </c>
      <c r="AD13" s="666">
        <f>SUM(AD14:AD16)</f>
        <v>5006.9009999999998</v>
      </c>
      <c r="AE13" s="667">
        <f t="shared" si="0"/>
        <v>0.18024843599999998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817</v>
      </c>
      <c r="AD16" s="1022">
        <f>VLOOKUP(年度マスタ!$K$4&amp;"_"&amp;年度マスタ!$K$9,データシート3!A:AB,MATCH("ea_"&amp;$Y16&amp;"_年間発電",データシート3!$A$1:$AB$1,0),0)/10^3</f>
        <v>5006.9009999999998</v>
      </c>
      <c r="AE16" s="554">
        <f t="shared" si="0"/>
        <v>0.18024843599999998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2.6879239999999999E-2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0.32864438000000001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3.2403240000000002</v>
      </c>
      <c r="K19" s="615">
        <f>K6*別紙!$C5/100*別紙!$E5/10^3</f>
        <v>3.2403240000000002</v>
      </c>
      <c r="L19" s="615">
        <f>L6*別紙!$C5/100*別紙!$E5/10^3</f>
        <v>3.2403240000000002</v>
      </c>
      <c r="M19" s="615">
        <f>M6*別紙!$C5/100*別紙!$E5/10^3</f>
        <v>3.6003599999999993</v>
      </c>
      <c r="N19" s="615">
        <f>N6*別紙!$C5/100*別紙!$E5/10^3</f>
        <v>3.2403240000000002</v>
      </c>
      <c r="O19" s="615">
        <f>O6*別紙!$C5/100*別紙!$E5/10^3</f>
        <v>3.2403240000000002</v>
      </c>
      <c r="P19" s="615">
        <f>P6*別紙!$C5/100*別紙!$E5/10^3</f>
        <v>3.2403240000000002</v>
      </c>
      <c r="Q19" s="615">
        <f>Q6*別紙!$C5/100*別紙!$E5/10^3</f>
        <v>3.2403240000000002</v>
      </c>
      <c r="R19" s="639">
        <f>R6*別紙!$C5/100*別紙!$E5/10^3</f>
        <v>3.2403240000000002</v>
      </c>
      <c r="S19" s="572"/>
      <c r="T19" s="191"/>
      <c r="U19" s="588"/>
      <c r="W19" s="201"/>
      <c r="X19" s="201"/>
      <c r="Y19" s="173"/>
      <c r="Z19" s="628" t="s">
        <v>389</v>
      </c>
      <c r="AA19" s="671"/>
      <c r="AB19" s="672"/>
      <c r="AC19" s="673">
        <f>SUM($AC$6,$AC$9,$AC$10,$AC$13)</f>
        <v>118812</v>
      </c>
      <c r="AD19" s="673">
        <f>SUM($AD$6,$AD$9,$AD$10,$AD$13)</f>
        <v>537300.73</v>
      </c>
      <c r="AE19" s="674">
        <f>SUM($AE$6,$AE$9,$AE$10,$AE$13,$AE$17,$AE$18)</f>
        <v>19.6983499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3.2403240000000002</v>
      </c>
      <c r="K25" s="657">
        <f t="shared" si="3"/>
        <v>3.2403240000000002</v>
      </c>
      <c r="L25" s="657">
        <f t="shared" si="3"/>
        <v>3.2403240000000002</v>
      </c>
      <c r="M25" s="657">
        <f t="shared" si="3"/>
        <v>3.6003599999999993</v>
      </c>
      <c r="N25" s="657">
        <f t="shared" si="3"/>
        <v>3.2403240000000002</v>
      </c>
      <c r="O25" s="657">
        <f t="shared" si="3"/>
        <v>3.2403240000000002</v>
      </c>
      <c r="P25" s="657">
        <f t="shared" si="3"/>
        <v>3.2403240000000002</v>
      </c>
      <c r="Q25" s="657">
        <f t="shared" si="3"/>
        <v>3.2403240000000002</v>
      </c>
      <c r="R25" s="658">
        <f t="shared" ref="R25" si="4">SUM(R19:R24)</f>
        <v>3.2403240000000002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4635.0893858919153</v>
      </c>
      <c r="K26" s="654">
        <f>(VLOOKUP(年度マスタ!$K$4&amp;"_"&amp;K$18,データシート1!$A:$BT,MATCH("da_合計",データシート1!$A$1:$BT$1,0),0))/10^3</f>
        <v>4132.1485309643267</v>
      </c>
      <c r="L26" s="654">
        <f>(VLOOKUP(年度マスタ!$K$4&amp;"_"&amp;L$18,データシート1!$A:$BT,MATCH("da_合計",データシート1!$A$1:$BT$1,0),0))/10^3</f>
        <v>4216.2805397110606</v>
      </c>
      <c r="M26" s="654">
        <f>(VLOOKUP(年度マスタ!$K$4&amp;"_"&amp;M$18,データシート1!$A:$BT,MATCH("da_合計",データシート1!$A$1:$BT$1,0),0))/10^3</f>
        <v>4051.1893106439084</v>
      </c>
      <c r="N26" s="654">
        <f>(VLOOKUP(年度マスタ!$K$4&amp;"_"&amp;N$18,データシート1!$A:$BT,MATCH("da_合計",データシート1!$A$1:$BT$1,0),0))/10^3</f>
        <v>4287.7423077163467</v>
      </c>
      <c r="O26" s="654">
        <f>(VLOOKUP(年度マスタ!$K$4&amp;"_"&amp;O$18,データシート1!$A:$BT,MATCH("da_合計",データシート1!$A$1:$BT$1,0),0))/10^3</f>
        <v>3368.8307877745656</v>
      </c>
      <c r="P26" s="654">
        <f>(VLOOKUP(年度マスタ!$K$4&amp;"_"&amp;P$18,データシート1!$A:$BT,MATCH("da_合計",データシート1!$A$1:$BT$1,0),0))/10^3</f>
        <v>3665.2292731581438</v>
      </c>
      <c r="Q26" s="654">
        <f>(VLOOKUP(年度マスタ!$K$4&amp;"_"&amp;Q$18,データシート1!$A:$BT,MATCH("da_合計",データシート1!$A$1:$BT$1,0),0))/10^3</f>
        <v>3573.1684326766094</v>
      </c>
      <c r="R26" s="655">
        <f>Q26</f>
        <v>3573.1684326766094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6.9908554727396595E-4</v>
      </c>
      <c r="K27" s="839">
        <f t="shared" ref="K27:P27" si="5">K25/K26</f>
        <v>7.8417413500956614E-4</v>
      </c>
      <c r="L27" s="839">
        <f t="shared" si="5"/>
        <v>7.6852665980856624E-4</v>
      </c>
      <c r="M27" s="839">
        <f t="shared" si="5"/>
        <v>8.8871679991368933E-4</v>
      </c>
      <c r="N27" s="839">
        <f t="shared" si="5"/>
        <v>7.5571799036724247E-4</v>
      </c>
      <c r="O27" s="839">
        <f t="shared" si="5"/>
        <v>9.6185418744066504E-4</v>
      </c>
      <c r="P27" s="839">
        <f t="shared" si="5"/>
        <v>8.8407129773029891E-4</v>
      </c>
      <c r="Q27" s="839">
        <f>Q25/Q26</f>
        <v>9.0684893842877699E-4</v>
      </c>
      <c r="R27" s="840">
        <f>R25/R26</f>
        <v>9.0684893842877699E-4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9.0684893842877699E-4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150.37094951539009</v>
      </c>
      <c r="AA52" s="173"/>
      <c r="AB52" s="678" t="s">
        <v>413</v>
      </c>
      <c r="AC52" s="679">
        <f>$AD6</f>
        <v>8597.7949999999983</v>
      </c>
      <c r="AD52" s="680">
        <f>R19+R20</f>
        <v>3.2403240000000002</v>
      </c>
      <c r="AE52" s="681">
        <f t="shared" ref="AE52:AE54" si="6">IFERROR(AD52/AC52,"-")</f>
        <v>3.7687849035712072E-4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533727.5615673234</v>
      </c>
      <c r="Z53" s="1130"/>
      <c r="AA53" s="173"/>
      <c r="AB53" s="678" t="s">
        <v>377</v>
      </c>
      <c r="AC53" s="679">
        <f>$AD9</f>
        <v>91170.42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432525.614</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5006.9009999999998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檜枝岐村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檜枝岐村</v>
      </c>
      <c r="AZ12" s="1023" t="str">
        <f>年度マスタ!$K4</f>
        <v>07364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檜枝岐村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檜枝岐村</v>
      </c>
      <c r="AZ4" s="1038" t="str">
        <f>年度マスタ!$K4</f>
        <v>07364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檜枝岐村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07364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2025-03-04T09:18:01Z</dcterms:created>
  <dcterms:modified xsi:type="dcterms:W3CDTF">2025-03-04T09:18:02Z</dcterms:modified>
  <cp:category/>
  <cp:contentStatus/>
</cp:coreProperties>
</file>