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C62555F-E752-47EB-87AE-140F025CDA8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<sst xmlns="http://schemas.openxmlformats.org/spreadsheetml/2006/main" count="16752" uniqueCount="2479">
  <si>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</si>
  <si>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</si>
  <si>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</si>
  <si>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</si>
  <si>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</si>
  <si>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</si>
  <si>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</si>
  <si>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</si>
  <si>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</si>
  <si>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</si>
  <si>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</si>
  <si>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</si>
  <si>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</si>
  <si>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</si>
  <si>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</si>
  <si>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</si>
  <si>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</si>
  <si>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</si>
  <si>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</si>
  <si>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</si>
  <si>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</si>
  <si>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</si>
  <si>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</si>
  <si>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</si>
  <si>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</si>
  <si>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</si>
  <si>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</si>
  <si>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</si>
  <si>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</si>
  <si>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</si>
  <si>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</si>
  <si>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</si>
  <si>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</si>
  <si>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</si>
  <si>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</si>
  <si>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</si>
  <si>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</si>
  <si>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</si>
  <si>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</si>
  <si>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</si>
  <si>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</si>
  <si>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</si>
  <si>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</si>
  <si>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</si>
  <si>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</si>
  <si>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</si>
  <si>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</si>
  <si>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</si>
  <si>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</si>
  <si>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</si>
  <si>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</si>
  <si>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</si>
  <si>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</si>
  <si>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</si>
  <si>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</si>
  <si>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</si>
  <si>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</si>
  <si>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</si>
  <si>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</si>
  <si>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</si>
  <si>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</si>
  <si>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</si>
  <si>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</si>
  <si>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</si>
  <si>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</si>
  <si>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</si>
  <si>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</si>
  <si>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</si>
  <si>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</si>
  <si>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</si>
  <si>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</si>
  <si>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</si>
  <si>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</si>
  <si>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</si>
  <si>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</si>
  <si>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</si>
  <si>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</si>
  <si>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</si>
  <si>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</si>
  <si>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</si>
  <si>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</si>
  <si>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</si>
  <si>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</si>
  <si>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</si>
  <si>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</si>
  <si>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</si>
  <si>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</si>
  <si>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</si>
  <si>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</si>
  <si>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</si>
  <si>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</si>
  <si>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</si>
  <si>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</si>
  <si>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</si>
  <si>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</si>
  <si>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</si>
  <si>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</si>
  <si>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</si>
  <si>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</si>
  <si>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</si>
  <si>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</si>
  <si>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</si>
  <si>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</si>
  <si>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</si>
  <si>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</si>
  <si>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</si>
  <si>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</si>
  <si>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</si>
  <si>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</si>
  <si>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</si>
  <si>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</si>
  <si>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</si>
  <si>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</si>
  <si>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</si>
  <si>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</si>
  <si>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</si>
  <si>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</si>
  <si>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</si>
  <si>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</si>
  <si>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</si>
  <si>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</si>
  <si>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</si>
  <si>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</si>
  <si>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</si>
  <si>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</si>
  <si>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</si>
  <si>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</si>
  <si>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</si>
  <si>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</si>
  <si>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</si>
  <si>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</si>
  <si>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</si>
  <si>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</si>
  <si>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</si>
  <si>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</si>
  <si>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</si>
  <si>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</si>
  <si>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</si>
  <si>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</si>
  <si>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</si>
  <si>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</si>
  <si>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</si>
  <si>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</si>
  <si>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</si>
  <si>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</si>
  <si>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</si>
  <si>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</si>
  <si>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</si>
  <si>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</si>
  <si>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</si>
  <si>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</si>
  <si>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</si>
  <si>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</si>
  <si>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</si>
  <si>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</si>
  <si>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</si>
  <si>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</si>
  <si>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</si>
  <si>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</si>
  <si>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</si>
  <si>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</si>
  <si>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</si>
  <si>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</si>
  <si>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</si>
  <si>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</si>
  <si>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</si>
  <si>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</si>
  <si>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</si>
  <si>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</si>
  <si>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</si>
  <si>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</si>
  <si>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</si>
  <si>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</si>
  <si>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</si>
  <si>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</si>
  <si>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</si>
  <si>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</si>
  <si>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</si>
  <si>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</si>
  <si>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</si>
  <si>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</si>
  <si>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</si>
  <si>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</si>
  <si>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</si>
  <si>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</si>
  <si>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</si>
  <si>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</si>
  <si>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</si>
  <si>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</si>
  <si>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</si>
  <si>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</si>
  <si>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</si>
  <si>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</si>
  <si>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</si>
  <si>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</si>
  <si>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</si>
  <si>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</si>
  <si>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</si>
  <si>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</si>
  <si>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</si>
  <si>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</si>
  <si>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</si>
  <si>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</si>
  <si>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</si>
  <si>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</si>
  <si>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</si>
  <si>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</si>
  <si>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</si>
  <si>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</si>
  <si>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</si>
  <si>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</si>
  <si>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</si>
  <si>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</si>
  <si>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</si>
  <si>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</si>
  <si>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</si>
  <si>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</si>
  <si>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</si>
  <si>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</si>
  <si>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</si>
  <si>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</si>
  <si>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</si>
  <si>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</si>
  <si>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</si>
  <si>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</si>
  <si>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</si>
  <si>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</si>
  <si>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</si>
  <si>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</si>
  <si>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</si>
  <si>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</si>
  <si>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</si>
  <si>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</si>
  <si>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</si>
  <si>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</si>
  <si>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</si>
  <si>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</si>
  <si>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</si>
  <si>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</si>
  <si>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</si>
  <si>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</si>
  <si>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</si>
  <si>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</si>
  <si>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</si>
  <si>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</si>
  <si>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</si>
  <si>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</si>
  <si>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</si>
  <si>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</si>
  <si>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</si>
  <si>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</si>
  <si>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</si>
  <si>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</si>
  <si>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</si>
  <si>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</si>
  <si>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</si>
  <si>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</si>
  <si>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</si>
  <si>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</si>
  <si>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</si>
  <si>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</si>
  <si>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</si>
  <si>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</si>
  <si>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</si>
  <si>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</si>
  <si>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</si>
  <si>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</si>
  <si>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</si>
  <si>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</si>
  <si>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</si>
  <si>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</si>
  <si>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</si>
  <si>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</si>
  <si>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</si>
  <si>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</si>
  <si>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</si>
  <si>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</si>
  <si>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</si>
  <si>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</si>
  <si>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</si>
  <si>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</si>
  <si>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</si>
  <si>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</si>
  <si>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</si>
  <si>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</si>
  <si>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</si>
  <si>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</si>
  <si>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</si>
  <si>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</si>
  <si>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</si>
  <si>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</si>
  <si>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</si>
  <si>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</si>
  <si>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</si>
  <si>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</si>
  <si>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</si>
  <si>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</si>
  <si>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</si>
  <si>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</si>
  <si>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</si>
  <si>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</si>
  <si>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</si>
  <si>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</si>
  <si>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</si>
  <si>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</si>
  <si>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</si>
  <si>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</si>
  <si>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</si>
  <si>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</si>
  <si>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</si>
  <si>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</si>
  <si>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</si>
  <si>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</si>
  <si>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</si>
  <si>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</si>
  <si>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</si>
  <si>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</si>
  <si>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</si>
  <si>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</si>
  <si>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</si>
  <si>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</si>
  <si>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</si>
  <si>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</si>
  <si>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</si>
  <si>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</si>
  <si>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</si>
  <si>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</si>
  <si>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</si>
  <si>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</si>
  <si>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</si>
  <si>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</si>
  <si>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</si>
  <si>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</si>
  <si>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</si>
  <si>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</si>
  <si>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</si>
  <si>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</si>
  <si>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</si>
  <si>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</si>
  <si>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</si>
  <si>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</si>
  <si>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</si>
  <si>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</si>
  <si>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</si>
  <si>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</si>
  <si>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</si>
  <si>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</si>
  <si>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</si>
  <si>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</si>
  <si>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</si>
  <si>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</si>
  <si>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</si>
  <si>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</si>
  <si>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</si>
  <si>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</si>
  <si>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</si>
  <si>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</si>
  <si>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</si>
  <si>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</si>
  <si>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</si>
  <si>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</si>
  <si>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</si>
  <si>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</si>
  <si>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</si>
  <si>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</si>
  <si>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</si>
  <si>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</si>
  <si>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</si>
  <si>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</si>
  <si>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</si>
  <si>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</si>
  <si>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</si>
  <si>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</si>
  <si>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</si>
  <si>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</si>
  <si>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</si>
  <si>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</si>
  <si>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</si>
  <si>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</si>
  <si>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</si>
  <si>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</si>
  <si>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</si>
  <si>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</si>
  <si>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</si>
  <si>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</si>
  <si>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</si>
  <si>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</si>
  <si>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</si>
  <si>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</si>
  <si>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</si>
  <si>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</si>
  <si>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</si>
  <si>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</si>
  <si>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</si>
  <si>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</si>
  <si>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</si>
  <si>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</si>
  <si>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</si>
  <si>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</si>
  <si>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</si>
  <si>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</si>
  <si>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</si>
  <si>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</si>
  <si>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</si>
  <si>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</si>
  <si>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</si>
  <si>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</si>
  <si>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</si>
  <si>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</si>
  <si>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</si>
  <si>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</si>
  <si>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</si>
  <si>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</si>
  <si>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</si>
  <si>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</si>
  <si>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</si>
  <si>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</si>
  <si>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</si>
  <si>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</si>
  <si>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</si>
  <si>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</si>
  <si>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</si>
  <si>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</si>
  <si>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</si>
  <si>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</si>
  <si>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</si>
  <si>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</si>
  <si>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</si>
  <si>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</si>
  <si>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</si>
  <si>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</si>
  <si>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</si>
  <si>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</si>
  <si>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</si>
  <si>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</si>
  <si>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</si>
  <si>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</si>
  <si>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</si>
  <si>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</si>
  <si>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</si>
  <si>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</si>
  <si>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</si>
  <si>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</si>
  <si>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</si>
  <si>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</si>
  <si>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</si>
  <si>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</si>
  <si>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</si>
  <si>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</si>
  <si>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</si>
  <si>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</si>
  <si>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</si>
  <si>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</si>
  <si>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</si>
  <si>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</si>
  <si>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</si>
  <si>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</si>
  <si>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</si>
  <si>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</si>
  <si>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</si>
  <si>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</si>
  <si>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</si>
  <si>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</si>
  <si>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</si>
  <si>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</si>
  <si>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</si>
  <si>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</si>
  <si>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</si>
  <si>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</si>
  <si>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</si>
  <si>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</si>
  <si>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</si>
  <si>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</si>
  <si>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</si>
  <si>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</si>
  <si>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</si>
  <si>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</si>
  <si>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</si>
  <si>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</si>
  <si>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</si>
  <si>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</si>
  <si>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</si>
  <si>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</si>
  <si>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</si>
  <si>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</si>
  <si>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</si>
  <si>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</si>
  <si>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</si>
  <si>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</si>
  <si>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</si>
  <si>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</si>
  <si>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</si>
  <si>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</si>
  <si>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</si>
  <si>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</si>
  <si>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</si>
  <si>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</si>
  <si>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</si>
  <si>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</si>
  <si>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</si>
  <si>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</si>
  <si>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</si>
  <si>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</si>
  <si>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</si>
  <si>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</si>
  <si>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</si>
  <si>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</si>
  <si>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</si>
  <si>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</si>
  <si>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</si>
  <si>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</si>
  <si>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</si>
  <si>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</si>
  <si>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</si>
  <si>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</si>
  <si>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</si>
  <si>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</si>
  <si>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</si>
  <si>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</si>
  <si>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</si>
  <si>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</si>
  <si>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</si>
  <si>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</si>
  <si>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</si>
  <si>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</si>
  <si>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</si>
  <si>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</si>
  <si>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</si>
  <si>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</si>
  <si>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</si>
  <si>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</si>
  <si>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</si>
  <si>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</si>
  <si>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</si>
  <si>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</si>
  <si>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</si>
  <si>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</si>
  <si>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</si>
  <si>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</si>
  <si>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</si>
  <si>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</si>
  <si>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</si>
  <si>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</si>
  <si>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</si>
  <si>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</si>
  <si>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</si>
  <si>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</si>
  <si>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</si>
  <si>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</si>
  <si>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</si>
  <si>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</si>
  <si>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</si>
  <si>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</si>
  <si>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</si>
  <si>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</si>
  <si>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</si>
  <si>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</si>
  <si>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</si>
  <si>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</si>
  <si>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</si>
  <si>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</si>
  <si>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</si>
  <si>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</si>
  <si>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</si>
  <si>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</si>
  <si>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</si>
  <si>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</si>
  <si>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</si>
  <si>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</si>
  <si>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</si>
  <si>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</si>
  <si>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</si>
  <si>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</si>
  <si>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</si>
  <si>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</si>
  <si>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</si>
  <si>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</si>
  <si>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</si>
  <si>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</si>
  <si>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</si>
  <si>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</si>
  <si>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</si>
  <si>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</si>
  <si>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</si>
  <si>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</si>
  <si>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</si>
  <si>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</si>
  <si>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</si>
  <si>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</si>
  <si>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</si>
  <si>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</si>
  <si>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</si>
  <si>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</si>
  <si>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</si>
  <si>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</si>
  <si>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</si>
  <si>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</si>
  <si>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</si>
  <si>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</si>
  <si>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</si>
  <si>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</si>
  <si>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</si>
  <si>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</si>
  <si>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</si>
  <si>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</si>
  <si>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</si>
  <si>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</si>
  <si>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</si>
  <si>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</si>
  <si>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</si>
  <si>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</si>
  <si>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</si>
  <si>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</si>
  <si>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</si>
  <si>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</si>
  <si>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</si>
  <si>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</si>
  <si>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</si>
  <si>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</si>
  <si>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</si>
  <si>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</si>
  <si>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</si>
  <si>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</si>
  <si>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</si>
  <si>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</si>
  <si>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</si>
  <si>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</si>
  <si>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</si>
  <si>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</si>
  <si>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</si>
  <si>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</si>
  <si>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</si>
  <si>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</si>
  <si>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</si>
  <si>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</si>
  <si>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</si>
  <si>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</si>
  <si>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</si>
  <si>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</si>
  <si>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</si>
  <si>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</si>
  <si>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</si>
  <si>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</si>
  <si>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</si>
  <si>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</si>
  <si>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</si>
  <si>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</si>
  <si>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</si>
  <si>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</si>
  <si>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</si>
  <si>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</si>
  <si>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</si>
  <si>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</si>
  <si>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</si>
  <si>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</si>
  <si>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</si>
  <si>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</si>
  <si>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</si>
  <si>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</si>
  <si>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</si>
  <si>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</si>
  <si>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</si>
  <si>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</si>
  <si>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</si>
  <si>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</si>
  <si>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</si>
  <si>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</si>
  <si>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</si>
  <si>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</si>
  <si>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</si>
  <si>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</si>
  <si>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</si>
  <si>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</si>
  <si>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</si>
  <si>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</si>
  <si>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</si>
  <si>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</si>
  <si>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</si>
  <si>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</si>
  <si>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</si>
  <si>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</si>
  <si>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</si>
  <si>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</si>
  <si>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</si>
  <si>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</si>
  <si>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</si>
  <si>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</si>
  <si>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</si>
  <si>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</si>
  <si>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</si>
  <si>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</si>
  <si>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</si>
  <si>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</si>
  <si>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</si>
  <si>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</si>
  <si>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</si>
  <si>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</si>
  <si>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</si>
  <si>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</si>
  <si>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</si>
  <si>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</si>
  <si>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</si>
  <si>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</si>
  <si>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</si>
  <si>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</si>
  <si>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</si>
  <si>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</si>
  <si>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</si>
  <si>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</si>
  <si>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</si>
  <si>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</si>
  <si>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</si>
  <si>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</si>
  <si>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</si>
  <si>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</si>
  <si>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</si>
  <si>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</si>
  <si>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</si>
  <si>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</si>
  <si>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</si>
  <si>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</si>
  <si>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</si>
  <si>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</si>
  <si>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</si>
  <si>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</si>
  <si>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</si>
  <si>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</si>
  <si>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</si>
  <si>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</si>
  <si>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</si>
  <si>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</si>
  <si>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</si>
  <si>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</si>
  <si>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</si>
  <si>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</si>
  <si>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</si>
  <si>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</si>
  <si>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</si>
  <si>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</si>
  <si>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</si>
  <si>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</si>
  <si>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</si>
  <si>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</si>
  <si>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</si>
  <si>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</si>
  <si>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</si>
  <si>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</si>
  <si>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</si>
  <si>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</si>
  <si>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</si>
  <si>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</si>
  <si>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</si>
  <si>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</si>
  <si>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</si>
  <si>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</si>
  <si>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</si>
  <si>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</si>
  <si>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</si>
  <si>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</si>
  <si>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</si>
  <si>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</si>
  <si>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</si>
  <si>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</si>
  <si>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</si>
  <si>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</si>
  <si>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</si>
  <si>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</si>
  <si>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</si>
  <si>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</si>
  <si>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</si>
  <si>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</si>
  <si>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</si>
  <si>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</si>
  <si>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</si>
  <si>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</si>
  <si>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</si>
  <si>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</si>
  <si>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</si>
  <si>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</si>
  <si>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</si>
  <si>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</si>
  <si>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</si>
  <si>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</si>
  <si>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</si>
  <si>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</si>
  <si>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</si>
  <si>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</si>
  <si>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</si>
  <si>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</si>
  <si>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</si>
  <si>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</si>
  <si>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</si>
  <si>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</si>
  <si>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</si>
  <si>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</si>
  <si>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</si>
  <si>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</si>
  <si>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</si>
  <si>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</si>
  <si>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</si>
  <si>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</si>
  <si>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</si>
  <si>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</si>
  <si>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</si>
  <si>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</si>
  <si>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</si>
  <si>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</si>
  <si>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</si>
  <si>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</si>
  <si>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</si>
  <si>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</si>
  <si>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</si>
  <si>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</si>
  <si>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</si>
  <si>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</si>
  <si>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</si>
  <si>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</si>
  <si>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</si>
  <si>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</si>
  <si>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</si>
  <si>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</si>
  <si>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</si>
  <si>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</si>
  <si>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</si>
  <si>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</si>
  <si>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</si>
  <si>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</si>
  <si>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</si>
  <si>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</si>
  <si>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</si>
  <si>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</si>
  <si>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</si>
  <si>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</si>
  <si>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</si>
  <si>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</si>
  <si>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</si>
  <si>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</si>
  <si>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</si>
  <si>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</si>
  <si>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</si>
  <si>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</si>
  <si>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</si>
  <si>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</si>
  <si>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</si>
  <si>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</si>
  <si>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</si>
  <si>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</si>
  <si>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</si>
  <si>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</si>
  <si>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</si>
  <si>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</si>
  <si>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</si>
  <si>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</si>
  <si>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</si>
  <si>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</si>
  <si>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</si>
  <si>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</si>
  <si>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</si>
  <si>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</si>
  <si>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</si>
  <si>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</si>
  <si>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</si>
  <si>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</si>
  <si>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</si>
  <si>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</si>
  <si>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</si>
  <si>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</si>
  <si>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</si>
  <si>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</si>
  <si>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</si>
  <si>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</si>
  <si>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</si>
  <si>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</si>
  <si>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</si>
  <si>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</si>
  <si>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</si>
  <si>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</si>
  <si>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</si>
  <si>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</si>
  <si>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</si>
  <si>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</si>
  <si>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</si>
  <si>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</si>
  <si>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</si>
  <si>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</si>
  <si>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</si>
  <si>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</si>
  <si>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</si>
  <si>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</si>
  <si>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</si>
  <si>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</si>
  <si>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</si>
  <si>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</si>
  <si>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</si>
  <si>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</si>
  <si>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</si>
  <si>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</si>
  <si>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</si>
  <si>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</si>
  <si>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</si>
  <si>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</si>
  <si>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</si>
  <si>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</si>
  <si>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</si>
  <si>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</si>
  <si>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</si>
  <si>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</si>
  <si>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</si>
  <si>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</si>
  <si>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</si>
  <si>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</si>
  <si>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</si>
  <si>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</si>
  <si>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</si>
  <si>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</si>
  <si>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</si>
  <si>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</si>
  <si>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</si>
  <si>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</si>
  <si>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</si>
  <si>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</si>
  <si>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</si>
  <si>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</si>
  <si>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</si>
  <si>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</si>
  <si>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</si>
  <si>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</si>
  <si>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</si>
  <si>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</si>
  <si>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</si>
  <si>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</si>
  <si>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</si>
  <si>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</si>
  <si>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</si>
  <si>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</si>
  <si>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</si>
  <si>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</si>
  <si>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</si>
  <si>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</si>
  <si>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</si>
  <si>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</si>
  <si>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</si>
  <si>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</si>
  <si>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</si>
  <si>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</si>
  <si>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</si>
  <si>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</si>
  <si>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</si>
  <si>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</si>
  <si>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</si>
  <si>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</si>
  <si>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</si>
  <si>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</si>
  <si>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</si>
  <si>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</si>
  <si>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</si>
  <si>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</si>
  <si>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</si>
  <si>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</si>
  <si>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</si>
  <si>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</si>
  <si>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</si>
  <si>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</si>
  <si>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</si>
  <si>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</si>
  <si>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</si>
  <si>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</si>
  <si>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</si>
  <si>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</si>
  <si>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</si>
  <si>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</si>
  <si>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</si>
  <si>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</si>
  <si>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</si>
  <si>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</si>
  <si>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</si>
  <si>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</si>
  <si>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</si>
  <si>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</si>
  <si>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</si>
  <si>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</si>
  <si>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</si>
  <si>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</si>
  <si>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</si>
  <si>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</si>
  <si>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</si>
  <si>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</si>
  <si>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</si>
  <si>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</si>
  <si>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</si>
  <si>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</si>
  <si>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</si>
  <si>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</si>
  <si>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</si>
  <si>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</si>
  <si>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</si>
  <si>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</si>
  <si>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</si>
  <si>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</si>
  <si>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</si>
  <si>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</si>
  <si>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</si>
  <si>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</si>
  <si>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</si>
  <si>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</si>
  <si>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</si>
  <si>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</si>
  <si>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</si>
  <si>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</si>
  <si>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</si>
  <si>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</si>
  <si>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</si>
  <si>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</si>
  <si>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</si>
  <si>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</si>
  <si>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</si>
  <si>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</si>
  <si>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</si>
  <si>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</si>
  <si>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</si>
  <si>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</si>
  <si>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</si>
  <si>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</si>
  <si>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</si>
  <si>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</si>
  <si>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</si>
  <si>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</si>
  <si>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</si>
  <si>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</si>
  <si>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</si>
  <si>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</si>
  <si>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</si>
  <si>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</si>
  <si>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</si>
  <si>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</si>
  <si>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</si>
  <si>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</si>
  <si>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</si>
  <si>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</si>
  <si>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</si>
  <si>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</si>
  <si>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</si>
  <si>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</si>
  <si>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</si>
  <si>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</si>
  <si>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</si>
  <si>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</si>
  <si>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</si>
  <si>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</si>
  <si>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</si>
  <si>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</si>
  <si>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</si>
  <si>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</si>
  <si>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</si>
  <si>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</si>
  <si>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</si>
  <si>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</si>
  <si>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</si>
  <si>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</si>
  <si>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</si>
  <si>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</si>
  <si>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</si>
  <si>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</si>
  <si>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</si>
  <si>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</si>
  <si>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</si>
  <si>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</si>
  <si>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</si>
  <si>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</si>
  <si>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</si>
  <si>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</si>
  <si>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</si>
  <si>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</si>
  <si>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</si>
  <si>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</si>
  <si>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</si>
  <si>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</si>
  <si>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</si>
  <si>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</si>
  <si>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</si>
  <si>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</si>
  <si>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</si>
  <si>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</si>
  <si>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</si>
  <si>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</si>
  <si>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</si>
  <si>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</si>
  <si>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</si>
  <si>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</si>
  <si>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</si>
  <si>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</si>
  <si>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</si>
  <si>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</si>
  <si>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</si>
  <si>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</si>
  <si>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</si>
  <si>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</si>
  <si>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</si>
  <si>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</si>
  <si>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</si>
  <si>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</si>
  <si>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</si>
  <si>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</si>
  <si>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</si>
  <si>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</si>
  <si>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</si>
  <si>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</si>
  <si>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</si>
  <si>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</si>
  <si>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</si>
  <si>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</si>
  <si>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</si>
  <si>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</si>
  <si>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</si>
  <si>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</si>
  <si>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</si>
  <si>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</si>
  <si>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</si>
  <si>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</si>
  <si>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</si>
  <si>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</si>
  <si>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</si>
  <si>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</si>
  <si>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</si>
  <si>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</si>
  <si>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</si>
  <si>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</si>
  <si>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</si>
  <si>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</si>
  <si>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</si>
  <si>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</si>
  <si>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</si>
  <si>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</si>
  <si>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</si>
  <si>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</si>
  <si>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</si>
  <si>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</si>
  <si>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</si>
  <si>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</si>
  <si>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</si>
  <si>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</si>
  <si>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</si>
  <si>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</si>
  <si>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</si>
  <si>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</si>
  <si>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</si>
  <si>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</si>
  <si>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</si>
  <si>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</si>
  <si>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</si>
  <si>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</si>
  <si>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</si>
  <si>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</si>
  <si>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</si>
  <si>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</si>
  <si>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</si>
  <si>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</si>
  <si>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</si>
  <si>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</si>
  <si>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</si>
  <si>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</si>
  <si>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</si>
  <si>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</si>
  <si>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</si>
  <si>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</si>
  <si>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</si>
  <si>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</si>
  <si>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</si>
  <si>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</si>
  <si>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</si>
  <si>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</si>
  <si>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</si>
  <si>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</si>
  <si>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</si>
  <si>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</si>
  <si>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</si>
  <si>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</si>
  <si>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</si>
  <si>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</si>
  <si>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</si>
  <si>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</si>
  <si>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</si>
  <si>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</si>
  <si>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</si>
  <si>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</si>
  <si>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</si>
  <si>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</si>
  <si>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</si>
  <si>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</si>
  <si>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</si>
  <si>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</si>
  <si>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</si>
  <si>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</si>
  <si>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</si>
  <si>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</si>
  <si>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</si>
  <si>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</si>
  <si>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</si>
  <si>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</si>
  <si>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</si>
  <si>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</si>
  <si>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</si>
  <si>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</si>
  <si>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</si>
  <si>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</si>
  <si>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</si>
  <si>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</si>
  <si>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</si>
  <si>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</si>
  <si>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</si>
  <si>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</si>
  <si>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</si>
  <si>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</si>
  <si>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</si>
  <si>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</si>
  <si>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</si>
  <si>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</si>
  <si>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</si>
  <si>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</si>
  <si>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</si>
  <si>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</si>
  <si>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</si>
  <si>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</si>
  <si>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</si>
  <si>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</si>
  <si>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</si>
  <si>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</si>
  <si>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</si>
  <si>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</si>
  <si>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</si>
  <si>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</si>
  <si>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</si>
  <si>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</si>
  <si>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</si>
  <si>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</si>
  <si>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</si>
  <si>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</si>
  <si>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</si>
  <si>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</si>
  <si>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</si>
  <si>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</si>
  <si>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</si>
  <si>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</si>
  <si>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</si>
  <si>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</si>
  <si>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</si>
  <si>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</si>
  <si>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</si>
  <si>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</si>
  <si>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</si>
  <si>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</si>
  <si>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</si>
  <si>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</si>
  <si>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</si>
  <si>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</si>
  <si>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</si>
  <si>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</si>
  <si>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</si>
  <si>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</si>
  <si>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</si>
  <si>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</si>
  <si>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</si>
  <si>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</si>
  <si>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</si>
  <si>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</si>
  <si>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</si>
  <si>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</si>
  <si>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</si>
  <si>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</si>
  <si>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</si>
  <si>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</si>
  <si>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</si>
  <si>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</si>
  <si>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</si>
  <si>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</si>
  <si>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</si>
  <si>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</si>
  <si>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</si>
  <si>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</si>
  <si>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</si>
  <si>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</si>
  <si>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</si>
  <si>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</si>
  <si>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</si>
  <si>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</si>
  <si>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</si>
  <si>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</si>
  <si>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</si>
  <si>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</si>
  <si>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</si>
  <si>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</si>
  <si>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</si>
  <si>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</si>
  <si>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</si>
  <si>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</si>
  <si>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</si>
  <si>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</si>
  <si>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</si>
  <si>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</si>
  <si>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</si>
  <si>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</si>
  <si>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</si>
  <si>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</si>
  <si>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</si>
  <si>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</si>
  <si>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</si>
  <si>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</si>
  <si>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</si>
  <si>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</si>
  <si>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</si>
  <si>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</si>
  <si>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</si>
  <si>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</si>
  <si>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</si>
  <si>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</si>
  <si>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</si>
  <si>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</si>
  <si>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</si>
  <si>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</si>
  <si>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</si>
  <si>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</si>
  <si>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</si>
  <si>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</si>
  <si>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</si>
  <si>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</si>
  <si>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</si>
  <si>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</si>
  <si>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</si>
  <si>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</si>
  <si>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</si>
  <si>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</si>
  <si>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</si>
  <si>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</si>
  <si>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</si>
  <si>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</si>
  <si>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</si>
  <si>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</si>
  <si>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</si>
  <si>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</si>
  <si>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</si>
  <si>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</si>
  <si>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</si>
  <si>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</si>
  <si>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</si>
  <si>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</si>
  <si>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</si>
  <si>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</si>
  <si>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</si>
  <si>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</si>
  <si>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</si>
  <si>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</si>
  <si>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</si>
  <si>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</si>
  <si>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</si>
  <si>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</si>
  <si>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</si>
  <si>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</si>
  <si>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</si>
  <si>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</si>
  <si>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</si>
  <si>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</si>
  <si>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</si>
  <si>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</si>
  <si>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</si>
  <si>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</si>
  <si>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</si>
  <si>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</si>
  <si>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</si>
  <si>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</si>
  <si>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</si>
  <si>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</si>
  <si>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</si>
  <si>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</si>
  <si>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</si>
  <si>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</si>
  <si>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</si>
  <si>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</si>
  <si>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</si>
  <si>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</si>
  <si>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</si>
  <si>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</si>
  <si>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</si>
  <si>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</si>
  <si>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</si>
  <si>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</si>
  <si>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</si>
  <si>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</si>
  <si>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</si>
  <si>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</si>
  <si>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</si>
  <si>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</si>
  <si>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</si>
  <si>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</si>
  <si>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</si>
  <si>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</si>
  <si>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</si>
  <si>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</si>
  <si>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</si>
  <si>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</si>
  <si>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</si>
  <si>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</si>
  <si>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</si>
  <si>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</si>
  <si>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</si>
  <si>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</si>
  <si>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</si>
  <si>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</si>
  <si>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</si>
  <si>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</si>
  <si>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</si>
  <si>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</si>
  <si>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</si>
  <si>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</si>
  <si>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</si>
  <si>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</si>
  <si>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</si>
  <si>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</si>
  <si>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</si>
  <si>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</si>
  <si>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</si>
  <si>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</si>
  <si>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</si>
  <si>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</si>
  <si>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</si>
  <si>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</si>
  <si>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</si>
  <si>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</si>
  <si>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</si>
  <si>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</si>
  <si>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</si>
  <si>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</si>
  <si>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</si>
  <si>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</si>
  <si>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</si>
  <si>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</si>
  <si>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</si>
  <si>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</si>
  <si>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</si>
  <si>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</si>
  <si>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</si>
  <si>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</si>
  <si>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</si>
  <si>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</si>
  <si>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</si>
  <si>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</si>
  <si>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</si>
  <si>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</si>
  <si>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</si>
  <si>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</si>
  <si>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</si>
  <si>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</si>
  <si>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</si>
  <si>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</si>
  <si>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</si>
  <si>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</si>
  <si>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</si>
  <si>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</si>
  <si>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</si>
  <si>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</si>
  <si>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</si>
  <si>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</si>
  <si>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</si>
  <si>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</si>
  <si>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</si>
  <si>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</si>
  <si>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</si>
  <si>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</si>
  <si>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</si>
  <si>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</si>
  <si>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</si>
  <si>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</si>
  <si>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</si>
  <si>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</si>
  <si>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</si>
  <si>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</si>
  <si>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</si>
  <si>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</si>
  <si>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</si>
  <si>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</si>
  <si>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</si>
  <si>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</si>
  <si>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</si>
  <si>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</si>
  <si>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</si>
  <si>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</si>
  <si>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</si>
  <si>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</si>
  <si>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</si>
  <si>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</si>
  <si>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</si>
  <si>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</si>
  <si>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</si>
  <si>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</si>
  <si>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</si>
  <si>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</si>
  <si>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</si>
  <si>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</si>
  <si>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</si>
  <si>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</si>
  <si>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</si>
  <si>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</si>
  <si>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</si>
  <si>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</si>
  <si>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</si>
  <si>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</si>
  <si>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</si>
  <si>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</si>
  <si>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</si>
  <si>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</si>
  <si>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</si>
  <si>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</si>
  <si>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</si>
  <si>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</si>
  <si>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</si>
  <si>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</si>
  <si>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</si>
  <si>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</si>
  <si>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</si>
  <si>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</si>
  <si>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</si>
  <si>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</si>
  <si>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</si>
  <si>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</si>
  <si>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</si>
  <si>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</si>
  <si>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</si>
  <si>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</si>
  <si>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</si>
  <si>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</si>
  <si>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</si>
  <si>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</si>
  <si>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</si>
  <si>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</si>
  <si>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</si>
  <si>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</si>
  <si>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</si>
  <si>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</si>
  <si>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</si>
  <si>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</si>
  <si>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</si>
  <si>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</si>
  <si>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</si>
  <si>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</si>
  <si>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</si>
  <si>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</si>
  <si>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</si>
  <si>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</si>
  <si>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</si>
  <si>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</si>
  <si>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</si>
  <si>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</si>
  <si>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</si>
  <si>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</si>
  <si>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</si>
  <si>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</si>
  <si>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</si>
  <si>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</si>
  <si>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</si>
  <si>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</si>
  <si>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</si>
  <si>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</si>
  <si>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</si>
  <si>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</si>
  <si>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</si>
  <si>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</si>
  <si>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</si>
  <si>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</si>
  <si>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</si>
  <si>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</si>
  <si>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</si>
  <si>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</si>
  <si>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</si>
  <si>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</si>
  <si>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</si>
  <si>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</si>
  <si>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</si>
  <si>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</si>
  <si>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</si>
  <si>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</si>
  <si>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</si>
  <si>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</si>
  <si>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</si>
  <si>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</si>
  <si>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</si>
  <si>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</si>
  <si>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</si>
  <si>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</si>
  <si>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</si>
  <si>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</si>
  <si>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</si>
  <si>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</si>
  <si>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</si>
  <si>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</si>
  <si>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</si>
  <si>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</si>
  <si>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</si>
  <si>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</si>
  <si>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</si>
  <si>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</si>
  <si>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</si>
  <si>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</si>
  <si>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</si>
  <si>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</si>
  <si>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</si>
  <si>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</si>
  <si>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</si>
  <si>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</si>
  <si>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</si>
  <si>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</si>
  <si>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</si>
  <si>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</si>
  <si>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</si>
  <si>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</si>
  <si>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</si>
  <si>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</si>
  <si>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</si>
  <si>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</si>
  <si>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</si>
  <si>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</si>
  <si>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</si>
  <si>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</si>
  <si>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</si>
  <si>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</si>
  <si>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</si>
  <si>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</si>
  <si>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</si>
  <si>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</si>
  <si>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</si>
  <si>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</si>
  <si>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</si>
  <si>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</si>
  <si>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</si>
  <si>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01585_令和6年度</t>
  </si>
  <si>
    <t>01585</t>
  </si>
  <si>
    <t>安平町</t>
  </si>
  <si>
    <t>01371_令和6年度</t>
  </si>
  <si>
    <t>01371</t>
  </si>
  <si>
    <t>せたな町</t>
  </si>
  <si>
    <t>01586_令和6年度</t>
  </si>
  <si>
    <t>01586</t>
  </si>
  <si>
    <t>むかわ町</t>
  </si>
  <si>
    <t>01585_令和4年度</t>
  </si>
  <si>
    <t>01371_令和4年度</t>
  </si>
  <si>
    <t>01586_令和4年度</t>
  </si>
  <si>
    <t>01514_令和6年度</t>
  </si>
  <si>
    <t>01514</t>
  </si>
  <si>
    <t>枝幸町</t>
  </si>
  <si>
    <t>01514_令和4年度</t>
  </si>
  <si>
    <t>02202</t>
  </si>
  <si>
    <t>弘前市</t>
  </si>
  <si>
    <t>02202_令和4年度</t>
  </si>
  <si>
    <t>02202_令和6年度</t>
  </si>
  <si>
    <t>01664_令和6年度</t>
  </si>
  <si>
    <t>01664</t>
  </si>
  <si>
    <t>標茶町</t>
  </si>
  <si>
    <t>01668_令和6年度</t>
  </si>
  <si>
    <t>01668</t>
  </si>
  <si>
    <t>白糠町</t>
  </si>
  <si>
    <t>01664_令和4年度</t>
  </si>
  <si>
    <t>01668_令和4年度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</si>
  <si>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</si>
  <si>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</si>
  <si>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</si>
  <si>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</si>
  <si>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</si>
  <si>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</si>
  <si>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</si>
  <si>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</si>
  <si>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</si>
  <si>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</si>
  <si>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</si>
  <si>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</si>
  <si>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</si>
  <si>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</si>
  <si>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</si>
  <si>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</si>
  <si>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</si>
  <si>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</si>
  <si>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</si>
  <si>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</si>
  <si>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</si>
  <si>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</si>
  <si>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</si>
  <si>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</si>
  <si>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</si>
  <si>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</si>
  <si>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</si>
  <si>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</si>
  <si>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</si>
  <si>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</si>
  <si>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</si>
  <si>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</si>
  <si>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</si>
  <si>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</si>
  <si>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</si>
  <si>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</si>
  <si>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</si>
  <si>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</si>
  <si>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</si>
  <si>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</si>
  <si>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</si>
  <si>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</si>
  <si>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</si>
  <si>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</si>
  <si>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</si>
  <si>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</si>
  <si>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</si>
  <si>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</si>
  <si>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</si>
  <si>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</si>
  <si>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</si>
  <si>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</si>
  <si>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</si>
  <si>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</si>
  <si>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</si>
  <si>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</si>
  <si>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</si>
  <si>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</si>
  <si>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</si>
  <si>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</si>
  <si>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</si>
  <si>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</si>
  <si>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</si>
  <si>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</si>
  <si>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</si>
  <si>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</si>
  <si>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</si>
  <si>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</si>
  <si>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</si>
  <si>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</si>
  <si>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</si>
  <si>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</si>
  <si>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</si>
  <si>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</si>
  <si>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</si>
  <si>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</si>
  <si>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</si>
  <si>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</si>
  <si>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</si>
  <si>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</si>
  <si>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</si>
  <si>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</si>
  <si>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</si>
  <si>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</si>
  <si>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</si>
  <si>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</si>
  <si>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</si>
  <si>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</si>
  <si>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</si>
  <si>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</si>
  <si>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</si>
  <si>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</si>
  <si>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</si>
  <si>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</si>
  <si>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</si>
  <si>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</si>
  <si>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</si>
  <si>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</si>
  <si>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</si>
  <si>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</si>
  <si>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</si>
  <si>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</si>
  <si>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</si>
  <si>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</si>
  <si>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</si>
  <si>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</si>
  <si>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</si>
  <si>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</si>
  <si>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</si>
  <si>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</si>
  <si>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</si>
  <si>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</si>
  <si>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</si>
  <si>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</si>
  <si>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</si>
  <si>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</si>
  <si>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</si>
  <si>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</si>
  <si>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</si>
  <si>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</si>
  <si>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</si>
  <si>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</si>
  <si>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</si>
  <si>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</si>
  <si>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</si>
  <si>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</si>
  <si>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</si>
  <si>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</si>
  <si>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</si>
  <si>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</si>
  <si>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</si>
  <si>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</si>
  <si>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</si>
  <si>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</si>
  <si>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</si>
  <si>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</si>
  <si>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</si>
  <si>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</si>
  <si>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</si>
  <si>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</si>
  <si>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</si>
  <si>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</si>
  <si>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</si>
  <si>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</si>
  <si>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</si>
  <si>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</si>
  <si>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</si>
  <si>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</si>
  <si>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</si>
  <si>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</si>
  <si>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</si>
  <si>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</si>
  <si>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</si>
  <si>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</si>
  <si>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</si>
  <si>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</si>
  <si>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</si>
  <si>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</si>
  <si>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</si>
  <si>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</si>
  <si>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</si>
  <si>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</si>
  <si>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</si>
  <si>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</si>
  <si>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</si>
  <si>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</si>
  <si>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</si>
  <si>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</si>
  <si>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</si>
  <si>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</si>
  <si>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</si>
  <si>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</si>
  <si>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</si>
  <si>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</si>
  <si>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</si>
  <si>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</si>
  <si>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</si>
  <si>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</si>
  <si>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</si>
  <si>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</si>
  <si>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</si>
  <si>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</si>
  <si>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</si>
  <si>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</si>
  <si>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</si>
  <si>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</si>
  <si>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</si>
  <si>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</si>
  <si>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</si>
  <si>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</si>
  <si>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</si>
  <si>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</si>
  <si>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</si>
  <si>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</si>
  <si>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</si>
  <si>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</si>
  <si>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</si>
  <si>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</si>
  <si>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</si>
  <si>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</si>
  <si>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</si>
  <si>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</si>
  <si>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</si>
  <si>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</si>
  <si>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</si>
  <si>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</si>
  <si>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</si>
  <si>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</si>
  <si>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</si>
  <si>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</si>
  <si>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</si>
  <si>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</si>
  <si>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</si>
  <si>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</si>
  <si>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</si>
  <si>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</si>
  <si>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</si>
  <si>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</si>
  <si>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</si>
  <si>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</si>
  <si>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</si>
  <si>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</si>
  <si>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</si>
  <si>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</si>
  <si>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</si>
  <si>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</si>
  <si>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</si>
  <si>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</si>
  <si>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</si>
  <si>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</si>
  <si>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</si>
  <si>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</si>
  <si>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</si>
  <si>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</si>
  <si>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</si>
  <si>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</si>
  <si>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</si>
  <si>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</si>
  <si>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</si>
  <si>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</si>
  <si>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</si>
  <si>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</si>
  <si>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</si>
  <si>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</si>
  <si>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</si>
  <si>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</si>
  <si>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</si>
  <si>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</si>
  <si>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</si>
  <si>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</si>
  <si>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</si>
  <si>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</si>
  <si>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</si>
  <si>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</si>
  <si>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</si>
  <si>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</si>
  <si>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</si>
  <si>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</si>
  <si>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</si>
  <si>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</si>
  <si>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</si>
  <si>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</si>
  <si>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</si>
  <si>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</si>
  <si>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</si>
  <si>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</si>
  <si>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</si>
  <si>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</si>
  <si>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</si>
  <si>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</si>
  <si>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</si>
  <si>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</si>
  <si>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</si>
  <si>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</si>
  <si>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</si>
  <si>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</si>
  <si>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</si>
  <si>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</si>
  <si>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</si>
  <si>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</si>
  <si>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</si>
  <si>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</si>
  <si>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</si>
  <si>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</si>
  <si>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</si>
  <si>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</si>
  <si>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</si>
  <si>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</si>
  <si>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</si>
  <si>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</si>
  <si>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</si>
  <si>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</si>
  <si>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</si>
  <si>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</si>
  <si>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</si>
  <si>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</si>
  <si>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</si>
  <si>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</si>
  <si>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</si>
  <si>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</si>
  <si>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</si>
  <si>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</si>
  <si>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</si>
  <si>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</si>
  <si>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</si>
  <si>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</si>
  <si>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</si>
  <si>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</si>
  <si>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</si>
  <si>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</si>
  <si>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</si>
  <si>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</si>
  <si>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</si>
  <si>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</si>
  <si>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</si>
  <si>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</si>
  <si>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</si>
  <si>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</si>
  <si>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</si>
  <si>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</si>
  <si>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</si>
  <si>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</si>
  <si>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</si>
  <si>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</si>
  <si>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</si>
  <si>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</si>
  <si>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</si>
  <si>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</si>
  <si>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</si>
  <si>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</si>
  <si>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</si>
  <si>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</si>
  <si>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</si>
  <si>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</si>
  <si>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</si>
  <si>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</si>
  <si>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</si>
  <si>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</si>
  <si>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</si>
  <si>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</si>
  <si>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</si>
  <si>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</si>
  <si>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</si>
  <si>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</si>
  <si>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</si>
  <si>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</si>
  <si>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</si>
  <si>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</si>
  <si>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</si>
  <si>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</si>
  <si>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</si>
  <si>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</si>
  <si>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</si>
  <si>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</si>
  <si>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</si>
  <si>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</si>
  <si>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</si>
  <si>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</si>
  <si>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</si>
  <si>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</si>
  <si>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</si>
  <si>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</si>
  <si>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</si>
  <si>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</si>
  <si>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</si>
  <si>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</si>
  <si>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</si>
  <si>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</si>
  <si>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</si>
  <si>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</si>
  <si>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</si>
  <si>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</si>
  <si>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</si>
  <si>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</si>
  <si>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</si>
  <si>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</si>
  <si>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</si>
  <si>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</si>
  <si>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</si>
  <si>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</si>
  <si>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</si>
  <si>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</si>
  <si>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</si>
  <si>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</si>
  <si>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</si>
  <si>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</si>
  <si>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</si>
  <si>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</si>
  <si>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</si>
  <si>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</si>
  <si>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</si>
  <si>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</si>
  <si>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</si>
  <si>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</si>
  <si>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</si>
  <si>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</si>
  <si>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</si>
  <si>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</si>
  <si>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</si>
  <si>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</si>
  <si>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</si>
  <si>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</si>
  <si>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</si>
  <si>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</si>
  <si>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</si>
  <si>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</si>
  <si>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</si>
  <si>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</si>
  <si>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</si>
  <si>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</si>
  <si>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</si>
  <si>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</si>
  <si>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</si>
  <si>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</si>
  <si>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</si>
  <si>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</si>
  <si>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</si>
  <si>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</si>
  <si>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</si>
  <si>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</si>
  <si>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</si>
  <si>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</si>
  <si>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</si>
  <si>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</si>
  <si>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</si>
  <si>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</si>
  <si>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</si>
  <si>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</si>
  <si>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</si>
  <si>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</si>
  <si>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</si>
  <si>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</si>
  <si>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</si>
  <si>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</si>
  <si>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</si>
  <si>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</si>
  <si>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</si>
  <si>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</si>
  <si>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</si>
  <si>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</si>
  <si>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</si>
  <si>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</si>
  <si>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</si>
  <si>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</si>
  <si>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</si>
  <si>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</si>
  <si>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</si>
  <si>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</si>
  <si>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</si>
  <si>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</si>
  <si>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</si>
  <si>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</si>
  <si>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</si>
  <si>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</si>
  <si>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</si>
  <si>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</si>
  <si>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</si>
  <si>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</si>
  <si>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</si>
  <si>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</si>
  <si>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</si>
  <si>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</si>
  <si>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</si>
  <si>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</si>
  <si>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</si>
  <si>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</si>
  <si>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</si>
  <si>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</si>
  <si>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</si>
  <si>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</si>
  <si>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</si>
  <si>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</si>
  <si>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</si>
  <si>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</si>
  <si>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</si>
  <si>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</si>
  <si>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</si>
  <si>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</si>
  <si>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</si>
  <si>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</si>
  <si>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</si>
  <si>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</si>
  <si>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</si>
  <si>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</si>
  <si>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</si>
  <si>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</si>
  <si>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</si>
  <si>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</si>
  <si>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</si>
  <si>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</si>
  <si>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</si>
  <si>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</si>
  <si>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</si>
  <si>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</si>
  <si>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</si>
  <si>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</si>
  <si>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</si>
  <si>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</si>
  <si>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</si>
  <si>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</si>
  <si>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</si>
  <si>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</si>
  <si>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</si>
  <si>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</si>
  <si>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</si>
  <si>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</si>
  <si>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</si>
  <si>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</si>
  <si>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</si>
  <si>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</si>
  <si>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</si>
  <si>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</si>
  <si>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</si>
  <si>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</si>
  <si>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</si>
  <si>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</si>
  <si>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</si>
  <si>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</si>
  <si>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</si>
  <si>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</si>
  <si>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</si>
  <si>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</si>
  <si>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</si>
  <si>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</si>
  <si>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</si>
  <si>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</si>
  <si>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</si>
  <si>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</si>
  <si>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</si>
  <si>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</si>
  <si>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</si>
  <si>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</si>
  <si>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</si>
  <si>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</si>
  <si>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</si>
  <si>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</si>
  <si>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</si>
  <si>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</si>
  <si>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</si>
  <si>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</si>
  <si>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</si>
  <si>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</si>
  <si>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</si>
  <si>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</si>
  <si>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</si>
  <si>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</si>
  <si>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</si>
  <si>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</si>
  <si>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</si>
  <si>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</si>
  <si>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</si>
  <si>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</si>
  <si>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</si>
  <si>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</si>
  <si>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</si>
  <si>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</si>
  <si>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</si>
  <si>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</si>
  <si>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</si>
  <si>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</si>
  <si>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</si>
  <si>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</si>
  <si>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</si>
  <si>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</si>
  <si>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</si>
  <si>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</si>
  <si>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</si>
  <si>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</si>
  <si>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</si>
  <si>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</si>
  <si>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</si>
  <si>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</si>
  <si>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</si>
  <si>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</si>
  <si>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</si>
  <si>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</si>
  <si>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</si>
  <si>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</si>
  <si>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</si>
  <si>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</si>
  <si>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</si>
  <si>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</si>
  <si>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</si>
  <si>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</si>
  <si>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</si>
  <si>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</si>
  <si>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</si>
  <si>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</si>
  <si>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</si>
  <si>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</si>
  <si>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</si>
  <si>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</si>
  <si>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</si>
  <si>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</si>
  <si>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</si>
  <si>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</si>
  <si>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</si>
  <si>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</si>
  <si>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</si>
  <si>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</si>
  <si>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</si>
  <si>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</si>
  <si>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</si>
  <si>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</si>
  <si>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</si>
  <si>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</si>
  <si>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</si>
  <si>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</si>
  <si>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</si>
  <si>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</si>
  <si>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</si>
  <si>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</si>
  <si>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</si>
  <si>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</si>
  <si>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</si>
  <si>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</si>
  <si>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</si>
  <si>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</si>
  <si>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</si>
  <si>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</si>
  <si>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</si>
  <si>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</si>
  <si>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</si>
  <si>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</si>
  <si>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</si>
  <si>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</si>
  <si>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</si>
  <si>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</si>
  <si>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</si>
  <si>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</si>
  <si>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</si>
  <si>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</si>
  <si>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</si>
  <si>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</si>
  <si>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</si>
  <si>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</si>
  <si>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</si>
  <si>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</si>
  <si>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</si>
  <si>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</si>
  <si>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</si>
  <si>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</si>
  <si>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</si>
  <si>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</si>
  <si>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</si>
  <si>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</si>
  <si>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</si>
  <si>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</si>
  <si>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</si>
  <si>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</si>
  <si>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</si>
  <si>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</si>
  <si>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</si>
  <si>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</si>
  <si>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</si>
  <si>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</si>
  <si>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</si>
  <si>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</si>
  <si>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</si>
  <si>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</si>
  <si>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</si>
  <si>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</si>
  <si>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</si>
  <si>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</si>
  <si>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</si>
  <si>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</si>
  <si>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</si>
  <si>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</si>
  <si>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</si>
  <si>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</si>
  <si>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</si>
  <si>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</si>
  <si>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</si>
  <si>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</si>
  <si>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</si>
  <si>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</si>
  <si>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</si>
  <si>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</si>
  <si>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</si>
  <si>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</si>
  <si>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</si>
  <si>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</si>
  <si>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</si>
  <si>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</si>
  <si>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</si>
  <si>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</si>
  <si>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</si>
  <si>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</si>
  <si>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</si>
  <si>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</si>
  <si>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</si>
  <si>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</si>
  <si>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</si>
  <si>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</si>
  <si>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</si>
  <si>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</si>
  <si>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</si>
  <si>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</si>
  <si>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</si>
  <si>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</si>
  <si>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</si>
  <si>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</si>
  <si>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</si>
  <si>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</si>
  <si>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</si>
  <si>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</si>
  <si>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</si>
  <si>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</si>
  <si>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</si>
  <si>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</si>
  <si>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</si>
  <si>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</si>
  <si>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</si>
  <si>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</si>
  <si>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</si>
  <si>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</si>
  <si>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</si>
  <si>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</si>
  <si>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</si>
  <si>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</si>
  <si>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</si>
  <si>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</si>
  <si>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</si>
  <si>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</si>
  <si>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</si>
  <si>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</si>
  <si>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</si>
  <si>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</si>
  <si>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</si>
  <si>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</si>
  <si>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</si>
  <si>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</si>
  <si>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</si>
  <si>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</si>
  <si>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</si>
  <si>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</si>
  <si>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</si>
  <si>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</si>
  <si>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</si>
  <si>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</si>
  <si>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</si>
  <si>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</si>
  <si>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</si>
  <si>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</si>
  <si>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</si>
  <si>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</si>
  <si>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</si>
  <si>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</si>
  <si>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</si>
  <si>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</si>
  <si>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</si>
  <si>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</si>
  <si>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</si>
  <si>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</si>
  <si>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</si>
  <si>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</si>
  <si>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</si>
  <si>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</si>
  <si>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</si>
  <si>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</si>
  <si>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</si>
  <si>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</si>
  <si>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</si>
  <si>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</si>
  <si>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</si>
  <si>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</si>
  <si>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</si>
  <si>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</si>
  <si>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</si>
  <si>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</si>
  <si>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</si>
  <si>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</si>
  <si>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</si>
  <si>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</si>
  <si>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</si>
  <si>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</si>
  <si>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</si>
  <si>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</si>
  <si>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</si>
  <si>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</si>
  <si>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</si>
  <si>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</si>
  <si>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</si>
  <si>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</si>
  <si>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</si>
  <si>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</si>
  <si>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</si>
  <si>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</si>
  <si>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</si>
  <si>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</si>
  <si>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</si>
  <si>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</si>
  <si>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</si>
  <si>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</si>
  <si>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</si>
  <si>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</si>
  <si>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</si>
  <si>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</si>
  <si>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</si>
  <si>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</si>
  <si>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</si>
  <si>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</si>
  <si>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</si>
  <si>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</si>
  <si>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</si>
  <si>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</si>
  <si>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</si>
  <si>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</si>
  <si>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</si>
  <si>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</si>
  <si>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</si>
  <si>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</si>
  <si>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</si>
  <si>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02323_令和7年度</t>
  </si>
  <si>
    <t>02323_令和8年度</t>
  </si>
  <si>
    <t>02323_令和9年度</t>
  </si>
  <si>
    <t>02323_令和10年度</t>
  </si>
  <si>
    <t>02323_令和11年度</t>
  </si>
  <si>
    <t>02323_令和12年度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</si>
</sst>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0.83697766174249977</c:v>
                </c:pt>
                <c:pt idx="1">
                  <c:v>0.83512016321420723</c:v>
                </c:pt>
                <c:pt idx="2">
                  <c:v>0.34120698685450068</c:v>
                </c:pt>
                <c:pt idx="3">
                  <c:v>0.47847370340000001</c:v>
                </c:pt>
                <c:pt idx="4">
                  <c:v>1.2326215922999999</c:v>
                </c:pt>
                <c:pt idx="5">
                  <c:v>0.9482084692499998</c:v>
                </c:pt>
                <c:pt idx="6">
                  <c:v>1.038176941125468</c:v>
                </c:pt>
                <c:pt idx="7">
                  <c:v>0.95642875848820508</c:v>
                </c:pt>
                <c:pt idx="8">
                  <c:v>1.1360467622399999</c:v>
                </c:pt>
                <c:pt idx="9">
                  <c:v>1.0793261796737894</c:v>
                </c:pt>
                <c:pt idx="10">
                  <c:v>0.89964503072000013</c:v>
                </c:pt>
                <c:pt idx="11">
                  <c:v>1.221670624867778</c:v>
                </c:pt>
                <c:pt idx="12">
                  <c:v>1.0090614705344061</c:v>
                </c:pt>
                <c:pt idx="13">
                  <c:v>0.90640238522674221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21.95123539873385</c:v>
                </c:pt>
                <c:pt idx="1">
                  <c:v>21.950845336965219</c:v>
                </c:pt>
                <c:pt idx="2">
                  <c:v>21.281401297453105</c:v>
                </c:pt>
                <c:pt idx="3">
                  <c:v>21.227876285510249</c:v>
                </c:pt>
                <c:pt idx="4">
                  <c:v>20.761721660253777</c:v>
                </c:pt>
                <c:pt idx="5">
                  <c:v>20.06694987692385</c:v>
                </c:pt>
                <c:pt idx="6">
                  <c:v>19.623912197678766</c:v>
                </c:pt>
                <c:pt idx="7">
                  <c:v>19.172431005935948</c:v>
                </c:pt>
                <c:pt idx="8">
                  <c:v>18.672319385983236</c:v>
                </c:pt>
                <c:pt idx="9">
                  <c:v>17.979506997505677</c:v>
                </c:pt>
                <c:pt idx="10">
                  <c:v>17.273511641960894</c:v>
                </c:pt>
                <c:pt idx="11">
                  <c:v>15.645813265581538</c:v>
                </c:pt>
                <c:pt idx="12">
                  <c:v>15.45109231583182</c:v>
                </c:pt>
                <c:pt idx="13">
                  <c:v>15.2985599119735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21.89339028908816</c:v>
                </c:pt>
                <c:pt idx="1">
                  <c:v>22.259987771189031</c:v>
                </c:pt>
                <c:pt idx="2">
                  <c:v>25.082400326557629</c:v>
                </c:pt>
                <c:pt idx="3">
                  <c:v>25.011489652375101</c:v>
                </c:pt>
                <c:pt idx="4">
                  <c:v>24.549968676297102</c:v>
                </c:pt>
                <c:pt idx="5">
                  <c:v>23.387051750518999</c:v>
                </c:pt>
                <c:pt idx="6">
                  <c:v>21.44725918535714</c:v>
                </c:pt>
                <c:pt idx="7">
                  <c:v>23.04029706045683</c:v>
                </c:pt>
                <c:pt idx="8">
                  <c:v>20.695106023490453</c:v>
                </c:pt>
                <c:pt idx="9">
                  <c:v>19.841887328521153</c:v>
                </c:pt>
                <c:pt idx="10">
                  <c:v>19.424392317642749</c:v>
                </c:pt>
                <c:pt idx="11">
                  <c:v>16.673850949836957</c:v>
                </c:pt>
                <c:pt idx="12">
                  <c:v>16.610465617589782</c:v>
                </c:pt>
                <c:pt idx="13">
                  <c:v>17.30640039366283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10.761022581836469</c:v>
                </c:pt>
                <c:pt idx="1">
                  <c:v>10.22568399019284</c:v>
                </c:pt>
                <c:pt idx="2">
                  <c:v>12.045585609400259</c:v>
                </c:pt>
                <c:pt idx="3">
                  <c:v>13.06176807019509</c:v>
                </c:pt>
                <c:pt idx="4">
                  <c:v>12.174554718537991</c:v>
                </c:pt>
                <c:pt idx="5">
                  <c:v>12.837224373933489</c:v>
                </c:pt>
                <c:pt idx="6">
                  <c:v>11.11246190731862</c:v>
                </c:pt>
                <c:pt idx="7">
                  <c:v>10.456353254842664</c:v>
                </c:pt>
                <c:pt idx="8">
                  <c:v>9.3239907442793157</c:v>
                </c:pt>
                <c:pt idx="9">
                  <c:v>10.108035593172763</c:v>
                </c:pt>
                <c:pt idx="10">
                  <c:v>9.3604025613619726</c:v>
                </c:pt>
                <c:pt idx="11">
                  <c:v>6.6179136076520431</c:v>
                </c:pt>
                <c:pt idx="12">
                  <c:v>7.5327914984673363</c:v>
                </c:pt>
                <c:pt idx="13">
                  <c:v>7.1855239394249661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25.956132532342572</c:v>
                </c:pt>
                <c:pt idx="1">
                  <c:v>24.504396863548266</c:v>
                </c:pt>
                <c:pt idx="2">
                  <c:v>23.006321321740312</c:v>
                </c:pt>
                <c:pt idx="3">
                  <c:v>22.872200079830261</c:v>
                </c:pt>
                <c:pt idx="4">
                  <c:v>20.266847966174634</c:v>
                </c:pt>
                <c:pt idx="5">
                  <c:v>15.452121654587025</c:v>
                </c:pt>
                <c:pt idx="6">
                  <c:v>13.887848086047219</c:v>
                </c:pt>
                <c:pt idx="7">
                  <c:v>16.046504445079588</c:v>
                </c:pt>
                <c:pt idx="8">
                  <c:v>15.697051730324535</c:v>
                </c:pt>
                <c:pt idx="9">
                  <c:v>14.779289987303251</c:v>
                </c:pt>
                <c:pt idx="10">
                  <c:v>14.194882149181177</c:v>
                </c:pt>
                <c:pt idx="11">
                  <c:v>16.030819712433662</c:v>
                </c:pt>
                <c:pt idx="12">
                  <c:v>14.154563587428758</c:v>
                </c:pt>
                <c:pt idx="13">
                  <c:v>12.832589600957638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4395</c:v>
                </c:pt>
                <c:pt idx="1">
                  <c:v>4382</c:v>
                </c:pt>
                <c:pt idx="2">
                  <c:v>4363</c:v>
                </c:pt>
                <c:pt idx="3">
                  <c:v>4368</c:v>
                </c:pt>
                <c:pt idx="4">
                  <c:v>4360</c:v>
                </c:pt>
                <c:pt idx="5">
                  <c:v>4300</c:v>
                </c:pt>
                <c:pt idx="6">
                  <c:v>4249</c:v>
                </c:pt>
                <c:pt idx="7">
                  <c:v>4214</c:v>
                </c:pt>
                <c:pt idx="8">
                  <c:v>4209</c:v>
                </c:pt>
                <c:pt idx="9">
                  <c:v>4136</c:v>
                </c:pt>
                <c:pt idx="10">
                  <c:v>4098</c:v>
                </c:pt>
                <c:pt idx="11">
                  <c:v>4028</c:v>
                </c:pt>
                <c:pt idx="12">
                  <c:v>3965</c:v>
                </c:pt>
                <c:pt idx="13">
                  <c:v>3881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2468</c:v>
                </c:pt>
                <c:pt idx="1">
                  <c:v>2412</c:v>
                </c:pt>
                <c:pt idx="2">
                  <c:v>2383</c:v>
                </c:pt>
                <c:pt idx="3">
                  <c:v>2358</c:v>
                </c:pt>
                <c:pt idx="4">
                  <c:v>2327</c:v>
                </c:pt>
                <c:pt idx="5">
                  <c:v>2291</c:v>
                </c:pt>
                <c:pt idx="6">
                  <c:v>2245</c:v>
                </c:pt>
                <c:pt idx="7">
                  <c:v>2272</c:v>
                </c:pt>
                <c:pt idx="8">
                  <c:v>2218</c:v>
                </c:pt>
                <c:pt idx="9">
                  <c:v>2177</c:v>
                </c:pt>
                <c:pt idx="10">
                  <c:v>2067</c:v>
                </c:pt>
                <c:pt idx="11">
                  <c:v>2051</c:v>
                </c:pt>
                <c:pt idx="12">
                  <c:v>2019</c:v>
                </c:pt>
                <c:pt idx="13">
                  <c:v>1994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3995</c:v>
                </c:pt>
                <c:pt idx="1">
                  <c:v>3981</c:v>
                </c:pt>
                <c:pt idx="2">
                  <c:v>3939</c:v>
                </c:pt>
                <c:pt idx="3">
                  <c:v>3921</c:v>
                </c:pt>
                <c:pt idx="4">
                  <c:v>3919</c:v>
                </c:pt>
                <c:pt idx="5">
                  <c:v>3890</c:v>
                </c:pt>
                <c:pt idx="6">
                  <c:v>3851</c:v>
                </c:pt>
                <c:pt idx="7">
                  <c:v>3814</c:v>
                </c:pt>
                <c:pt idx="8">
                  <c:v>3785</c:v>
                </c:pt>
                <c:pt idx="9">
                  <c:v>3749</c:v>
                </c:pt>
                <c:pt idx="10">
                  <c:v>3736</c:v>
                </c:pt>
                <c:pt idx="11">
                  <c:v>3665</c:v>
                </c:pt>
                <c:pt idx="12">
                  <c:v>3609</c:v>
                </c:pt>
                <c:pt idx="13">
                  <c:v>3552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381</c:v>
                </c:pt>
                <c:pt idx="1">
                  <c:v>381</c:v>
                </c:pt>
                <c:pt idx="2">
                  <c:v>381</c:v>
                </c:pt>
                <c:pt idx="3">
                  <c:v>381</c:v>
                </c:pt>
                <c:pt idx="4">
                  <c:v>381</c:v>
                </c:pt>
                <c:pt idx="5">
                  <c:v>233</c:v>
                </c:pt>
                <c:pt idx="6">
                  <c:v>233</c:v>
                </c:pt>
                <c:pt idx="7">
                  <c:v>233</c:v>
                </c:pt>
                <c:pt idx="8">
                  <c:v>233</c:v>
                </c:pt>
                <c:pt idx="9">
                  <c:v>233</c:v>
                </c:pt>
                <c:pt idx="10">
                  <c:v>233</c:v>
                </c:pt>
                <c:pt idx="11">
                  <c:v>265</c:v>
                </c:pt>
                <c:pt idx="12">
                  <c:v>265</c:v>
                </c:pt>
                <c:pt idx="13">
                  <c:v>265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580</c:v>
                </c:pt>
                <c:pt idx="1">
                  <c:v>580</c:v>
                </c:pt>
                <c:pt idx="2">
                  <c:v>580</c:v>
                </c:pt>
                <c:pt idx="3">
                  <c:v>580</c:v>
                </c:pt>
                <c:pt idx="4">
                  <c:v>580</c:v>
                </c:pt>
                <c:pt idx="5">
                  <c:v>490</c:v>
                </c:pt>
                <c:pt idx="6">
                  <c:v>490</c:v>
                </c:pt>
                <c:pt idx="7">
                  <c:v>490</c:v>
                </c:pt>
                <c:pt idx="8">
                  <c:v>490</c:v>
                </c:pt>
                <c:pt idx="9">
                  <c:v>490</c:v>
                </c:pt>
                <c:pt idx="10">
                  <c:v>490</c:v>
                </c:pt>
                <c:pt idx="11">
                  <c:v>440</c:v>
                </c:pt>
                <c:pt idx="12">
                  <c:v>440</c:v>
                </c:pt>
                <c:pt idx="13">
                  <c:v>440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7.73</c:v>
                </c:pt>
                <c:pt idx="1">
                  <c:v>7.9805999999999999</c:v>
                </c:pt>
                <c:pt idx="2">
                  <c:v>8.4831000000000003</c:v>
                </c:pt>
                <c:pt idx="3">
                  <c:v>8.1059999999999999</c:v>
                </c:pt>
                <c:pt idx="4">
                  <c:v>8.3721999999999994</c:v>
                </c:pt>
                <c:pt idx="5">
                  <c:v>7.7359</c:v>
                </c:pt>
                <c:pt idx="6">
                  <c:v>7.2188999999999997</c:v>
                </c:pt>
                <c:pt idx="7">
                  <c:v>7.1147</c:v>
                </c:pt>
                <c:pt idx="8">
                  <c:v>6.4649999999999999</c:v>
                </c:pt>
                <c:pt idx="9">
                  <c:v>6.7206999999999999</c:v>
                </c:pt>
                <c:pt idx="10">
                  <c:v>4.4442000000000004</c:v>
                </c:pt>
                <c:pt idx="11">
                  <c:v>11.305099999999999</c:v>
                </c:pt>
                <c:pt idx="12">
                  <c:v>12.3018</c:v>
                </c:pt>
                <c:pt idx="13">
                  <c:v>8.0261999999999993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12.045585609400259</c:v>
                </c:pt>
                <c:pt idx="1">
                  <c:v>13.06176807019509</c:v>
                </c:pt>
                <c:pt idx="2">
                  <c:v>12.174554718537991</c:v>
                </c:pt>
                <c:pt idx="3">
                  <c:v>12.837224373933489</c:v>
                </c:pt>
                <c:pt idx="4">
                  <c:v>11.11246190731862</c:v>
                </c:pt>
                <c:pt idx="5">
                  <c:v>10.456353254842664</c:v>
                </c:pt>
                <c:pt idx="6">
                  <c:v>9.3239907442793157</c:v>
                </c:pt>
                <c:pt idx="7">
                  <c:v>10.108035593172763</c:v>
                </c:pt>
                <c:pt idx="8">
                  <c:v>9.3604025613619726</c:v>
                </c:pt>
                <c:pt idx="9">
                  <c:v>6.6179136076520431</c:v>
                </c:pt>
                <c:pt idx="10">
                  <c:v>7.5327914984673363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23.006321321740312</c:v>
                </c:pt>
                <c:pt idx="1">
                  <c:v>22.872200079830261</c:v>
                </c:pt>
                <c:pt idx="2">
                  <c:v>20.266847966174634</c:v>
                </c:pt>
                <c:pt idx="3">
                  <c:v>15.452121654587025</c:v>
                </c:pt>
                <c:pt idx="4">
                  <c:v>13.887848086047219</c:v>
                </c:pt>
                <c:pt idx="5">
                  <c:v>16.046504445079588</c:v>
                </c:pt>
                <c:pt idx="6">
                  <c:v>15.697051730324535</c:v>
                </c:pt>
                <c:pt idx="7">
                  <c:v>14.779289987303251</c:v>
                </c:pt>
                <c:pt idx="8">
                  <c:v>14.194882149181177</c:v>
                </c:pt>
                <c:pt idx="9">
                  <c:v>16.030819712433662</c:v>
                </c:pt>
                <c:pt idx="10">
                  <c:v>14.154563587428758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4.8415390245432421</c:v>
                </c:pt>
                <c:pt idx="2">
                  <c:v>2.5607031663300388</c:v>
                </c:pt>
                <c:pt idx="3">
                  <c:v>12.79653619811962</c:v>
                </c:pt>
                <c:pt idx="4">
                  <c:v>11.116480956715581</c:v>
                </c:pt>
                <c:pt idx="5">
                  <c:v>26.83303959455402</c:v>
                </c:pt>
                <c:pt idx="7">
                  <c:v>22.687692308948769</c:v>
                </c:pt>
                <c:pt idx="8">
                  <c:v>0.65966360678252001</c:v>
                </c:pt>
                <c:pt idx="9">
                  <c:v>0.44186683202731331</c:v>
                </c:pt>
                <c:pt idx="10">
                  <c:v>0.86310911356985331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20.198778388992899</c:v>
                </c:pt>
                <c:pt idx="4" formatCode="#,##0">
                  <c:v>11.116480956715581</c:v>
                </c:pt>
                <c:pt idx="5" formatCode="#,##0">
                  <c:v>26.83303959455402</c:v>
                </c:pt>
                <c:pt idx="6" formatCode="#,##0">
                  <c:v>23.7892227477586</c:v>
                </c:pt>
                <c:pt idx="10" formatCode="#,##0">
                  <c:v>0.86310911356985331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深浦町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深浦町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深浦町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深浦町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97,074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98.7</c:v>
                </c:pt>
                <c:pt idx="1">
                  <c:v>245.4</c:v>
                </c:pt>
                <c:pt idx="2">
                  <c:v>96729.8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210,587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118.45184399999999</c:v>
                </c:pt>
                <c:pt idx="1">
                  <c:v>324.60530399999999</c:v>
                </c:pt>
                <c:pt idx="2">
                  <c:v>210143.55590399998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深浦町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13.208752223999998</c:v>
                </c:pt>
                <c:pt idx="1">
                  <c:v>107.80157026800001</c:v>
                </c:pt>
                <c:pt idx="2">
                  <c:v>1.980287712</c:v>
                </c:pt>
                <c:pt idx="3">
                  <c:v>6.94044E-3</c:v>
                </c:pt>
                <c:pt idx="4">
                  <c:v>0.32031279000000001</c:v>
                </c:pt>
                <c:pt idx="5">
                  <c:v>4.8713753500000001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1,445,550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深浦町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339266</c:v>
                </c:pt>
                <c:pt idx="1">
                  <c:v>1096500</c:v>
                </c:pt>
                <c:pt idx="2">
                  <c:v>9753</c:v>
                </c:pt>
                <c:pt idx="3">
                  <c:v>31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21850</c:v>
                </c:pt>
                <c:pt idx="1">
                  <c:v>21850</c:v>
                </c:pt>
                <c:pt idx="2">
                  <c:v>22063.9</c:v>
                </c:pt>
                <c:pt idx="3">
                  <c:v>22221</c:v>
                </c:pt>
                <c:pt idx="4">
                  <c:v>22735</c:v>
                </c:pt>
                <c:pt idx="5">
                  <c:v>22841.599999999999</c:v>
                </c:pt>
                <c:pt idx="6">
                  <c:v>23053.4</c:v>
                </c:pt>
                <c:pt idx="7">
                  <c:v>23129.8</c:v>
                </c:pt>
                <c:pt idx="8">
                  <c:v>96729.8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13.1</c:v>
                </c:pt>
                <c:pt idx="1">
                  <c:v>13.1</c:v>
                </c:pt>
                <c:pt idx="2">
                  <c:v>13.1</c:v>
                </c:pt>
                <c:pt idx="3">
                  <c:v>13</c:v>
                </c:pt>
                <c:pt idx="4">
                  <c:v>157.4</c:v>
                </c:pt>
                <c:pt idx="5">
                  <c:v>195.9</c:v>
                </c:pt>
                <c:pt idx="6">
                  <c:v>245.4</c:v>
                </c:pt>
                <c:pt idx="7">
                  <c:v>245.4</c:v>
                </c:pt>
                <c:pt idx="8">
                  <c:v>245.4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79.199999999999989</c:v>
                </c:pt>
                <c:pt idx="1">
                  <c:v>79.199999999999989</c:v>
                </c:pt>
                <c:pt idx="2">
                  <c:v>79.199999999999989</c:v>
                </c:pt>
                <c:pt idx="3">
                  <c:v>78.900000000000006</c:v>
                </c:pt>
                <c:pt idx="4">
                  <c:v>97.5</c:v>
                </c:pt>
                <c:pt idx="5">
                  <c:v>97.5</c:v>
                </c:pt>
                <c:pt idx="6">
                  <c:v>94.5</c:v>
                </c:pt>
                <c:pt idx="7">
                  <c:v>98.7</c:v>
                </c:pt>
                <c:pt idx="8">
                  <c:v>98.7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1.1970344906219037</c:v>
                </c:pt>
                <c:pt idx="1">
                  <c:v>1.1980107644812192</c:v>
                </c:pt>
                <c:pt idx="2">
                  <c:v>1.2238770278279589</c:v>
                </c:pt>
                <c:pt idx="3">
                  <c:v>1.2784845648298615</c:v>
                </c:pt>
                <c:pt idx="4">
                  <c:v>1.3406617337016049</c:v>
                </c:pt>
                <c:pt idx="5">
                  <c:v>1.503672131202177</c:v>
                </c:pt>
                <c:pt idx="6">
                  <c:v>1.4577240289504168</c:v>
                </c:pt>
                <c:pt idx="7">
                  <c:v>1.410749014519336</c:v>
                </c:pt>
                <c:pt idx="8">
                  <c:v>5.8605767849028823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2.5153160018890999</c:v>
                </c:pt>
                <c:pt idx="2">
                  <c:v>1.756349913398394</c:v>
                </c:pt>
                <c:pt idx="3">
                  <c:v>15.99518205088714</c:v>
                </c:pt>
                <c:pt idx="4">
                  <c:v>12.174554718537991</c:v>
                </c:pt>
                <c:pt idx="5">
                  <c:v>24.549968676297102</c:v>
                </c:pt>
                <c:pt idx="7">
                  <c:v>19.604082130670889</c:v>
                </c:pt>
                <c:pt idx="8">
                  <c:v>0.72829632510818398</c:v>
                </c:pt>
                <c:pt idx="9">
                  <c:v>0.42934320447470581</c:v>
                </c:pt>
                <c:pt idx="10">
                  <c:v>1.2326215922999999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20.266847966174634</c:v>
                </c:pt>
                <c:pt idx="4" formatCode="#,##0">
                  <c:v>12.174554718537991</c:v>
                </c:pt>
                <c:pt idx="5" formatCode="#,##0">
                  <c:v>24.549968676297102</c:v>
                </c:pt>
                <c:pt idx="6" formatCode="#,##0">
                  <c:v>20.761721660253777</c:v>
                </c:pt>
                <c:pt idx="10" formatCode="#,##0">
                  <c:v>1.2326215922999999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c:v>
                </c:pt>
                <c:pt idx="1">
                  <c:v>16</c:v>
                </c:pt>
                <c:pt idx="2">
                  <c:v>16</c:v>
                </c:pt>
                <c:pt idx="3">
                  <c:v>16</c:v>
                </c:pt>
                <c:pt idx="4">
                  <c:v>18</c:v>
                </c:pt>
                <c:pt idx="5">
                  <c:v>18</c:v>
                </c:pt>
                <c:pt idx="6">
                  <c:v>18</c:v>
                </c:pt>
                <c:pt idx="7">
                  <c:v>19</c:v>
                </c:pt>
                <c:pt idx="8">
                  <c:v>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35932.745322010087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210586.61305199997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3416598.6290000002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366909.78399999999</c:v>
                </c:pt>
                <c:pt idx="1">
                  <c:v>2994488.0630000001</c:v>
                </c:pt>
                <c:pt idx="2">
                  <c:v>55007.991999999998</c:v>
                </c:pt>
                <c:pt idx="3">
                  <c:v>192.79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443.05714799999998</c:v>
                </c:pt>
                <c:pt idx="1">
                  <c:v>210143.55590399998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1.3580133918951207</c:v>
                </c:pt>
                <c:pt idx="2">
                  <c:v>1.4309244230712108</c:v>
                </c:pt>
                <c:pt idx="3">
                  <c:v>10.043651785991306</c:v>
                </c:pt>
                <c:pt idx="4">
                  <c:v>7.1855239394249661</c:v>
                </c:pt>
                <c:pt idx="5">
                  <c:v>17.30640039366283</c:v>
                </c:pt>
                <c:pt idx="7">
                  <c:v>14.678012783854907</c:v>
                </c:pt>
                <c:pt idx="8">
                  <c:v>0.42857245345157347</c:v>
                </c:pt>
                <c:pt idx="9">
                  <c:v>0.19197467466701973</c:v>
                </c:pt>
                <c:pt idx="10">
                  <c:v>0.90640238522674221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12.832589600957638</c:v>
                </c:pt>
                <c:pt idx="4">
                  <c:v>7.1855239394249661</c:v>
                </c:pt>
                <c:pt idx="5">
                  <c:v>17.30640039366283</c:v>
                </c:pt>
                <c:pt idx="6">
                  <c:v>15.2985599119735</c:v>
                </c:pt>
                <c:pt idx="10">
                  <c:v>0.90640238522674221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深浦町</c:v>
                </c:pt>
              </c:strCache>
            </c:strRef>
          </c:cat>
          <c:val>
            <c:numRef>
              <c:f>①CO2排出量の現状把握!$AX$43:$AX$45</c:f>
              <c:numCache>
                <c:formatCode>0%</c:formatCode>
                <c:ptCount val="3"/>
                <c:pt idx="0">
                  <c:v>0.42072759503743129</c:v>
                </c:pt>
                <c:pt idx="1">
                  <c:v>0.32635128036300232</c:v>
                </c:pt>
                <c:pt idx="2">
                  <c:v>0.23972940713115237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深浦町</c:v>
                </c:pt>
              </c:strCache>
            </c:strRef>
          </c:cat>
          <c:val>
            <c:numRef>
              <c:f>①CO2排出量の現状把握!$AY$43:$AY$45</c:f>
              <c:numCache>
                <c:formatCode>0%</c:formatCode>
                <c:ptCount val="3"/>
                <c:pt idx="0">
                  <c:v>0.19118662390594171</c:v>
                </c:pt>
                <c:pt idx="1">
                  <c:v>0.16084132312637589</c:v>
                </c:pt>
                <c:pt idx="2">
                  <c:v>0.1342349009428698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深浦町</c:v>
                </c:pt>
              </c:strCache>
            </c:strRef>
          </c:cat>
          <c:val>
            <c:numRef>
              <c:f>①CO2排出量の現状把握!$AZ$43:$AZ$45</c:f>
              <c:numCache>
                <c:formatCode>0%</c:formatCode>
                <c:ptCount val="3"/>
                <c:pt idx="0">
                  <c:v>0.18034974026133399</c:v>
                </c:pt>
                <c:pt idx="1">
                  <c:v>0.26369554835262538</c:v>
                </c:pt>
                <c:pt idx="2">
                  <c:v>0.32330599161665097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深浦町</c:v>
                </c:pt>
              </c:strCache>
            </c:strRef>
          </c:cat>
          <c:val>
            <c:numRef>
              <c:f>①CO2排出量の現状把握!$BA$43:$BA$45</c:f>
              <c:numCache>
                <c:formatCode>0%</c:formatCode>
                <c:ptCount val="3"/>
                <c:pt idx="0">
                  <c:v>0.19226168778726088</c:v>
                </c:pt>
                <c:pt idx="1">
                  <c:v>0.23477317848577101</c:v>
                </c:pt>
                <c:pt idx="2">
                  <c:v>0.28579692888987362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深浦町</c:v>
                </c:pt>
              </c:strCache>
            </c:strRef>
          </c:cat>
          <c:val>
            <c:numRef>
              <c:f>①CO2排出量の現状把握!$BB$43:$BB$45</c:f>
              <c:numCache>
                <c:formatCode>0%</c:formatCode>
                <c:ptCount val="3"/>
                <c:pt idx="0">
                  <c:v>1.5474353008032191E-2</c:v>
                </c:pt>
                <c:pt idx="1">
                  <c:v>1.4338669672225354E-2</c:v>
                </c:pt>
                <c:pt idx="2">
                  <c:v>1.6932771419453315E-2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2260</c:v>
                </c:pt>
                <c:pt idx="1">
                  <c:v>2260</c:v>
                </c:pt>
                <c:pt idx="2">
                  <c:v>2260</c:v>
                </c:pt>
                <c:pt idx="3">
                  <c:v>2260</c:v>
                </c:pt>
                <c:pt idx="4">
                  <c:v>2260</c:v>
                </c:pt>
                <c:pt idx="5">
                  <c:v>2330</c:v>
                </c:pt>
                <c:pt idx="6">
                  <c:v>2330</c:v>
                </c:pt>
                <c:pt idx="7">
                  <c:v>2330</c:v>
                </c:pt>
                <c:pt idx="8">
                  <c:v>2330</c:v>
                </c:pt>
                <c:pt idx="9">
                  <c:v>2330</c:v>
                </c:pt>
                <c:pt idx="10">
                  <c:v>2330</c:v>
                </c:pt>
                <c:pt idx="11">
                  <c:v>1788</c:v>
                </c:pt>
                <c:pt idx="12">
                  <c:v>1788</c:v>
                </c:pt>
                <c:pt idx="13">
                  <c:v>1788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0.83697766174249977</c:v>
                </c:pt>
                <c:pt idx="1">
                  <c:v>0.83512016321420723</c:v>
                </c:pt>
                <c:pt idx="2">
                  <c:v>0.34120698685450068</c:v>
                </c:pt>
                <c:pt idx="3">
                  <c:v>0.47847370340000001</c:v>
                </c:pt>
                <c:pt idx="4">
                  <c:v>1.2326215922999999</c:v>
                </c:pt>
                <c:pt idx="5">
                  <c:v>0.9482084692499998</c:v>
                </c:pt>
                <c:pt idx="6">
                  <c:v>1.038176941125468</c:v>
                </c:pt>
                <c:pt idx="7">
                  <c:v>0.95642875848820508</c:v>
                </c:pt>
                <c:pt idx="8">
                  <c:v>1.1360467622399999</c:v>
                </c:pt>
                <c:pt idx="9">
                  <c:v>1.079326179673789</c:v>
                </c:pt>
                <c:pt idx="10">
                  <c:v>0.89964503072000013</c:v>
                </c:pt>
                <c:pt idx="11">
                  <c:v>1.221670624867778</c:v>
                </c:pt>
                <c:pt idx="12">
                  <c:v>1.0090614705344061</c:v>
                </c:pt>
                <c:pt idx="13">
                  <c:v>0.90640238522674221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73771</c:v>
                </c:pt>
                <c:pt idx="1">
                  <c:v>73682</c:v>
                </c:pt>
                <c:pt idx="2">
                  <c:v>69411</c:v>
                </c:pt>
                <c:pt idx="3">
                  <c:v>70559</c:v>
                </c:pt>
                <c:pt idx="4">
                  <c:v>71173</c:v>
                </c:pt>
                <c:pt idx="5">
                  <c:v>68144</c:v>
                </c:pt>
                <c:pt idx="6">
                  <c:v>64888</c:v>
                </c:pt>
                <c:pt idx="7">
                  <c:v>60150.881078329992</c:v>
                </c:pt>
                <c:pt idx="8">
                  <c:v>60290.999999999993</c:v>
                </c:pt>
                <c:pt idx="9">
                  <c:v>45892</c:v>
                </c:pt>
                <c:pt idx="10">
                  <c:v>49110</c:v>
                </c:pt>
                <c:pt idx="11">
                  <c:v>45514.999999999993</c:v>
                </c:pt>
                <c:pt idx="12">
                  <c:v>41357.999999999993</c:v>
                </c:pt>
                <c:pt idx="13">
                  <c:v>33428.999999999993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10203</c:v>
                </c:pt>
                <c:pt idx="1">
                  <c:v>10025</c:v>
                </c:pt>
                <c:pt idx="2">
                  <c:v>9733</c:v>
                </c:pt>
                <c:pt idx="3">
                  <c:v>9523</c:v>
                </c:pt>
                <c:pt idx="4">
                  <c:v>9415</c:v>
                </c:pt>
                <c:pt idx="5">
                  <c:v>9175</c:v>
                </c:pt>
                <c:pt idx="6">
                  <c:v>8935</c:v>
                </c:pt>
                <c:pt idx="7">
                  <c:v>8724</c:v>
                </c:pt>
                <c:pt idx="8">
                  <c:v>8463</c:v>
                </c:pt>
                <c:pt idx="9">
                  <c:v>8228</c:v>
                </c:pt>
                <c:pt idx="10">
                  <c:v>8019</c:v>
                </c:pt>
                <c:pt idx="11">
                  <c:v>7787</c:v>
                </c:pt>
                <c:pt idx="12">
                  <c:v>7538</c:v>
                </c:pt>
                <c:pt idx="13">
                  <c:v>7280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深浦町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460</v>
      </c>
      <c r="C9" s="70">
        <v>1</v>
      </c>
      <c r="D9" s="70">
        <v>28</v>
      </c>
      <c r="E9" s="70">
        <v>1990</v>
      </c>
      <c r="F9" s="70" t="s">
        <v>787</v>
      </c>
      <c r="G9" s="70" t="s">
        <v>1639</v>
      </c>
      <c r="H9" s="70" t="s">
        <v>1640</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1725</v>
      </c>
      <c r="B10" s="70">
        <v>461</v>
      </c>
      <c r="C10" s="70">
        <v>2</v>
      </c>
      <c r="D10" s="70">
        <v>28</v>
      </c>
      <c r="E10" s="70">
        <v>2005</v>
      </c>
      <c r="F10" s="70" t="s">
        <v>789</v>
      </c>
      <c r="G10" s="70" t="s">
        <v>1639</v>
      </c>
      <c r="H10" s="70" t="s">
        <v>1640</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1726</v>
      </c>
      <c r="B11" s="70">
        <v>462</v>
      </c>
      <c r="C11" s="70">
        <v>3</v>
      </c>
      <c r="D11" s="70">
        <v>28</v>
      </c>
      <c r="E11" s="70">
        <v>2006</v>
      </c>
      <c r="F11" s="70" t="s">
        <v>790</v>
      </c>
      <c r="G11" s="70" t="s">
        <v>1639</v>
      </c>
      <c r="H11" s="70" t="s">
        <v>1640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1727</v>
      </c>
      <c r="B12" s="70">
        <v>463</v>
      </c>
      <c r="C12" s="70">
        <v>4</v>
      </c>
      <c r="D12" s="70">
        <v>28</v>
      </c>
      <c r="E12" s="70">
        <v>2007</v>
      </c>
      <c r="F12" s="70" t="s">
        <v>791</v>
      </c>
      <c r="G12" s="70" t="s">
        <v>1639</v>
      </c>
      <c r="H12" s="70" t="s">
        <v>1640</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1728</v>
      </c>
      <c r="B13" s="70">
        <v>464</v>
      </c>
      <c r="C13" s="70">
        <v>5</v>
      </c>
      <c r="D13" s="70">
        <v>28</v>
      </c>
      <c r="E13" s="70">
        <v>2008</v>
      </c>
      <c r="F13" s="70" t="s">
        <v>792</v>
      </c>
      <c r="G13" s="70" t="s">
        <v>1639</v>
      </c>
      <c r="H13" s="70" t="s">
        <v>1640</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1729</v>
      </c>
      <c r="B14" s="70">
        <v>465</v>
      </c>
      <c r="C14" s="70">
        <v>6</v>
      </c>
      <c r="D14" s="70">
        <v>28</v>
      </c>
      <c r="E14" s="70">
        <v>2009</v>
      </c>
      <c r="F14" s="70" t="s">
        <v>176</v>
      </c>
      <c r="G14" s="70" t="s">
        <v>1639</v>
      </c>
      <c r="H14" s="70" t="s">
        <v>1640</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1730</v>
      </c>
      <c r="B15" s="70">
        <v>466</v>
      </c>
      <c r="C15" s="70">
        <v>7</v>
      </c>
      <c r="D15" s="70">
        <v>28</v>
      </c>
      <c r="E15" s="70">
        <v>2010</v>
      </c>
      <c r="F15" s="70" t="s">
        <v>177</v>
      </c>
      <c r="G15" s="70" t="s">
        <v>1639</v>
      </c>
      <c r="H15" s="70" t="s">
        <v>1640</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1731</v>
      </c>
      <c r="B16" s="70">
        <v>467</v>
      </c>
      <c r="C16" s="70">
        <v>8</v>
      </c>
      <c r="D16" s="70">
        <v>28</v>
      </c>
      <c r="E16" s="70">
        <v>2011</v>
      </c>
      <c r="F16" s="70" t="s">
        <v>178</v>
      </c>
      <c r="G16" s="70" t="s">
        <v>1639</v>
      </c>
      <c r="H16" s="70" t="s">
        <v>1640</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1732</v>
      </c>
      <c r="B17" s="70">
        <v>468</v>
      </c>
      <c r="C17" s="70">
        <v>9</v>
      </c>
      <c r="D17" s="70">
        <v>28</v>
      </c>
      <c r="E17" s="70">
        <v>2012</v>
      </c>
      <c r="F17" s="70" t="s">
        <v>179</v>
      </c>
      <c r="G17" s="70" t="s">
        <v>1639</v>
      </c>
      <c r="H17" s="70" t="s">
        <v>1640</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1733</v>
      </c>
      <c r="B18" s="70">
        <v>469</v>
      </c>
      <c r="C18" s="70">
        <v>10</v>
      </c>
      <c r="D18" s="70">
        <v>28</v>
      </c>
      <c r="E18" s="70">
        <v>2013</v>
      </c>
      <c r="F18" s="70" t="s">
        <v>180</v>
      </c>
      <c r="G18" s="70" t="s">
        <v>1639</v>
      </c>
      <c r="H18" s="70" t="s">
        <v>1640</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1734</v>
      </c>
      <c r="B19" s="70">
        <v>470</v>
      </c>
      <c r="C19" s="70">
        <v>11</v>
      </c>
      <c r="D19" s="70">
        <v>28</v>
      </c>
      <c r="E19" s="70">
        <v>2014</v>
      </c>
      <c r="F19" s="70" t="s">
        <v>181</v>
      </c>
      <c r="G19" s="70" t="s">
        <v>1639</v>
      </c>
      <c r="H19" s="70" t="s">
        <v>1640</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1735</v>
      </c>
      <c r="B20" s="70">
        <v>471</v>
      </c>
      <c r="C20" s="70">
        <v>12</v>
      </c>
      <c r="D20" s="70">
        <v>28</v>
      </c>
      <c r="E20" s="70">
        <v>2015</v>
      </c>
      <c r="F20" s="70" t="s">
        <v>182</v>
      </c>
      <c r="G20" s="70" t="s">
        <v>1639</v>
      </c>
      <c r="H20" s="70" t="s">
        <v>1640</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1736</v>
      </c>
      <c r="B21" s="70">
        <v>472</v>
      </c>
      <c r="C21" s="70">
        <v>13</v>
      </c>
      <c r="D21" s="70">
        <v>28</v>
      </c>
      <c r="E21" s="70">
        <v>2016</v>
      </c>
      <c r="F21" s="70" t="s">
        <v>155</v>
      </c>
      <c r="G21" s="70" t="s">
        <v>1639</v>
      </c>
      <c r="H21" s="70" t="s">
        <v>1640</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1737</v>
      </c>
      <c r="B22" s="70">
        <v>473</v>
      </c>
      <c r="C22" s="70">
        <v>14</v>
      </c>
      <c r="D22" s="70">
        <v>28</v>
      </c>
      <c r="E22" s="70">
        <v>2017</v>
      </c>
      <c r="F22" s="70" t="s">
        <v>156</v>
      </c>
      <c r="G22" s="70" t="s">
        <v>1639</v>
      </c>
      <c r="H22" s="70" t="s">
        <v>1640</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1738</v>
      </c>
      <c r="B23" s="70">
        <v>474</v>
      </c>
      <c r="C23" s="70">
        <v>15</v>
      </c>
      <c r="D23" s="70">
        <v>28</v>
      </c>
      <c r="E23" s="70">
        <v>2018</v>
      </c>
      <c r="F23" s="70" t="s">
        <v>183</v>
      </c>
      <c r="G23" s="70" t="s">
        <v>1639</v>
      </c>
      <c r="H23" s="70" t="s">
        <v>1640</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1739</v>
      </c>
      <c r="B24" s="70">
        <v>475</v>
      </c>
      <c r="C24" s="70">
        <v>16</v>
      </c>
      <c r="D24" s="70">
        <v>28</v>
      </c>
      <c r="E24" s="70">
        <v>2019</v>
      </c>
      <c r="F24" s="70" t="s">
        <v>158</v>
      </c>
      <c r="G24" s="70" t="s">
        <v>1639</v>
      </c>
      <c r="H24" s="70" t="s">
        <v>1640</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1740</v>
      </c>
      <c r="B25" s="70">
        <v>476</v>
      </c>
      <c r="C25" s="70">
        <v>17</v>
      </c>
      <c r="D25" s="70">
        <v>28</v>
      </c>
      <c r="E25" s="70">
        <v>2020</v>
      </c>
      <c r="F25" s="70" t="s">
        <v>159</v>
      </c>
      <c r="G25" s="70" t="s">
        <v>1639</v>
      </c>
      <c r="H25" s="70" t="s">
        <v>1640</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1741</v>
      </c>
      <c r="B26" s="70">
        <v>476</v>
      </c>
      <c r="C26" s="70">
        <v>18</v>
      </c>
      <c r="D26" s="70">
        <v>28</v>
      </c>
      <c r="E26" s="70">
        <v>2021</v>
      </c>
      <c r="F26" s="70" t="s">
        <v>160</v>
      </c>
      <c r="G26" s="1064" t="s">
        <v>1639</v>
      </c>
      <c r="H26" s="70" t="s">
        <v>1640</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1643</v>
      </c>
      <c r="B27" s="70">
        <v>476</v>
      </c>
      <c r="C27" s="70">
        <v>19</v>
      </c>
      <c r="D27" s="70">
        <v>28</v>
      </c>
      <c r="E27" s="70">
        <v>2022</v>
      </c>
      <c r="F27" s="70" t="s">
        <v>161</v>
      </c>
      <c r="G27" s="1064" t="s">
        <v>1639</v>
      </c>
      <c r="H27" s="70" t="s">
        <v>1640</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476</v>
      </c>
      <c r="C28" s="70">
        <v>20</v>
      </c>
      <c r="D28" s="70">
        <v>28</v>
      </c>
      <c r="E28" s="70">
        <v>2023</v>
      </c>
      <c r="F28" s="70" t="s">
        <v>1539</v>
      </c>
      <c r="G28" s="70" t="s">
        <v>1639</v>
      </c>
      <c r="H28" s="70" t="s">
        <v>1640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1638</v>
      </c>
      <c r="B29" s="70">
        <v>476</v>
      </c>
      <c r="C29" s="70">
        <v>21</v>
      </c>
      <c r="D29" s="70">
        <v>28</v>
      </c>
      <c r="E29" s="70">
        <v>2024</v>
      </c>
      <c r="F29" s="70" t="s">
        <v>1554</v>
      </c>
      <c r="G29" s="70" t="s">
        <v>1639</v>
      </c>
      <c r="H29" s="70" t="s">
        <v>1640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1743</v>
      </c>
      <c r="B30" s="70">
        <v>120</v>
      </c>
      <c r="C30" s="70">
        <v>1</v>
      </c>
      <c r="D30" s="70">
        <v>8</v>
      </c>
      <c r="E30" s="70">
        <v>1990</v>
      </c>
      <c r="F30" s="70" t="s">
        <v>787</v>
      </c>
      <c r="G30" s="70" t="s">
        <v>1633</v>
      </c>
      <c r="H30" s="70" t="s">
        <v>1634</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1744</v>
      </c>
      <c r="B31" s="70">
        <v>121</v>
      </c>
      <c r="C31" s="70">
        <v>2</v>
      </c>
      <c r="D31" s="70">
        <v>8</v>
      </c>
      <c r="E31" s="70">
        <v>2005</v>
      </c>
      <c r="F31" s="70" t="s">
        <v>789</v>
      </c>
      <c r="G31" s="70" t="s">
        <v>1633</v>
      </c>
      <c r="H31" s="70" t="s">
        <v>1634</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1745</v>
      </c>
      <c r="B32" s="70">
        <v>122</v>
      </c>
      <c r="C32" s="70">
        <v>3</v>
      </c>
      <c r="D32" s="70">
        <v>8</v>
      </c>
      <c r="E32" s="70">
        <v>2006</v>
      </c>
      <c r="F32" s="70" t="s">
        <v>790</v>
      </c>
      <c r="G32" s="70" t="s">
        <v>1633</v>
      </c>
      <c r="H32" s="70" t="s">
        <v>1634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1746</v>
      </c>
      <c r="B33" s="70">
        <v>123</v>
      </c>
      <c r="C33" s="70">
        <v>4</v>
      </c>
      <c r="D33" s="70">
        <v>8</v>
      </c>
      <c r="E33" s="70">
        <v>2007</v>
      </c>
      <c r="F33" s="70" t="s">
        <v>791</v>
      </c>
      <c r="G33" s="70" t="s">
        <v>1633</v>
      </c>
      <c r="H33" s="70" t="s">
        <v>1634</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1747</v>
      </c>
      <c r="B34" s="70">
        <v>124</v>
      </c>
      <c r="C34" s="70">
        <v>5</v>
      </c>
      <c r="D34" s="70">
        <v>8</v>
      </c>
      <c r="E34" s="70">
        <v>2008</v>
      </c>
      <c r="F34" s="70" t="s">
        <v>792</v>
      </c>
      <c r="G34" s="70" t="s">
        <v>1633</v>
      </c>
      <c r="H34" s="70" t="s">
        <v>1634</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1748</v>
      </c>
      <c r="B35" s="70">
        <v>125</v>
      </c>
      <c r="C35" s="70">
        <v>6</v>
      </c>
      <c r="D35" s="70">
        <v>8</v>
      </c>
      <c r="E35" s="70">
        <v>2009</v>
      </c>
      <c r="F35" s="70" t="s">
        <v>176</v>
      </c>
      <c r="G35" s="70" t="s">
        <v>1633</v>
      </c>
      <c r="H35" s="70" t="s">
        <v>1634</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1749</v>
      </c>
      <c r="B36" s="70">
        <v>126</v>
      </c>
      <c r="C36" s="70">
        <v>7</v>
      </c>
      <c r="D36" s="70">
        <v>8</v>
      </c>
      <c r="E36" s="70">
        <v>2010</v>
      </c>
      <c r="F36" s="70" t="s">
        <v>177</v>
      </c>
      <c r="G36" s="70" t="s">
        <v>1633</v>
      </c>
      <c r="H36" s="70" t="s">
        <v>1634</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1750</v>
      </c>
      <c r="B37" s="70">
        <v>127</v>
      </c>
      <c r="C37" s="70">
        <v>8</v>
      </c>
      <c r="D37" s="70">
        <v>8</v>
      </c>
      <c r="E37" s="70">
        <v>2011</v>
      </c>
      <c r="F37" s="70" t="s">
        <v>178</v>
      </c>
      <c r="G37" s="70" t="s">
        <v>1633</v>
      </c>
      <c r="H37" s="70" t="s">
        <v>1634</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1751</v>
      </c>
      <c r="B38" s="70">
        <v>128</v>
      </c>
      <c r="C38" s="70">
        <v>9</v>
      </c>
      <c r="D38" s="70">
        <v>8</v>
      </c>
      <c r="E38" s="70">
        <v>2012</v>
      </c>
      <c r="F38" s="70" t="s">
        <v>179</v>
      </c>
      <c r="G38" s="70" t="s">
        <v>1633</v>
      </c>
      <c r="H38" s="70" t="s">
        <v>1634</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1752</v>
      </c>
      <c r="B39" s="70">
        <v>129</v>
      </c>
      <c r="C39" s="70">
        <v>10</v>
      </c>
      <c r="D39" s="70">
        <v>8</v>
      </c>
      <c r="E39" s="70">
        <v>2013</v>
      </c>
      <c r="F39" s="70" t="s">
        <v>180</v>
      </c>
      <c r="G39" s="70" t="s">
        <v>1633</v>
      </c>
      <c r="H39" s="70" t="s">
        <v>1634</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1753</v>
      </c>
      <c r="B40" s="70">
        <v>130</v>
      </c>
      <c r="C40" s="70">
        <v>11</v>
      </c>
      <c r="D40" s="70">
        <v>8</v>
      </c>
      <c r="E40" s="70">
        <v>2014</v>
      </c>
      <c r="F40" s="70" t="s">
        <v>181</v>
      </c>
      <c r="G40" s="70" t="s">
        <v>1633</v>
      </c>
      <c r="H40" s="70" t="s">
        <v>1634</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1754</v>
      </c>
      <c r="B41" s="70">
        <v>131</v>
      </c>
      <c r="C41" s="70">
        <v>12</v>
      </c>
      <c r="D41" s="70">
        <v>8</v>
      </c>
      <c r="E41" s="70">
        <v>2015</v>
      </c>
      <c r="F41" s="70" t="s">
        <v>182</v>
      </c>
      <c r="G41" s="70" t="s">
        <v>1633</v>
      </c>
      <c r="H41" s="70" t="s">
        <v>1634</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1755</v>
      </c>
      <c r="B42" s="70">
        <v>132</v>
      </c>
      <c r="C42" s="70">
        <v>13</v>
      </c>
      <c r="D42" s="70">
        <v>8</v>
      </c>
      <c r="E42" s="70">
        <v>2016</v>
      </c>
      <c r="F42" s="70" t="s">
        <v>155</v>
      </c>
      <c r="G42" s="70" t="s">
        <v>1633</v>
      </c>
      <c r="H42" s="70" t="s">
        <v>1634</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1756</v>
      </c>
      <c r="B43" s="70">
        <v>133</v>
      </c>
      <c r="C43" s="70">
        <v>14</v>
      </c>
      <c r="D43" s="70">
        <v>8</v>
      </c>
      <c r="E43" s="70">
        <v>2017</v>
      </c>
      <c r="F43" s="70" t="s">
        <v>156</v>
      </c>
      <c r="G43" s="70" t="s">
        <v>1633</v>
      </c>
      <c r="H43" s="70" t="s">
        <v>1634</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1757</v>
      </c>
      <c r="B44" s="70">
        <v>134</v>
      </c>
      <c r="C44" s="70">
        <v>15</v>
      </c>
      <c r="D44" s="70">
        <v>8</v>
      </c>
      <c r="E44" s="70">
        <v>2018</v>
      </c>
      <c r="F44" s="70" t="s">
        <v>183</v>
      </c>
      <c r="G44" s="70" t="s">
        <v>1633</v>
      </c>
      <c r="H44" s="70" t="s">
        <v>1634</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1758</v>
      </c>
      <c r="B45" s="70">
        <v>135</v>
      </c>
      <c r="C45" s="70">
        <v>16</v>
      </c>
      <c r="D45" s="70">
        <v>8</v>
      </c>
      <c r="E45" s="70">
        <v>2019</v>
      </c>
      <c r="F45" s="70" t="s">
        <v>158</v>
      </c>
      <c r="G45" s="1064" t="s">
        <v>1633</v>
      </c>
      <c r="H45" s="70" t="s">
        <v>1634</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1759</v>
      </c>
      <c r="B46" s="70">
        <v>136</v>
      </c>
      <c r="C46" s="70">
        <v>17</v>
      </c>
      <c r="D46" s="70">
        <v>8</v>
      </c>
      <c r="E46" s="70">
        <v>2020</v>
      </c>
      <c r="F46" s="70" t="s">
        <v>159</v>
      </c>
      <c r="G46" s="1064" t="s">
        <v>1633</v>
      </c>
      <c r="H46" s="70" t="s">
        <v>1634</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1760</v>
      </c>
      <c r="B47" s="70">
        <v>136</v>
      </c>
      <c r="C47" s="70">
        <v>18</v>
      </c>
      <c r="D47" s="70">
        <v>8</v>
      </c>
      <c r="E47" s="70">
        <v>2021</v>
      </c>
      <c r="F47" s="70" t="s">
        <v>160</v>
      </c>
      <c r="G47" s="70" t="s">
        <v>1633</v>
      </c>
      <c r="H47" s="70" t="s">
        <v>1634</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1641</v>
      </c>
      <c r="B48" s="70">
        <v>136</v>
      </c>
      <c r="C48" s="70">
        <v>19</v>
      </c>
      <c r="D48" s="70">
        <v>8</v>
      </c>
      <c r="E48" s="70">
        <v>2022</v>
      </c>
      <c r="F48" s="70" t="s">
        <v>161</v>
      </c>
      <c r="G48" s="70" t="s">
        <v>1633</v>
      </c>
      <c r="H48" s="70" t="s">
        <v>1634</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1761</v>
      </c>
      <c r="B49" s="70">
        <v>136</v>
      </c>
      <c r="C49" s="70">
        <v>20</v>
      </c>
      <c r="D49" s="70">
        <v>8</v>
      </c>
      <c r="E49" s="70">
        <v>2023</v>
      </c>
      <c r="F49" s="70" t="s">
        <v>1539</v>
      </c>
      <c r="G49" s="70" t="s">
        <v>1633</v>
      </c>
      <c r="H49" s="70" t="s">
        <v>1634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1632</v>
      </c>
      <c r="B50" s="70">
        <v>136</v>
      </c>
      <c r="C50" s="70">
        <v>21</v>
      </c>
      <c r="D50" s="70">
        <v>8</v>
      </c>
      <c r="E50" s="70">
        <v>2024</v>
      </c>
      <c r="F50" s="70" t="s">
        <v>1554</v>
      </c>
      <c r="G50" s="70" t="s">
        <v>1633</v>
      </c>
      <c r="H50" s="70" t="s">
        <v>1634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35</v>
      </c>
      <c r="C51" s="70">
        <v>1</v>
      </c>
      <c r="D51" s="70">
        <v>3</v>
      </c>
      <c r="E51" s="70">
        <v>1990</v>
      </c>
      <c r="F51" s="70" t="s">
        <v>787</v>
      </c>
      <c r="G51" s="70" t="s">
        <v>1763</v>
      </c>
      <c r="H51" s="70" t="s">
        <v>1764</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36</v>
      </c>
      <c r="C52" s="70">
        <v>2</v>
      </c>
      <c r="D52" s="70">
        <v>3</v>
      </c>
      <c r="E52" s="70">
        <v>2005</v>
      </c>
      <c r="F52" s="70" t="s">
        <v>789</v>
      </c>
      <c r="G52" s="70" t="s">
        <v>1763</v>
      </c>
      <c r="H52" s="70" t="s">
        <v>1764</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37</v>
      </c>
      <c r="C53" s="70">
        <v>3</v>
      </c>
      <c r="D53" s="70">
        <v>3</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38</v>
      </c>
      <c r="C54" s="70">
        <v>4</v>
      </c>
      <c r="D54" s="70">
        <v>3</v>
      </c>
      <c r="E54" s="70">
        <v>2007</v>
      </c>
      <c r="F54" s="70" t="s">
        <v>791</v>
      </c>
      <c r="G54" s="70" t="s">
        <v>1763</v>
      </c>
      <c r="H54" s="70" t="s">
        <v>1764</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39</v>
      </c>
      <c r="C55" s="70">
        <v>5</v>
      </c>
      <c r="D55" s="70">
        <v>3</v>
      </c>
      <c r="E55" s="70">
        <v>2008</v>
      </c>
      <c r="F55" s="70" t="s">
        <v>792</v>
      </c>
      <c r="G55" s="70" t="s">
        <v>1763</v>
      </c>
      <c r="H55" s="70" t="s">
        <v>1764</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40</v>
      </c>
      <c r="C56" s="70">
        <v>6</v>
      </c>
      <c r="D56" s="70">
        <v>3</v>
      </c>
      <c r="E56" s="70">
        <v>2009</v>
      </c>
      <c r="F56" s="70" t="s">
        <v>176</v>
      </c>
      <c r="G56" s="70" t="s">
        <v>1763</v>
      </c>
      <c r="H56" s="70" t="s">
        <v>1764</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1770</v>
      </c>
      <c r="B57" s="70">
        <v>41</v>
      </c>
      <c r="C57" s="70">
        <v>7</v>
      </c>
      <c r="D57" s="70">
        <v>3</v>
      </c>
      <c r="E57" s="70">
        <v>2010</v>
      </c>
      <c r="F57" s="70" t="s">
        <v>177</v>
      </c>
      <c r="G57" s="70" t="s">
        <v>1763</v>
      </c>
      <c r="H57" s="70" t="s">
        <v>1764</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1771</v>
      </c>
      <c r="B58" s="70">
        <v>42</v>
      </c>
      <c r="C58" s="70">
        <v>8</v>
      </c>
      <c r="D58" s="70">
        <v>3</v>
      </c>
      <c r="E58" s="70">
        <v>2011</v>
      </c>
      <c r="F58" s="70" t="s">
        <v>178</v>
      </c>
      <c r="G58" s="70" t="s">
        <v>1763</v>
      </c>
      <c r="H58" s="70" t="s">
        <v>1764</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1772</v>
      </c>
      <c r="B59" s="70">
        <v>43</v>
      </c>
      <c r="C59" s="70">
        <v>9</v>
      </c>
      <c r="D59" s="70">
        <v>3</v>
      </c>
      <c r="E59" s="70">
        <v>2012</v>
      </c>
      <c r="F59" s="70" t="s">
        <v>179</v>
      </c>
      <c r="G59" s="70" t="s">
        <v>1763</v>
      </c>
      <c r="H59" s="70" t="s">
        <v>1764</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1773</v>
      </c>
      <c r="B60" s="70">
        <v>44</v>
      </c>
      <c r="C60" s="70">
        <v>10</v>
      </c>
      <c r="D60" s="70">
        <v>3</v>
      </c>
      <c r="E60" s="70">
        <v>2013</v>
      </c>
      <c r="F60" s="70" t="s">
        <v>180</v>
      </c>
      <c r="G60" s="70" t="s">
        <v>1763</v>
      </c>
      <c r="H60" s="70" t="s">
        <v>1764</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1774</v>
      </c>
      <c r="B61" s="70">
        <v>45</v>
      </c>
      <c r="C61" s="70">
        <v>11</v>
      </c>
      <c r="D61" s="70">
        <v>3</v>
      </c>
      <c r="E61" s="70">
        <v>2014</v>
      </c>
      <c r="F61" s="70" t="s">
        <v>181</v>
      </c>
      <c r="G61" s="70" t="s">
        <v>1763</v>
      </c>
      <c r="H61" s="70" t="s">
        <v>1764</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1775</v>
      </c>
      <c r="B62" s="70">
        <v>46</v>
      </c>
      <c r="C62" s="70">
        <v>12</v>
      </c>
      <c r="D62" s="70">
        <v>3</v>
      </c>
      <c r="E62" s="70">
        <v>2015</v>
      </c>
      <c r="F62" s="70" t="s">
        <v>182</v>
      </c>
      <c r="G62" s="70" t="s">
        <v>1763</v>
      </c>
      <c r="H62" s="70" t="s">
        <v>1764</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1776</v>
      </c>
      <c r="B63" s="70">
        <v>47</v>
      </c>
      <c r="C63" s="70">
        <v>13</v>
      </c>
      <c r="D63" s="70">
        <v>3</v>
      </c>
      <c r="E63" s="70">
        <v>2016</v>
      </c>
      <c r="F63" s="70" t="s">
        <v>155</v>
      </c>
      <c r="G63" s="70" t="s">
        <v>1763</v>
      </c>
      <c r="H63" s="70" t="s">
        <v>1764</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1777</v>
      </c>
      <c r="B64" s="70">
        <v>48</v>
      </c>
      <c r="C64" s="70">
        <v>14</v>
      </c>
      <c r="D64" s="70">
        <v>3</v>
      </c>
      <c r="E64" s="70">
        <v>2017</v>
      </c>
      <c r="F64" s="70" t="s">
        <v>156</v>
      </c>
      <c r="G64" s="1064" t="s">
        <v>1763</v>
      </c>
      <c r="H64" s="70" t="s">
        <v>1764</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1778</v>
      </c>
      <c r="B65" s="70">
        <v>49</v>
      </c>
      <c r="C65" s="70">
        <v>15</v>
      </c>
      <c r="D65" s="70">
        <v>3</v>
      </c>
      <c r="E65" s="70">
        <v>2018</v>
      </c>
      <c r="F65" s="70" t="s">
        <v>183</v>
      </c>
      <c r="G65" s="1064" t="s">
        <v>1763</v>
      </c>
      <c r="H65" s="70" t="s">
        <v>1764</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1779</v>
      </c>
      <c r="B66" s="70">
        <v>50</v>
      </c>
      <c r="C66" s="70">
        <v>16</v>
      </c>
      <c r="D66" s="70">
        <v>3</v>
      </c>
      <c r="E66" s="70">
        <v>2019</v>
      </c>
      <c r="F66" s="70" t="s">
        <v>158</v>
      </c>
      <c r="G66" s="70" t="s">
        <v>1763</v>
      </c>
      <c r="H66" s="70" t="s">
        <v>1764</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1780</v>
      </c>
      <c r="B67" s="70">
        <v>51</v>
      </c>
      <c r="C67" s="70">
        <v>17</v>
      </c>
      <c r="D67" s="70">
        <v>3</v>
      </c>
      <c r="E67" s="70">
        <v>2020</v>
      </c>
      <c r="F67" s="70" t="s">
        <v>159</v>
      </c>
      <c r="G67" s="70" t="s">
        <v>1763</v>
      </c>
      <c r="H67" s="70" t="s">
        <v>1764</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1781</v>
      </c>
      <c r="B68" s="70">
        <v>51</v>
      </c>
      <c r="C68" s="70">
        <v>18</v>
      </c>
      <c r="D68" s="70">
        <v>3</v>
      </c>
      <c r="E68" s="70">
        <v>2021</v>
      </c>
      <c r="F68" s="70" t="s">
        <v>160</v>
      </c>
      <c r="G68" s="70" t="s">
        <v>1763</v>
      </c>
      <c r="H68" s="70" t="s">
        <v>1764</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1782</v>
      </c>
      <c r="B69" s="70">
        <v>51</v>
      </c>
      <c r="C69" s="70">
        <v>19</v>
      </c>
      <c r="D69" s="70">
        <v>3</v>
      </c>
      <c r="E69" s="70">
        <v>2022</v>
      </c>
      <c r="F69" s="70" t="s">
        <v>161</v>
      </c>
      <c r="G69" s="70" t="s">
        <v>1763</v>
      </c>
      <c r="H69" s="70" t="s">
        <v>1764</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51</v>
      </c>
      <c r="C70" s="70">
        <v>20</v>
      </c>
      <c r="D70" s="70">
        <v>3</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51</v>
      </c>
      <c r="C71" s="70">
        <v>21</v>
      </c>
      <c r="D71" s="70">
        <v>3</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409</v>
      </c>
      <c r="C72" s="70">
        <v>1</v>
      </c>
      <c r="D72" s="70">
        <v>25</v>
      </c>
      <c r="E72" s="70">
        <v>1990</v>
      </c>
      <c r="F72" s="70" t="s">
        <v>787</v>
      </c>
      <c r="G72" s="70" t="s">
        <v>1645</v>
      </c>
      <c r="H72" s="70" t="s">
        <v>1646</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1786</v>
      </c>
      <c r="B73" s="70">
        <v>410</v>
      </c>
      <c r="C73" s="70">
        <v>2</v>
      </c>
      <c r="D73" s="70">
        <v>25</v>
      </c>
      <c r="E73" s="70">
        <v>2005</v>
      </c>
      <c r="F73" s="70" t="s">
        <v>789</v>
      </c>
      <c r="G73" s="70" t="s">
        <v>1645</v>
      </c>
      <c r="H73" s="70" t="s">
        <v>1646</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1787</v>
      </c>
      <c r="B74" s="70">
        <v>411</v>
      </c>
      <c r="C74" s="70">
        <v>3</v>
      </c>
      <c r="D74" s="70">
        <v>25</v>
      </c>
      <c r="E74" s="70">
        <v>2006</v>
      </c>
      <c r="F74" s="70" t="s">
        <v>790</v>
      </c>
      <c r="G74" s="70" t="s">
        <v>1645</v>
      </c>
      <c r="H74" s="70" t="s">
        <v>1646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1788</v>
      </c>
      <c r="B75" s="70">
        <v>412</v>
      </c>
      <c r="C75" s="70">
        <v>4</v>
      </c>
      <c r="D75" s="70">
        <v>25</v>
      </c>
      <c r="E75" s="70">
        <v>2007</v>
      </c>
      <c r="F75" s="70" t="s">
        <v>791</v>
      </c>
      <c r="G75" s="70" t="s">
        <v>1645</v>
      </c>
      <c r="H75" s="70" t="s">
        <v>1646</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1789</v>
      </c>
      <c r="B76" s="70">
        <v>413</v>
      </c>
      <c r="C76" s="70">
        <v>5</v>
      </c>
      <c r="D76" s="70">
        <v>25</v>
      </c>
      <c r="E76" s="70">
        <v>2008</v>
      </c>
      <c r="F76" s="70" t="s">
        <v>792</v>
      </c>
      <c r="G76" s="70" t="s">
        <v>1645</v>
      </c>
      <c r="H76" s="70" t="s">
        <v>1646</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1790</v>
      </c>
      <c r="B77" s="70">
        <v>414</v>
      </c>
      <c r="C77" s="70">
        <v>6</v>
      </c>
      <c r="D77" s="70">
        <v>25</v>
      </c>
      <c r="E77" s="70">
        <v>2009</v>
      </c>
      <c r="F77" s="70" t="s">
        <v>176</v>
      </c>
      <c r="G77" s="70" t="s">
        <v>1645</v>
      </c>
      <c r="H77" s="70" t="s">
        <v>1646</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1791</v>
      </c>
      <c r="B78" s="70">
        <v>415</v>
      </c>
      <c r="C78" s="70">
        <v>7</v>
      </c>
      <c r="D78" s="70">
        <v>25</v>
      </c>
      <c r="E78" s="70">
        <v>2010</v>
      </c>
      <c r="F78" s="70" t="s">
        <v>177</v>
      </c>
      <c r="G78" s="70" t="s">
        <v>1645</v>
      </c>
      <c r="H78" s="70" t="s">
        <v>1646</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1792</v>
      </c>
      <c r="B79" s="70">
        <v>416</v>
      </c>
      <c r="C79" s="70">
        <v>8</v>
      </c>
      <c r="D79" s="70">
        <v>25</v>
      </c>
      <c r="E79" s="70">
        <v>2011</v>
      </c>
      <c r="F79" s="70" t="s">
        <v>178</v>
      </c>
      <c r="G79" s="70" t="s">
        <v>1645</v>
      </c>
      <c r="H79" s="70" t="s">
        <v>1646</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1793</v>
      </c>
      <c r="B80" s="70">
        <v>417</v>
      </c>
      <c r="C80" s="70">
        <v>9</v>
      </c>
      <c r="D80" s="70">
        <v>25</v>
      </c>
      <c r="E80" s="70">
        <v>2012</v>
      </c>
      <c r="F80" s="70" t="s">
        <v>179</v>
      </c>
      <c r="G80" s="70" t="s">
        <v>1645</v>
      </c>
      <c r="H80" s="70" t="s">
        <v>1646</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1794</v>
      </c>
      <c r="B81" s="70">
        <v>418</v>
      </c>
      <c r="C81" s="70">
        <v>10</v>
      </c>
      <c r="D81" s="70">
        <v>25</v>
      </c>
      <c r="E81" s="70">
        <v>2013</v>
      </c>
      <c r="F81" s="70" t="s">
        <v>180</v>
      </c>
      <c r="G81" s="70" t="s">
        <v>1645</v>
      </c>
      <c r="H81" s="70" t="s">
        <v>1646</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1795</v>
      </c>
      <c r="B82" s="70">
        <v>419</v>
      </c>
      <c r="C82" s="70">
        <v>11</v>
      </c>
      <c r="D82" s="70">
        <v>25</v>
      </c>
      <c r="E82" s="70">
        <v>2014</v>
      </c>
      <c r="F82" s="70" t="s">
        <v>181</v>
      </c>
      <c r="G82" s="70" t="s">
        <v>1645</v>
      </c>
      <c r="H82" s="70" t="s">
        <v>1646</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1796</v>
      </c>
      <c r="B83" s="70">
        <v>420</v>
      </c>
      <c r="C83" s="70">
        <v>12</v>
      </c>
      <c r="D83" s="70">
        <v>25</v>
      </c>
      <c r="E83" s="70">
        <v>2015</v>
      </c>
      <c r="F83" s="70" t="s">
        <v>182</v>
      </c>
      <c r="G83" s="1064" t="s">
        <v>1645</v>
      </c>
      <c r="H83" s="70" t="s">
        <v>1646</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1797</v>
      </c>
      <c r="B84" s="70">
        <v>421</v>
      </c>
      <c r="C84" s="70">
        <v>13</v>
      </c>
      <c r="D84" s="70">
        <v>25</v>
      </c>
      <c r="E84" s="70">
        <v>2016</v>
      </c>
      <c r="F84" s="70" t="s">
        <v>155</v>
      </c>
      <c r="G84" s="1064" t="s">
        <v>1645</v>
      </c>
      <c r="H84" s="70" t="s">
        <v>1646</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1798</v>
      </c>
      <c r="B85" s="70">
        <v>422</v>
      </c>
      <c r="C85" s="70">
        <v>14</v>
      </c>
      <c r="D85" s="70">
        <v>25</v>
      </c>
      <c r="E85" s="70">
        <v>2017</v>
      </c>
      <c r="F85" s="70" t="s">
        <v>156</v>
      </c>
      <c r="G85" s="70" t="s">
        <v>1645</v>
      </c>
      <c r="H85" s="70" t="s">
        <v>1646</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1799</v>
      </c>
      <c r="B86" s="70">
        <v>423</v>
      </c>
      <c r="C86" s="70">
        <v>15</v>
      </c>
      <c r="D86" s="70">
        <v>25</v>
      </c>
      <c r="E86" s="70">
        <v>2018</v>
      </c>
      <c r="F86" s="70" t="s">
        <v>183</v>
      </c>
      <c r="G86" s="70" t="s">
        <v>1645</v>
      </c>
      <c r="H86" s="70" t="s">
        <v>1646</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1800</v>
      </c>
      <c r="B87" s="70">
        <v>424</v>
      </c>
      <c r="C87" s="70">
        <v>16</v>
      </c>
      <c r="D87" s="70">
        <v>25</v>
      </c>
      <c r="E87" s="70">
        <v>2019</v>
      </c>
      <c r="F87" s="70" t="s">
        <v>158</v>
      </c>
      <c r="G87" s="70" t="s">
        <v>1645</v>
      </c>
      <c r="H87" s="70" t="s">
        <v>1646</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1801</v>
      </c>
      <c r="B88" s="70">
        <v>425</v>
      </c>
      <c r="C88" s="70">
        <v>17</v>
      </c>
      <c r="D88" s="70">
        <v>25</v>
      </c>
      <c r="E88" s="70">
        <v>2020</v>
      </c>
      <c r="F88" s="70" t="s">
        <v>159</v>
      </c>
      <c r="G88" s="70" t="s">
        <v>1645</v>
      </c>
      <c r="H88" s="70" t="s">
        <v>1646</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1802</v>
      </c>
      <c r="B89" s="70">
        <v>425</v>
      </c>
      <c r="C89" s="70">
        <v>18</v>
      </c>
      <c r="D89" s="70">
        <v>25</v>
      </c>
      <c r="E89" s="70">
        <v>2021</v>
      </c>
      <c r="F89" s="70" t="s">
        <v>160</v>
      </c>
      <c r="G89" s="70" t="s">
        <v>1645</v>
      </c>
      <c r="H89" s="70" t="s">
        <v>1646</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1647</v>
      </c>
      <c r="B90" s="70">
        <v>425</v>
      </c>
      <c r="C90" s="70">
        <v>19</v>
      </c>
      <c r="D90" s="70">
        <v>25</v>
      </c>
      <c r="E90" s="70">
        <v>2022</v>
      </c>
      <c r="F90" s="70" t="s">
        <v>161</v>
      </c>
      <c r="G90" s="70" t="s">
        <v>1645</v>
      </c>
      <c r="H90" s="70" t="s">
        <v>1646</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1803</v>
      </c>
      <c r="B91" s="70">
        <v>425</v>
      </c>
      <c r="C91" s="70">
        <v>20</v>
      </c>
      <c r="D91" s="70">
        <v>25</v>
      </c>
      <c r="E91" s="70">
        <v>2023</v>
      </c>
      <c r="F91" s="70" t="s">
        <v>1539</v>
      </c>
      <c r="G91" s="70" t="s">
        <v>1645</v>
      </c>
      <c r="H91" s="70" t="s">
        <v>1646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1644</v>
      </c>
      <c r="B92" s="70">
        <v>425</v>
      </c>
      <c r="C92" s="70">
        <v>21</v>
      </c>
      <c r="D92" s="70">
        <v>25</v>
      </c>
      <c r="E92" s="70">
        <v>2024</v>
      </c>
      <c r="F92" s="70" t="s">
        <v>1554</v>
      </c>
      <c r="G92" s="70" t="s">
        <v>1645</v>
      </c>
      <c r="H92" s="70" t="s">
        <v>1646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392</v>
      </c>
      <c r="C93" s="70">
        <v>1</v>
      </c>
      <c r="D93" s="70">
        <v>24</v>
      </c>
      <c r="E93" s="70">
        <v>1990</v>
      </c>
      <c r="F93" s="70" t="s">
        <v>787</v>
      </c>
      <c r="G93" s="70" t="s">
        <v>1805</v>
      </c>
      <c r="H93" s="70" t="s">
        <v>1806</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393</v>
      </c>
      <c r="C94" s="70">
        <v>2</v>
      </c>
      <c r="D94" s="70">
        <v>24</v>
      </c>
      <c r="E94" s="70">
        <v>2005</v>
      </c>
      <c r="F94" s="70" t="s">
        <v>789</v>
      </c>
      <c r="G94" s="70" t="s">
        <v>1805</v>
      </c>
      <c r="H94" s="70" t="s">
        <v>1806</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394</v>
      </c>
      <c r="C95" s="70">
        <v>3</v>
      </c>
      <c r="D95" s="70">
        <v>24</v>
      </c>
      <c r="E95" s="70">
        <v>2006</v>
      </c>
      <c r="F95" s="70" t="s">
        <v>790</v>
      </c>
      <c r="G95" s="70" t="s">
        <v>1805</v>
      </c>
      <c r="H95" s="70" t="s">
        <v>1806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395</v>
      </c>
      <c r="C96" s="70">
        <v>4</v>
      </c>
      <c r="D96" s="70">
        <v>24</v>
      </c>
      <c r="E96" s="70">
        <v>2007</v>
      </c>
      <c r="F96" s="70" t="s">
        <v>791</v>
      </c>
      <c r="G96" s="70" t="s">
        <v>1805</v>
      </c>
      <c r="H96" s="70" t="s">
        <v>1806</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396</v>
      </c>
      <c r="C97" s="70">
        <v>5</v>
      </c>
      <c r="D97" s="70">
        <v>24</v>
      </c>
      <c r="E97" s="70">
        <v>2008</v>
      </c>
      <c r="F97" s="70" t="s">
        <v>792</v>
      </c>
      <c r="G97" s="70" t="s">
        <v>1805</v>
      </c>
      <c r="H97" s="70" t="s">
        <v>1806</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397</v>
      </c>
      <c r="C98" s="70">
        <v>6</v>
      </c>
      <c r="D98" s="70">
        <v>24</v>
      </c>
      <c r="E98" s="70">
        <v>2009</v>
      </c>
      <c r="F98" s="70" t="s">
        <v>176</v>
      </c>
      <c r="G98" s="70" t="s">
        <v>1805</v>
      </c>
      <c r="H98" s="70" t="s">
        <v>1806</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1812</v>
      </c>
      <c r="B99" s="70">
        <v>398</v>
      </c>
      <c r="C99" s="70">
        <v>7</v>
      </c>
      <c r="D99" s="70">
        <v>24</v>
      </c>
      <c r="E99" s="70">
        <v>2010</v>
      </c>
      <c r="F99" s="70" t="s">
        <v>177</v>
      </c>
      <c r="G99" s="70" t="s">
        <v>1805</v>
      </c>
      <c r="H99" s="70" t="s">
        <v>1806</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1813</v>
      </c>
      <c r="B100" s="70">
        <v>399</v>
      </c>
      <c r="C100" s="70">
        <v>8</v>
      </c>
      <c r="D100" s="70">
        <v>24</v>
      </c>
      <c r="E100" s="70">
        <v>2011</v>
      </c>
      <c r="F100" s="70" t="s">
        <v>178</v>
      </c>
      <c r="G100" s="70" t="s">
        <v>1805</v>
      </c>
      <c r="H100" s="70" t="s">
        <v>1806</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1814</v>
      </c>
      <c r="B101" s="70">
        <v>400</v>
      </c>
      <c r="C101" s="70">
        <v>9</v>
      </c>
      <c r="D101" s="70">
        <v>24</v>
      </c>
      <c r="E101" s="70">
        <v>2012</v>
      </c>
      <c r="F101" s="70" t="s">
        <v>179</v>
      </c>
      <c r="G101" s="70" t="s">
        <v>1805</v>
      </c>
      <c r="H101" s="70" t="s">
        <v>1806</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1815</v>
      </c>
      <c r="B102" s="70">
        <v>401</v>
      </c>
      <c r="C102" s="70">
        <v>10</v>
      </c>
      <c r="D102" s="70">
        <v>24</v>
      </c>
      <c r="E102" s="70">
        <v>2013</v>
      </c>
      <c r="F102" s="70" t="s">
        <v>180</v>
      </c>
      <c r="G102" s="1064" t="s">
        <v>1805</v>
      </c>
      <c r="H102" s="70" t="s">
        <v>1806</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1816</v>
      </c>
      <c r="B103" s="70">
        <v>402</v>
      </c>
      <c r="C103" s="70">
        <v>11</v>
      </c>
      <c r="D103" s="70">
        <v>24</v>
      </c>
      <c r="E103" s="70">
        <v>2014</v>
      </c>
      <c r="F103" s="70" t="s">
        <v>181</v>
      </c>
      <c r="G103" s="1064" t="s">
        <v>1805</v>
      </c>
      <c r="H103" s="70" t="s">
        <v>1806</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1817</v>
      </c>
      <c r="B104" s="70">
        <v>403</v>
      </c>
      <c r="C104" s="70">
        <v>12</v>
      </c>
      <c r="D104" s="70">
        <v>24</v>
      </c>
      <c r="E104" s="70">
        <v>2015</v>
      </c>
      <c r="F104" s="70" t="s">
        <v>182</v>
      </c>
      <c r="G104" s="70" t="s">
        <v>1805</v>
      </c>
      <c r="H104" s="70" t="s">
        <v>1806</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1818</v>
      </c>
      <c r="B105" s="70">
        <v>404</v>
      </c>
      <c r="C105" s="70">
        <v>13</v>
      </c>
      <c r="D105" s="70">
        <v>24</v>
      </c>
      <c r="E105" s="70">
        <v>2016</v>
      </c>
      <c r="F105" s="70" t="s">
        <v>155</v>
      </c>
      <c r="G105" s="70" t="s">
        <v>1805</v>
      </c>
      <c r="H105" s="70" t="s">
        <v>1806</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1819</v>
      </c>
      <c r="B106" s="70">
        <v>405</v>
      </c>
      <c r="C106" s="70">
        <v>14</v>
      </c>
      <c r="D106" s="70">
        <v>24</v>
      </c>
      <c r="E106" s="70">
        <v>2017</v>
      </c>
      <c r="F106" s="70" t="s">
        <v>156</v>
      </c>
      <c r="G106" s="70" t="s">
        <v>1805</v>
      </c>
      <c r="H106" s="70" t="s">
        <v>1806</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1820</v>
      </c>
      <c r="B107" s="70">
        <v>406</v>
      </c>
      <c r="C107" s="70">
        <v>15</v>
      </c>
      <c r="D107" s="70">
        <v>24</v>
      </c>
      <c r="E107" s="70">
        <v>2018</v>
      </c>
      <c r="F107" s="70" t="s">
        <v>183</v>
      </c>
      <c r="G107" s="70" t="s">
        <v>1805</v>
      </c>
      <c r="H107" s="70" t="s">
        <v>1806</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1821</v>
      </c>
      <c r="B108" s="70">
        <v>407</v>
      </c>
      <c r="C108" s="70">
        <v>16</v>
      </c>
      <c r="D108" s="70">
        <v>24</v>
      </c>
      <c r="E108" s="70">
        <v>2019</v>
      </c>
      <c r="F108" s="70" t="s">
        <v>158</v>
      </c>
      <c r="G108" s="70" t="s">
        <v>1805</v>
      </c>
      <c r="H108" s="70" t="s">
        <v>1806</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1822</v>
      </c>
      <c r="B109" s="70">
        <v>408</v>
      </c>
      <c r="C109" s="70">
        <v>17</v>
      </c>
      <c r="D109" s="70">
        <v>24</v>
      </c>
      <c r="E109" s="70">
        <v>2020</v>
      </c>
      <c r="F109" s="70" t="s">
        <v>159</v>
      </c>
      <c r="G109" s="70" t="s">
        <v>1805</v>
      </c>
      <c r="H109" s="70" t="s">
        <v>1806</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1823</v>
      </c>
      <c r="B110" s="70">
        <v>408</v>
      </c>
      <c r="C110" s="70">
        <v>18</v>
      </c>
      <c r="D110" s="70">
        <v>24</v>
      </c>
      <c r="E110" s="70">
        <v>2021</v>
      </c>
      <c r="F110" s="70" t="s">
        <v>160</v>
      </c>
      <c r="G110" s="70" t="s">
        <v>1805</v>
      </c>
      <c r="H110" s="70" t="s">
        <v>1806</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1824</v>
      </c>
      <c r="B111" s="70">
        <v>408</v>
      </c>
      <c r="C111" s="70">
        <v>19</v>
      </c>
      <c r="D111" s="70">
        <v>24</v>
      </c>
      <c r="E111" s="70">
        <v>2022</v>
      </c>
      <c r="F111" s="70" t="s">
        <v>161</v>
      </c>
      <c r="G111" s="70" t="s">
        <v>1805</v>
      </c>
      <c r="H111" s="70" t="s">
        <v>1806</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1825</v>
      </c>
      <c r="B112" s="70">
        <v>408</v>
      </c>
      <c r="C112" s="70">
        <v>20</v>
      </c>
      <c r="D112" s="70">
        <v>24</v>
      </c>
      <c r="E112" s="70">
        <v>2023</v>
      </c>
      <c r="F112" s="70" t="s">
        <v>1539</v>
      </c>
      <c r="G112" s="70" t="s">
        <v>1805</v>
      </c>
      <c r="H112" s="70" t="s">
        <v>1806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1826</v>
      </c>
      <c r="B113" s="70">
        <v>408</v>
      </c>
      <c r="C113" s="70">
        <v>21</v>
      </c>
      <c r="D113" s="70">
        <v>24</v>
      </c>
      <c r="E113" s="70">
        <v>2024</v>
      </c>
      <c r="F113" s="70" t="s">
        <v>1554</v>
      </c>
      <c r="G113" s="70" t="s">
        <v>1805</v>
      </c>
      <c r="H113" s="70" t="s">
        <v>1806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1827</v>
      </c>
      <c r="B114" s="70">
        <v>222</v>
      </c>
      <c r="C114" s="70">
        <v>1</v>
      </c>
      <c r="D114" s="70">
        <v>14</v>
      </c>
      <c r="E114" s="70">
        <v>1990</v>
      </c>
      <c r="F114" s="70" t="s">
        <v>787</v>
      </c>
      <c r="G114" s="70" t="s">
        <v>1828</v>
      </c>
      <c r="H114" s="70" t="s">
        <v>1829</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1830</v>
      </c>
      <c r="B115" s="70">
        <v>223</v>
      </c>
      <c r="C115" s="70">
        <v>2</v>
      </c>
      <c r="D115" s="70">
        <v>14</v>
      </c>
      <c r="E115" s="70">
        <v>2005</v>
      </c>
      <c r="F115" s="70" t="s">
        <v>789</v>
      </c>
      <c r="G115" s="70" t="s">
        <v>1828</v>
      </c>
      <c r="H115" s="70" t="s">
        <v>1829</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1831</v>
      </c>
      <c r="B116" s="70">
        <v>224</v>
      </c>
      <c r="C116" s="70">
        <v>3</v>
      </c>
      <c r="D116" s="70">
        <v>14</v>
      </c>
      <c r="E116" s="70">
        <v>2006</v>
      </c>
      <c r="F116" s="70" t="s">
        <v>790</v>
      </c>
      <c r="G116" s="70" t="s">
        <v>1828</v>
      </c>
      <c r="H116" s="70" t="s">
        <v>1829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1832</v>
      </c>
      <c r="B117" s="70">
        <v>225</v>
      </c>
      <c r="C117" s="70">
        <v>4</v>
      </c>
      <c r="D117" s="70">
        <v>14</v>
      </c>
      <c r="E117" s="70">
        <v>2007</v>
      </c>
      <c r="F117" s="70" t="s">
        <v>791</v>
      </c>
      <c r="G117" s="70" t="s">
        <v>1828</v>
      </c>
      <c r="H117" s="70" t="s">
        <v>1829</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1833</v>
      </c>
      <c r="B118" s="70">
        <v>226</v>
      </c>
      <c r="C118" s="70">
        <v>5</v>
      </c>
      <c r="D118" s="70">
        <v>14</v>
      </c>
      <c r="E118" s="70">
        <v>2008</v>
      </c>
      <c r="F118" s="70" t="s">
        <v>792</v>
      </c>
      <c r="G118" s="70" t="s">
        <v>1828</v>
      </c>
      <c r="H118" s="70" t="s">
        <v>1829</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1834</v>
      </c>
      <c r="B119" s="70">
        <v>227</v>
      </c>
      <c r="C119" s="70">
        <v>6</v>
      </c>
      <c r="D119" s="70">
        <v>14</v>
      </c>
      <c r="E119" s="70">
        <v>2009</v>
      </c>
      <c r="F119" s="70" t="s">
        <v>176</v>
      </c>
      <c r="G119" s="70" t="s">
        <v>1828</v>
      </c>
      <c r="H119" s="70" t="s">
        <v>1829</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1835</v>
      </c>
      <c r="B120" s="70">
        <v>228</v>
      </c>
      <c r="C120" s="70">
        <v>7</v>
      </c>
      <c r="D120" s="70">
        <v>14</v>
      </c>
      <c r="E120" s="70">
        <v>2010</v>
      </c>
      <c r="F120" s="70" t="s">
        <v>177</v>
      </c>
      <c r="G120" s="70" t="s">
        <v>1828</v>
      </c>
      <c r="H120" s="70" t="s">
        <v>1829</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1836</v>
      </c>
      <c r="B121" s="70">
        <v>229</v>
      </c>
      <c r="C121" s="70">
        <v>8</v>
      </c>
      <c r="D121" s="70">
        <v>14</v>
      </c>
      <c r="E121" s="70">
        <v>2011</v>
      </c>
      <c r="F121" s="70" t="s">
        <v>178</v>
      </c>
      <c r="G121" s="1064" t="s">
        <v>1828</v>
      </c>
      <c r="H121" s="70" t="s">
        <v>1829</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1837</v>
      </c>
      <c r="B122" s="70">
        <v>230</v>
      </c>
      <c r="C122" s="70">
        <v>9</v>
      </c>
      <c r="D122" s="70">
        <v>14</v>
      </c>
      <c r="E122" s="70">
        <v>2012</v>
      </c>
      <c r="F122" s="70" t="s">
        <v>179</v>
      </c>
      <c r="G122" s="1064" t="s">
        <v>1828</v>
      </c>
      <c r="H122" s="70" t="s">
        <v>1829</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1838</v>
      </c>
      <c r="B123" s="70">
        <v>231</v>
      </c>
      <c r="C123" s="70">
        <v>10</v>
      </c>
      <c r="D123" s="70">
        <v>14</v>
      </c>
      <c r="E123" s="70">
        <v>2013</v>
      </c>
      <c r="F123" s="70" t="s">
        <v>180</v>
      </c>
      <c r="G123" s="70" t="s">
        <v>1828</v>
      </c>
      <c r="H123" s="70" t="s">
        <v>1829</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1839</v>
      </c>
      <c r="B124" s="70">
        <v>232</v>
      </c>
      <c r="C124" s="70">
        <v>11</v>
      </c>
      <c r="D124" s="70">
        <v>14</v>
      </c>
      <c r="E124" s="70">
        <v>2014</v>
      </c>
      <c r="F124" s="70" t="s">
        <v>181</v>
      </c>
      <c r="G124" s="70" t="s">
        <v>1828</v>
      </c>
      <c r="H124" s="70" t="s">
        <v>1829</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1840</v>
      </c>
      <c r="B125" s="70">
        <v>233</v>
      </c>
      <c r="C125" s="70">
        <v>12</v>
      </c>
      <c r="D125" s="70">
        <v>14</v>
      </c>
      <c r="E125" s="70">
        <v>2015</v>
      </c>
      <c r="F125" s="70" t="s">
        <v>182</v>
      </c>
      <c r="G125" s="70" t="s">
        <v>1828</v>
      </c>
      <c r="H125" s="70" t="s">
        <v>1829</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1841</v>
      </c>
      <c r="B126" s="70">
        <v>234</v>
      </c>
      <c r="C126" s="70">
        <v>13</v>
      </c>
      <c r="D126" s="70">
        <v>14</v>
      </c>
      <c r="E126" s="70">
        <v>2016</v>
      </c>
      <c r="F126" s="70" t="s">
        <v>155</v>
      </c>
      <c r="G126" s="70" t="s">
        <v>1828</v>
      </c>
      <c r="H126" s="70" t="s">
        <v>1829</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1842</v>
      </c>
      <c r="B127" s="70">
        <v>235</v>
      </c>
      <c r="C127" s="70">
        <v>14</v>
      </c>
      <c r="D127" s="70">
        <v>14</v>
      </c>
      <c r="E127" s="70">
        <v>2017</v>
      </c>
      <c r="F127" s="70" t="s">
        <v>156</v>
      </c>
      <c r="G127" s="70" t="s">
        <v>1828</v>
      </c>
      <c r="H127" s="70" t="s">
        <v>1829</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1843</v>
      </c>
      <c r="B128" s="70">
        <v>236</v>
      </c>
      <c r="C128" s="70">
        <v>15</v>
      </c>
      <c r="D128" s="70">
        <v>14</v>
      </c>
      <c r="E128" s="70">
        <v>2018</v>
      </c>
      <c r="F128" s="70" t="s">
        <v>183</v>
      </c>
      <c r="G128" s="70" t="s">
        <v>1828</v>
      </c>
      <c r="H128" s="70" t="s">
        <v>1829</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1844</v>
      </c>
      <c r="B129" s="70">
        <v>237</v>
      </c>
      <c r="C129" s="70">
        <v>16</v>
      </c>
      <c r="D129" s="70">
        <v>14</v>
      </c>
      <c r="E129" s="70">
        <v>2019</v>
      </c>
      <c r="F129" s="70" t="s">
        <v>158</v>
      </c>
      <c r="G129" s="70" t="s">
        <v>1828</v>
      </c>
      <c r="H129" s="70" t="s">
        <v>1829</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1845</v>
      </c>
      <c r="B130" s="70">
        <v>238</v>
      </c>
      <c r="C130" s="70">
        <v>17</v>
      </c>
      <c r="D130" s="70">
        <v>14</v>
      </c>
      <c r="E130" s="70">
        <v>2020</v>
      </c>
      <c r="F130" s="70" t="s">
        <v>159</v>
      </c>
      <c r="G130" s="70" t="s">
        <v>1828</v>
      </c>
      <c r="H130" s="70" t="s">
        <v>1829</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1846</v>
      </c>
      <c r="B131" s="70">
        <v>238</v>
      </c>
      <c r="C131" s="70">
        <v>18</v>
      </c>
      <c r="D131" s="70">
        <v>14</v>
      </c>
      <c r="E131" s="70">
        <v>2021</v>
      </c>
      <c r="F131" s="70" t="s">
        <v>160</v>
      </c>
      <c r="G131" s="70" t="s">
        <v>1828</v>
      </c>
      <c r="H131" s="70" t="s">
        <v>1829</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1847</v>
      </c>
      <c r="B132" s="70">
        <v>238</v>
      </c>
      <c r="C132" s="70">
        <v>19</v>
      </c>
      <c r="D132" s="70">
        <v>14</v>
      </c>
      <c r="E132" s="70">
        <v>2022</v>
      </c>
      <c r="F132" s="70" t="s">
        <v>161</v>
      </c>
      <c r="G132" s="70" t="s">
        <v>1828</v>
      </c>
      <c r="H132" s="70" t="s">
        <v>1829</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1848</v>
      </c>
      <c r="B133" s="70">
        <v>238</v>
      </c>
      <c r="C133" s="70">
        <v>20</v>
      </c>
      <c r="D133" s="70">
        <v>14</v>
      </c>
      <c r="E133" s="70">
        <v>2023</v>
      </c>
      <c r="F133" s="70" t="s">
        <v>1539</v>
      </c>
      <c r="G133" s="70" t="s">
        <v>1828</v>
      </c>
      <c r="H133" s="70" t="s">
        <v>1829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1849</v>
      </c>
      <c r="B134" s="70">
        <v>238</v>
      </c>
      <c r="C134" s="70">
        <v>21</v>
      </c>
      <c r="D134" s="70">
        <v>14</v>
      </c>
      <c r="E134" s="70">
        <v>2024</v>
      </c>
      <c r="F134" s="70" t="s">
        <v>1554</v>
      </c>
      <c r="G134" s="70" t="s">
        <v>1828</v>
      </c>
      <c r="H134" s="70" t="s">
        <v>1829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1850</v>
      </c>
      <c r="B135" s="70">
        <v>188</v>
      </c>
      <c r="C135" s="70">
        <v>1</v>
      </c>
      <c r="D135" s="70">
        <v>12</v>
      </c>
      <c r="E135" s="70">
        <v>1990</v>
      </c>
      <c r="F135" s="70" t="s">
        <v>787</v>
      </c>
      <c r="G135" s="70" t="s">
        <v>1851</v>
      </c>
      <c r="H135" s="70" t="s">
        <v>1852</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1853</v>
      </c>
      <c r="B136" s="70">
        <v>189</v>
      </c>
      <c r="C136" s="70">
        <v>2</v>
      </c>
      <c r="D136" s="70">
        <v>12</v>
      </c>
      <c r="E136" s="70">
        <v>2005</v>
      </c>
      <c r="F136" s="70" t="s">
        <v>789</v>
      </c>
      <c r="G136" s="70" t="s">
        <v>1851</v>
      </c>
      <c r="H136" s="70" t="s">
        <v>1852</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1854</v>
      </c>
      <c r="B137" s="70">
        <v>190</v>
      </c>
      <c r="C137" s="70">
        <v>3</v>
      </c>
      <c r="D137" s="70">
        <v>12</v>
      </c>
      <c r="E137" s="70">
        <v>2006</v>
      </c>
      <c r="F137" s="70" t="s">
        <v>790</v>
      </c>
      <c r="G137" s="70" t="s">
        <v>1851</v>
      </c>
      <c r="H137" s="70" t="s">
        <v>1852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1855</v>
      </c>
      <c r="B138" s="70">
        <v>191</v>
      </c>
      <c r="C138" s="70">
        <v>4</v>
      </c>
      <c r="D138" s="70">
        <v>12</v>
      </c>
      <c r="E138" s="70">
        <v>2007</v>
      </c>
      <c r="F138" s="70" t="s">
        <v>791</v>
      </c>
      <c r="G138" s="70" t="s">
        <v>1851</v>
      </c>
      <c r="H138" s="70" t="s">
        <v>1852</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1856</v>
      </c>
      <c r="B139" s="70">
        <v>192</v>
      </c>
      <c r="C139" s="70">
        <v>5</v>
      </c>
      <c r="D139" s="70">
        <v>12</v>
      </c>
      <c r="E139" s="70">
        <v>2008</v>
      </c>
      <c r="F139" s="70" t="s">
        <v>792</v>
      </c>
      <c r="G139" s="70" t="s">
        <v>1851</v>
      </c>
      <c r="H139" s="70" t="s">
        <v>1852</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1857</v>
      </c>
      <c r="B140" s="70">
        <v>193</v>
      </c>
      <c r="C140" s="70">
        <v>6</v>
      </c>
      <c r="D140" s="70">
        <v>12</v>
      </c>
      <c r="E140" s="70">
        <v>2009</v>
      </c>
      <c r="F140" s="70" t="s">
        <v>176</v>
      </c>
      <c r="G140" s="1064" t="s">
        <v>1851</v>
      </c>
      <c r="H140" s="70" t="s">
        <v>1852</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1858</v>
      </c>
      <c r="B141" s="70">
        <v>194</v>
      </c>
      <c r="C141" s="70">
        <v>7</v>
      </c>
      <c r="D141" s="70">
        <v>12</v>
      </c>
      <c r="E141" s="70">
        <v>2010</v>
      </c>
      <c r="F141" s="70" t="s">
        <v>177</v>
      </c>
      <c r="G141" s="1064" t="s">
        <v>1851</v>
      </c>
      <c r="H141" s="70" t="s">
        <v>1852</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1859</v>
      </c>
      <c r="B142" s="70">
        <v>195</v>
      </c>
      <c r="C142" s="70">
        <v>8</v>
      </c>
      <c r="D142" s="70">
        <v>12</v>
      </c>
      <c r="E142" s="70">
        <v>2011</v>
      </c>
      <c r="F142" s="70" t="s">
        <v>178</v>
      </c>
      <c r="G142" s="70" t="s">
        <v>1851</v>
      </c>
      <c r="H142" s="70" t="s">
        <v>1852</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1860</v>
      </c>
      <c r="B143" s="70">
        <v>196</v>
      </c>
      <c r="C143" s="70">
        <v>9</v>
      </c>
      <c r="D143" s="70">
        <v>12</v>
      </c>
      <c r="E143" s="70">
        <v>2012</v>
      </c>
      <c r="F143" s="70" t="s">
        <v>179</v>
      </c>
      <c r="G143" s="70" t="s">
        <v>1851</v>
      </c>
      <c r="H143" s="70" t="s">
        <v>1852</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1861</v>
      </c>
      <c r="B144" s="70">
        <v>197</v>
      </c>
      <c r="C144" s="70">
        <v>10</v>
      </c>
      <c r="D144" s="70">
        <v>12</v>
      </c>
      <c r="E144" s="70">
        <v>2013</v>
      </c>
      <c r="F144" s="70" t="s">
        <v>180</v>
      </c>
      <c r="G144" s="70" t="s">
        <v>1851</v>
      </c>
      <c r="H144" s="70" t="s">
        <v>1852</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1862</v>
      </c>
      <c r="B145" s="70">
        <v>198</v>
      </c>
      <c r="C145" s="70">
        <v>11</v>
      </c>
      <c r="D145" s="70">
        <v>12</v>
      </c>
      <c r="E145" s="70">
        <v>2014</v>
      </c>
      <c r="F145" s="70" t="s">
        <v>181</v>
      </c>
      <c r="G145" s="70" t="s">
        <v>1851</v>
      </c>
      <c r="H145" s="70" t="s">
        <v>1852</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1863</v>
      </c>
      <c r="B146" s="70">
        <v>199</v>
      </c>
      <c r="C146" s="70">
        <v>12</v>
      </c>
      <c r="D146" s="70">
        <v>12</v>
      </c>
      <c r="E146" s="70">
        <v>2015</v>
      </c>
      <c r="F146" s="70" t="s">
        <v>182</v>
      </c>
      <c r="G146" s="70" t="s">
        <v>1851</v>
      </c>
      <c r="H146" s="70" t="s">
        <v>1852</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1864</v>
      </c>
      <c r="B147" s="70">
        <v>200</v>
      </c>
      <c r="C147" s="70">
        <v>13</v>
      </c>
      <c r="D147" s="70">
        <v>12</v>
      </c>
      <c r="E147" s="70">
        <v>2016</v>
      </c>
      <c r="F147" s="70" t="s">
        <v>155</v>
      </c>
      <c r="G147" s="70" t="s">
        <v>1851</v>
      </c>
      <c r="H147" s="70" t="s">
        <v>1852</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1865</v>
      </c>
      <c r="B148" s="70">
        <v>201</v>
      </c>
      <c r="C148" s="70">
        <v>14</v>
      </c>
      <c r="D148" s="70">
        <v>12</v>
      </c>
      <c r="E148" s="70">
        <v>2017</v>
      </c>
      <c r="F148" s="70" t="s">
        <v>156</v>
      </c>
      <c r="G148" s="70" t="s">
        <v>1851</v>
      </c>
      <c r="H148" s="70" t="s">
        <v>1852</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1866</v>
      </c>
      <c r="B149" s="70">
        <v>202</v>
      </c>
      <c r="C149" s="70">
        <v>15</v>
      </c>
      <c r="D149" s="70">
        <v>12</v>
      </c>
      <c r="E149" s="70">
        <v>2018</v>
      </c>
      <c r="F149" s="70" t="s">
        <v>183</v>
      </c>
      <c r="G149" s="70" t="s">
        <v>1851</v>
      </c>
      <c r="H149" s="70" t="s">
        <v>1852</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1867</v>
      </c>
      <c r="B150" s="70">
        <v>203</v>
      </c>
      <c r="C150" s="70">
        <v>16</v>
      </c>
      <c r="D150" s="70">
        <v>12</v>
      </c>
      <c r="E150" s="70">
        <v>2019</v>
      </c>
      <c r="F150" s="70" t="s">
        <v>158</v>
      </c>
      <c r="G150" s="70" t="s">
        <v>1851</v>
      </c>
      <c r="H150" s="70" t="s">
        <v>1852</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1868</v>
      </c>
      <c r="B151" s="70">
        <v>204</v>
      </c>
      <c r="C151" s="70">
        <v>17</v>
      </c>
      <c r="D151" s="70">
        <v>12</v>
      </c>
      <c r="E151" s="70">
        <v>2020</v>
      </c>
      <c r="F151" s="70" t="s">
        <v>159</v>
      </c>
      <c r="G151" s="70" t="s">
        <v>1851</v>
      </c>
      <c r="H151" s="70" t="s">
        <v>1852</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1869</v>
      </c>
      <c r="B152" s="70">
        <v>204</v>
      </c>
      <c r="C152" s="70">
        <v>18</v>
      </c>
      <c r="D152" s="70">
        <v>12</v>
      </c>
      <c r="E152" s="70">
        <v>2021</v>
      </c>
      <c r="F152" s="70" t="s">
        <v>160</v>
      </c>
      <c r="G152" s="70" t="s">
        <v>1851</v>
      </c>
      <c r="H152" s="70" t="s">
        <v>1852</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1870</v>
      </c>
      <c r="B153" s="70">
        <v>204</v>
      </c>
      <c r="C153" s="70">
        <v>19</v>
      </c>
      <c r="D153" s="70">
        <v>12</v>
      </c>
      <c r="E153" s="70">
        <v>2022</v>
      </c>
      <c r="F153" s="70" t="s">
        <v>161</v>
      </c>
      <c r="G153" s="70" t="s">
        <v>1851</v>
      </c>
      <c r="H153" s="70" t="s">
        <v>1852</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204</v>
      </c>
      <c r="C154" s="70">
        <v>20</v>
      </c>
      <c r="D154" s="70">
        <v>12</v>
      </c>
      <c r="E154" s="70">
        <v>2023</v>
      </c>
      <c r="F154" s="70" t="s">
        <v>1539</v>
      </c>
      <c r="G154" s="70" t="s">
        <v>1851</v>
      </c>
      <c r="H154" s="70" t="s">
        <v>1852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1872</v>
      </c>
      <c r="B155" s="70">
        <v>204</v>
      </c>
      <c r="C155" s="70">
        <v>21</v>
      </c>
      <c r="D155" s="70">
        <v>12</v>
      </c>
      <c r="E155" s="70">
        <v>2024</v>
      </c>
      <c r="F155" s="70" t="s">
        <v>1554</v>
      </c>
      <c r="G155" s="70" t="s">
        <v>1851</v>
      </c>
      <c r="H155" s="70" t="s">
        <v>1852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1873</v>
      </c>
      <c r="B156" s="70">
        <v>324</v>
      </c>
      <c r="C156" s="70">
        <v>1</v>
      </c>
      <c r="D156" s="70">
        <v>20</v>
      </c>
      <c r="E156" s="70">
        <v>1990</v>
      </c>
      <c r="F156" s="70" t="s">
        <v>787</v>
      </c>
      <c r="G156" s="70" t="s">
        <v>1874</v>
      </c>
      <c r="H156" s="70" t="s">
        <v>1875</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1876</v>
      </c>
      <c r="B157" s="70">
        <v>325</v>
      </c>
      <c r="C157" s="70">
        <v>2</v>
      </c>
      <c r="D157" s="70">
        <v>20</v>
      </c>
      <c r="E157" s="70">
        <v>2005</v>
      </c>
      <c r="F157" s="70" t="s">
        <v>789</v>
      </c>
      <c r="G157" s="70" t="s">
        <v>1874</v>
      </c>
      <c r="H157" s="70" t="s">
        <v>1875</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1877</v>
      </c>
      <c r="B158" s="70">
        <v>326</v>
      </c>
      <c r="C158" s="70">
        <v>3</v>
      </c>
      <c r="D158" s="70">
        <v>20</v>
      </c>
      <c r="E158" s="70">
        <v>2006</v>
      </c>
      <c r="F158" s="70" t="s">
        <v>790</v>
      </c>
      <c r="G158" s="1064" t="s">
        <v>1874</v>
      </c>
      <c r="H158" s="70" t="s">
        <v>1875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1878</v>
      </c>
      <c r="B159" s="70">
        <v>327</v>
      </c>
      <c r="C159" s="70">
        <v>4</v>
      </c>
      <c r="D159" s="70">
        <v>20</v>
      </c>
      <c r="E159" s="70">
        <v>2007</v>
      </c>
      <c r="F159" s="70" t="s">
        <v>791</v>
      </c>
      <c r="G159" s="1064" t="s">
        <v>1874</v>
      </c>
      <c r="H159" s="70" t="s">
        <v>1875</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1879</v>
      </c>
      <c r="B160" s="70">
        <v>328</v>
      </c>
      <c r="C160" s="70">
        <v>5</v>
      </c>
      <c r="D160" s="70">
        <v>20</v>
      </c>
      <c r="E160" s="70">
        <v>2008</v>
      </c>
      <c r="F160" s="70" t="s">
        <v>792</v>
      </c>
      <c r="G160" s="70" t="s">
        <v>1874</v>
      </c>
      <c r="H160" s="70" t="s">
        <v>1875</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1880</v>
      </c>
      <c r="B161" s="70">
        <v>329</v>
      </c>
      <c r="C161" s="70">
        <v>6</v>
      </c>
      <c r="D161" s="70">
        <v>20</v>
      </c>
      <c r="E161" s="70">
        <v>2009</v>
      </c>
      <c r="F161" s="70" t="s">
        <v>176</v>
      </c>
      <c r="G161" s="70" t="s">
        <v>1874</v>
      </c>
      <c r="H161" s="70" t="s">
        <v>1875</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1881</v>
      </c>
      <c r="B162" s="70">
        <v>330</v>
      </c>
      <c r="C162" s="70">
        <v>7</v>
      </c>
      <c r="D162" s="70">
        <v>20</v>
      </c>
      <c r="E162" s="70">
        <v>2010</v>
      </c>
      <c r="F162" s="70" t="s">
        <v>177</v>
      </c>
      <c r="G162" s="70" t="s">
        <v>1874</v>
      </c>
      <c r="H162" s="70" t="s">
        <v>1875</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1882</v>
      </c>
      <c r="B163" s="70">
        <v>331</v>
      </c>
      <c r="C163" s="70">
        <v>8</v>
      </c>
      <c r="D163" s="70">
        <v>20</v>
      </c>
      <c r="E163" s="70">
        <v>2011</v>
      </c>
      <c r="F163" s="70" t="s">
        <v>178</v>
      </c>
      <c r="G163" s="70" t="s">
        <v>1874</v>
      </c>
      <c r="H163" s="70" t="s">
        <v>1875</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1883</v>
      </c>
      <c r="B164" s="70">
        <v>332</v>
      </c>
      <c r="C164" s="70">
        <v>9</v>
      </c>
      <c r="D164" s="70">
        <v>20</v>
      </c>
      <c r="E164" s="70">
        <v>2012</v>
      </c>
      <c r="F164" s="70" t="s">
        <v>179</v>
      </c>
      <c r="G164" s="70" t="s">
        <v>1874</v>
      </c>
      <c r="H164" s="70" t="s">
        <v>1875</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1884</v>
      </c>
      <c r="B165" s="70">
        <v>333</v>
      </c>
      <c r="C165" s="70">
        <v>10</v>
      </c>
      <c r="D165" s="70">
        <v>20</v>
      </c>
      <c r="E165" s="70">
        <v>2013</v>
      </c>
      <c r="F165" s="70" t="s">
        <v>180</v>
      </c>
      <c r="G165" s="70" t="s">
        <v>1874</v>
      </c>
      <c r="H165" s="70" t="s">
        <v>1875</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1885</v>
      </c>
      <c r="B166" s="70">
        <v>334</v>
      </c>
      <c r="C166" s="70">
        <v>11</v>
      </c>
      <c r="D166" s="70">
        <v>20</v>
      </c>
      <c r="E166" s="70">
        <v>2014</v>
      </c>
      <c r="F166" s="70" t="s">
        <v>181</v>
      </c>
      <c r="G166" s="70" t="s">
        <v>1874</v>
      </c>
      <c r="H166" s="70" t="s">
        <v>1875</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1886</v>
      </c>
      <c r="B167" s="70">
        <v>335</v>
      </c>
      <c r="C167" s="70">
        <v>12</v>
      </c>
      <c r="D167" s="70">
        <v>20</v>
      </c>
      <c r="E167" s="70">
        <v>2015</v>
      </c>
      <c r="F167" s="70" t="s">
        <v>182</v>
      </c>
      <c r="G167" s="70" t="s">
        <v>1874</v>
      </c>
      <c r="H167" s="70" t="s">
        <v>1875</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1887</v>
      </c>
      <c r="B168" s="70">
        <v>336</v>
      </c>
      <c r="C168" s="70">
        <v>13</v>
      </c>
      <c r="D168" s="70">
        <v>20</v>
      </c>
      <c r="E168" s="70">
        <v>2016</v>
      </c>
      <c r="F168" s="70" t="s">
        <v>155</v>
      </c>
      <c r="G168" s="70" t="s">
        <v>1874</v>
      </c>
      <c r="H168" s="70" t="s">
        <v>1875</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1888</v>
      </c>
      <c r="B169" s="70">
        <v>337</v>
      </c>
      <c r="C169" s="70">
        <v>14</v>
      </c>
      <c r="D169" s="70">
        <v>20</v>
      </c>
      <c r="E169" s="70">
        <v>2017</v>
      </c>
      <c r="F169" s="70" t="s">
        <v>156</v>
      </c>
      <c r="G169" s="70" t="s">
        <v>1874</v>
      </c>
      <c r="H169" s="70" t="s">
        <v>1875</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1889</v>
      </c>
      <c r="B170" s="70">
        <v>338</v>
      </c>
      <c r="C170" s="70">
        <v>15</v>
      </c>
      <c r="D170" s="70">
        <v>20</v>
      </c>
      <c r="E170" s="70">
        <v>2018</v>
      </c>
      <c r="F170" s="70" t="s">
        <v>183</v>
      </c>
      <c r="G170" s="70" t="s">
        <v>1874</v>
      </c>
      <c r="H170" s="70" t="s">
        <v>1875</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1890</v>
      </c>
      <c r="B171" s="70">
        <v>339</v>
      </c>
      <c r="C171" s="70">
        <v>16</v>
      </c>
      <c r="D171" s="70">
        <v>20</v>
      </c>
      <c r="E171" s="70">
        <v>2019</v>
      </c>
      <c r="F171" s="70" t="s">
        <v>158</v>
      </c>
      <c r="G171" s="70" t="s">
        <v>1874</v>
      </c>
      <c r="H171" s="70" t="s">
        <v>1875</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1891</v>
      </c>
      <c r="B172" s="70">
        <v>340</v>
      </c>
      <c r="C172" s="70">
        <v>17</v>
      </c>
      <c r="D172" s="70">
        <v>20</v>
      </c>
      <c r="E172" s="70">
        <v>2020</v>
      </c>
      <c r="F172" s="70" t="s">
        <v>159</v>
      </c>
      <c r="G172" s="70" t="s">
        <v>1874</v>
      </c>
      <c r="H172" s="70" t="s">
        <v>1875</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1892</v>
      </c>
      <c r="B173" s="70">
        <v>340</v>
      </c>
      <c r="C173" s="70">
        <v>18</v>
      </c>
      <c r="D173" s="70">
        <v>20</v>
      </c>
      <c r="E173" s="70">
        <v>2021</v>
      </c>
      <c r="F173" s="70" t="s">
        <v>160</v>
      </c>
      <c r="G173" s="70" t="s">
        <v>1874</v>
      </c>
      <c r="H173" s="70" t="s">
        <v>1875</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1893</v>
      </c>
      <c r="B174" s="70">
        <v>340</v>
      </c>
      <c r="C174" s="70">
        <v>19</v>
      </c>
      <c r="D174" s="70">
        <v>20</v>
      </c>
      <c r="E174" s="70">
        <v>2022</v>
      </c>
      <c r="F174" s="70" t="s">
        <v>161</v>
      </c>
      <c r="G174" s="70" t="s">
        <v>1874</v>
      </c>
      <c r="H174" s="70" t="s">
        <v>1875</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1894</v>
      </c>
      <c r="B175" s="70">
        <v>340</v>
      </c>
      <c r="C175" s="70">
        <v>20</v>
      </c>
      <c r="D175" s="70">
        <v>20</v>
      </c>
      <c r="E175" s="70">
        <v>2023</v>
      </c>
      <c r="F175" s="70" t="s">
        <v>1539</v>
      </c>
      <c r="G175" s="70" t="s">
        <v>1874</v>
      </c>
      <c r="H175" s="70" t="s">
        <v>1875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1895</v>
      </c>
      <c r="B176" s="70">
        <v>340</v>
      </c>
      <c r="C176" s="70">
        <v>21</v>
      </c>
      <c r="D176" s="70">
        <v>20</v>
      </c>
      <c r="E176" s="70">
        <v>2024</v>
      </c>
      <c r="F176" s="70" t="s">
        <v>1554</v>
      </c>
      <c r="G176" s="70" t="s">
        <v>1874</v>
      </c>
      <c r="H176" s="70" t="s">
        <v>1875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1896</v>
      </c>
      <c r="B177" s="70">
        <v>18</v>
      </c>
      <c r="C177" s="70">
        <v>1</v>
      </c>
      <c r="D177" s="70">
        <v>2</v>
      </c>
      <c r="E177" s="70">
        <v>1990</v>
      </c>
      <c r="F177" s="70" t="s">
        <v>787</v>
      </c>
      <c r="G177" s="70" t="s">
        <v>1897</v>
      </c>
      <c r="H177" s="70" t="s">
        <v>1898</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19</v>
      </c>
      <c r="C178" s="70">
        <v>2</v>
      </c>
      <c r="D178" s="70">
        <v>2</v>
      </c>
      <c r="E178" s="70">
        <v>2005</v>
      </c>
      <c r="F178" s="70" t="s">
        <v>789</v>
      </c>
      <c r="G178" s="1064" t="s">
        <v>1897</v>
      </c>
      <c r="H178" s="70" t="s">
        <v>1898</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20</v>
      </c>
      <c r="C179" s="70">
        <v>3</v>
      </c>
      <c r="D179" s="70">
        <v>2</v>
      </c>
      <c r="E179" s="70">
        <v>2006</v>
      </c>
      <c r="F179" s="70" t="s">
        <v>790</v>
      </c>
      <c r="G179" s="1064" t="s">
        <v>1897</v>
      </c>
      <c r="H179" s="70" t="s">
        <v>1898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21</v>
      </c>
      <c r="C180" s="70">
        <v>4</v>
      </c>
      <c r="D180" s="70">
        <v>2</v>
      </c>
      <c r="E180" s="70">
        <v>2007</v>
      </c>
      <c r="F180" s="70" t="s">
        <v>791</v>
      </c>
      <c r="G180" s="70" t="s">
        <v>1897</v>
      </c>
      <c r="H180" s="70" t="s">
        <v>1898</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22</v>
      </c>
      <c r="C181" s="70">
        <v>5</v>
      </c>
      <c r="D181" s="70">
        <v>2</v>
      </c>
      <c r="E181" s="70">
        <v>2008</v>
      </c>
      <c r="F181" s="70" t="s">
        <v>792</v>
      </c>
      <c r="G181" s="70" t="s">
        <v>1897</v>
      </c>
      <c r="H181" s="70" t="s">
        <v>1898</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23</v>
      </c>
      <c r="C182" s="70">
        <v>6</v>
      </c>
      <c r="D182" s="70">
        <v>2</v>
      </c>
      <c r="E182" s="70">
        <v>2009</v>
      </c>
      <c r="F182" s="70" t="s">
        <v>176</v>
      </c>
      <c r="G182" s="70" t="s">
        <v>1897</v>
      </c>
      <c r="H182" s="70" t="s">
        <v>1898</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1904</v>
      </c>
      <c r="B183" s="70">
        <v>24</v>
      </c>
      <c r="C183" s="70">
        <v>7</v>
      </c>
      <c r="D183" s="70">
        <v>2</v>
      </c>
      <c r="E183" s="70">
        <v>2010</v>
      </c>
      <c r="F183" s="70" t="s">
        <v>177</v>
      </c>
      <c r="G183" s="70" t="s">
        <v>1897</v>
      </c>
      <c r="H183" s="70" t="s">
        <v>1898</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1905</v>
      </c>
      <c r="B184" s="70">
        <v>25</v>
      </c>
      <c r="C184" s="70">
        <v>8</v>
      </c>
      <c r="D184" s="70">
        <v>2</v>
      </c>
      <c r="E184" s="70">
        <v>2011</v>
      </c>
      <c r="F184" s="70" t="s">
        <v>178</v>
      </c>
      <c r="G184" s="70" t="s">
        <v>1897</v>
      </c>
      <c r="H184" s="70" t="s">
        <v>1898</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1906</v>
      </c>
      <c r="B185" s="70">
        <v>26</v>
      </c>
      <c r="C185" s="70">
        <v>9</v>
      </c>
      <c r="D185" s="70">
        <v>2</v>
      </c>
      <c r="E185" s="70">
        <v>2012</v>
      </c>
      <c r="F185" s="70" t="s">
        <v>179</v>
      </c>
      <c r="G185" s="70" t="s">
        <v>1897</v>
      </c>
      <c r="H185" s="70" t="s">
        <v>1898</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1907</v>
      </c>
      <c r="B186" s="70">
        <v>27</v>
      </c>
      <c r="C186" s="70">
        <v>10</v>
      </c>
      <c r="D186" s="70">
        <v>2</v>
      </c>
      <c r="E186" s="70">
        <v>2013</v>
      </c>
      <c r="F186" s="70" t="s">
        <v>180</v>
      </c>
      <c r="G186" s="70" t="s">
        <v>1897</v>
      </c>
      <c r="H186" s="70" t="s">
        <v>1898</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1908</v>
      </c>
      <c r="B187" s="70">
        <v>28</v>
      </c>
      <c r="C187" s="70">
        <v>11</v>
      </c>
      <c r="D187" s="70">
        <v>2</v>
      </c>
      <c r="E187" s="70">
        <v>2014</v>
      </c>
      <c r="F187" s="70" t="s">
        <v>181</v>
      </c>
      <c r="G187" s="70" t="s">
        <v>1897</v>
      </c>
      <c r="H187" s="70" t="s">
        <v>1898</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1909</v>
      </c>
      <c r="B188" s="70">
        <v>29</v>
      </c>
      <c r="C188" s="70">
        <v>12</v>
      </c>
      <c r="D188" s="70">
        <v>2</v>
      </c>
      <c r="E188" s="70">
        <v>2015</v>
      </c>
      <c r="F188" s="70" t="s">
        <v>182</v>
      </c>
      <c r="G188" s="70" t="s">
        <v>1897</v>
      </c>
      <c r="H188" s="70" t="s">
        <v>1898</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1910</v>
      </c>
      <c r="B189" s="70">
        <v>30</v>
      </c>
      <c r="C189" s="70">
        <v>13</v>
      </c>
      <c r="D189" s="70">
        <v>2</v>
      </c>
      <c r="E189" s="70">
        <v>2016</v>
      </c>
      <c r="F189" s="70" t="s">
        <v>155</v>
      </c>
      <c r="G189" s="70" t="s">
        <v>1897</v>
      </c>
      <c r="H189" s="70" t="s">
        <v>1898</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1911</v>
      </c>
      <c r="B190" s="70">
        <v>31</v>
      </c>
      <c r="C190" s="70">
        <v>14</v>
      </c>
      <c r="D190" s="70">
        <v>2</v>
      </c>
      <c r="E190" s="70">
        <v>2017</v>
      </c>
      <c r="F190" s="70" t="s">
        <v>156</v>
      </c>
      <c r="G190" s="70" t="s">
        <v>1897</v>
      </c>
      <c r="H190" s="70" t="s">
        <v>1898</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1912</v>
      </c>
      <c r="B191" s="70">
        <v>32</v>
      </c>
      <c r="C191" s="70">
        <v>15</v>
      </c>
      <c r="D191" s="70">
        <v>2</v>
      </c>
      <c r="E191" s="70">
        <v>2018</v>
      </c>
      <c r="F191" s="70" t="s">
        <v>183</v>
      </c>
      <c r="G191" s="70" t="s">
        <v>1897</v>
      </c>
      <c r="H191" s="70" t="s">
        <v>1898</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1913</v>
      </c>
      <c r="B192" s="70">
        <v>33</v>
      </c>
      <c r="C192" s="70">
        <v>16</v>
      </c>
      <c r="D192" s="70">
        <v>2</v>
      </c>
      <c r="E192" s="70">
        <v>2019</v>
      </c>
      <c r="F192" s="70" t="s">
        <v>158</v>
      </c>
      <c r="G192" s="70" t="s">
        <v>1897</v>
      </c>
      <c r="H192" s="70" t="s">
        <v>1898</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1914</v>
      </c>
      <c r="B193" s="70">
        <v>34</v>
      </c>
      <c r="C193" s="70">
        <v>17</v>
      </c>
      <c r="D193" s="70">
        <v>2</v>
      </c>
      <c r="E193" s="70">
        <v>2020</v>
      </c>
      <c r="F193" s="70" t="s">
        <v>159</v>
      </c>
      <c r="G193" s="70" t="s">
        <v>1897</v>
      </c>
      <c r="H193" s="70" t="s">
        <v>1898</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1915</v>
      </c>
      <c r="B194" s="70">
        <v>34</v>
      </c>
      <c r="C194" s="70">
        <v>18</v>
      </c>
      <c r="D194" s="70">
        <v>2</v>
      </c>
      <c r="E194" s="70">
        <v>2021</v>
      </c>
      <c r="F194" s="70" t="s">
        <v>160</v>
      </c>
      <c r="G194" s="70" t="s">
        <v>1897</v>
      </c>
      <c r="H194" s="70" t="s">
        <v>1898</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1916</v>
      </c>
      <c r="B195" s="70">
        <v>34</v>
      </c>
      <c r="C195" s="70">
        <v>19</v>
      </c>
      <c r="D195" s="70">
        <v>2</v>
      </c>
      <c r="E195" s="70">
        <v>2022</v>
      </c>
      <c r="F195" s="70" t="s">
        <v>161</v>
      </c>
      <c r="G195" s="70" t="s">
        <v>1897</v>
      </c>
      <c r="H195" s="70" t="s">
        <v>1898</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34</v>
      </c>
      <c r="C196" s="70">
        <v>20</v>
      </c>
      <c r="D196" s="70">
        <v>2</v>
      </c>
      <c r="E196" s="70">
        <v>2023</v>
      </c>
      <c r="F196" s="70" t="s">
        <v>1539</v>
      </c>
      <c r="G196" s="70" t="s">
        <v>1897</v>
      </c>
      <c r="H196" s="70" t="s">
        <v>1898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34</v>
      </c>
      <c r="C197" s="70">
        <v>21</v>
      </c>
      <c r="D197" s="70">
        <v>2</v>
      </c>
      <c r="E197" s="70">
        <v>2024</v>
      </c>
      <c r="F197" s="70" t="s">
        <v>1554</v>
      </c>
      <c r="G197" s="1064" t="s">
        <v>1897</v>
      </c>
      <c r="H197" s="70" t="s">
        <v>1898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120</v>
      </c>
      <c r="C198" s="70">
        <v>1</v>
      </c>
      <c r="D198" s="70">
        <v>8</v>
      </c>
      <c r="E198" s="70">
        <v>1990</v>
      </c>
      <c r="F198" s="70" t="s">
        <v>787</v>
      </c>
      <c r="G198" s="1064" t="s">
        <v>1920</v>
      </c>
      <c r="H198" s="70" t="s">
        <v>1921</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1922</v>
      </c>
      <c r="B199" s="70">
        <v>121</v>
      </c>
      <c r="C199" s="70">
        <v>2</v>
      </c>
      <c r="D199" s="70">
        <v>8</v>
      </c>
      <c r="E199" s="70">
        <v>2005</v>
      </c>
      <c r="F199" s="70" t="s">
        <v>789</v>
      </c>
      <c r="G199" s="70" t="s">
        <v>1920</v>
      </c>
      <c r="H199" s="70" t="s">
        <v>1921</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1923</v>
      </c>
      <c r="B200" s="70">
        <v>122</v>
      </c>
      <c r="C200" s="70">
        <v>3</v>
      </c>
      <c r="D200" s="70">
        <v>8</v>
      </c>
      <c r="E200" s="70">
        <v>2006</v>
      </c>
      <c r="F200" s="70" t="s">
        <v>790</v>
      </c>
      <c r="G200" s="70" t="s">
        <v>1920</v>
      </c>
      <c r="H200" s="70" t="s">
        <v>1921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1924</v>
      </c>
      <c r="B201" s="70">
        <v>123</v>
      </c>
      <c r="C201" s="70">
        <v>4</v>
      </c>
      <c r="D201" s="70">
        <v>8</v>
      </c>
      <c r="E201" s="70">
        <v>2007</v>
      </c>
      <c r="F201" s="70" t="s">
        <v>791</v>
      </c>
      <c r="G201" s="70" t="s">
        <v>1920</v>
      </c>
      <c r="H201" s="70" t="s">
        <v>1921</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1925</v>
      </c>
      <c r="B202" s="70">
        <v>124</v>
      </c>
      <c r="C202" s="70">
        <v>5</v>
      </c>
      <c r="D202" s="70">
        <v>8</v>
      </c>
      <c r="E202" s="70">
        <v>2008</v>
      </c>
      <c r="F202" s="70" t="s">
        <v>792</v>
      </c>
      <c r="G202" s="70" t="s">
        <v>1920</v>
      </c>
      <c r="H202" s="70" t="s">
        <v>1921</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1926</v>
      </c>
      <c r="B203" s="70">
        <v>125</v>
      </c>
      <c r="C203" s="70">
        <v>6</v>
      </c>
      <c r="D203" s="70">
        <v>8</v>
      </c>
      <c r="E203" s="70">
        <v>2009</v>
      </c>
      <c r="F203" s="70" t="s">
        <v>176</v>
      </c>
      <c r="G203" s="70" t="s">
        <v>1920</v>
      </c>
      <c r="H203" s="70" t="s">
        <v>1921</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1927</v>
      </c>
      <c r="B204" s="70">
        <v>126</v>
      </c>
      <c r="C204" s="70">
        <v>7</v>
      </c>
      <c r="D204" s="70">
        <v>8</v>
      </c>
      <c r="E204" s="70">
        <v>2010</v>
      </c>
      <c r="F204" s="70" t="s">
        <v>177</v>
      </c>
      <c r="G204" s="70" t="s">
        <v>1920</v>
      </c>
      <c r="H204" s="70" t="s">
        <v>1921</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1928</v>
      </c>
      <c r="B205" s="70">
        <v>127</v>
      </c>
      <c r="C205" s="70">
        <v>8</v>
      </c>
      <c r="D205" s="70">
        <v>8</v>
      </c>
      <c r="E205" s="70">
        <v>2011</v>
      </c>
      <c r="F205" s="70" t="s">
        <v>178</v>
      </c>
      <c r="G205" s="70" t="s">
        <v>1920</v>
      </c>
      <c r="H205" s="70" t="s">
        <v>1921</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1929</v>
      </c>
      <c r="B206" s="70">
        <v>128</v>
      </c>
      <c r="C206" s="70">
        <v>9</v>
      </c>
      <c r="D206" s="70">
        <v>8</v>
      </c>
      <c r="E206" s="70">
        <v>2012</v>
      </c>
      <c r="F206" s="70" t="s">
        <v>179</v>
      </c>
      <c r="G206" s="70" t="s">
        <v>1920</v>
      </c>
      <c r="H206" s="70" t="s">
        <v>1921</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1930</v>
      </c>
      <c r="B207" s="70">
        <v>129</v>
      </c>
      <c r="C207" s="70">
        <v>10</v>
      </c>
      <c r="D207" s="70">
        <v>8</v>
      </c>
      <c r="E207" s="70">
        <v>2013</v>
      </c>
      <c r="F207" s="70" t="s">
        <v>180</v>
      </c>
      <c r="G207" s="70" t="s">
        <v>1920</v>
      </c>
      <c r="H207" s="70" t="s">
        <v>1921</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1931</v>
      </c>
      <c r="B208" s="70">
        <v>130</v>
      </c>
      <c r="C208" s="70">
        <v>11</v>
      </c>
      <c r="D208" s="70">
        <v>8</v>
      </c>
      <c r="E208" s="70">
        <v>2014</v>
      </c>
      <c r="F208" s="70" t="s">
        <v>181</v>
      </c>
      <c r="G208" s="70" t="s">
        <v>1920</v>
      </c>
      <c r="H208" s="70" t="s">
        <v>1921</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1932</v>
      </c>
      <c r="B209" s="70">
        <v>131</v>
      </c>
      <c r="C209" s="70">
        <v>12</v>
      </c>
      <c r="D209" s="70">
        <v>8</v>
      </c>
      <c r="E209" s="70">
        <v>2015</v>
      </c>
      <c r="F209" s="70" t="s">
        <v>182</v>
      </c>
      <c r="G209" s="70" t="s">
        <v>1920</v>
      </c>
      <c r="H209" s="70" t="s">
        <v>1921</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1933</v>
      </c>
      <c r="B210" s="70">
        <v>132</v>
      </c>
      <c r="C210" s="70">
        <v>13</v>
      </c>
      <c r="D210" s="70">
        <v>8</v>
      </c>
      <c r="E210" s="70">
        <v>2016</v>
      </c>
      <c r="F210" s="70" t="s">
        <v>155</v>
      </c>
      <c r="G210" s="70" t="s">
        <v>1920</v>
      </c>
      <c r="H210" s="70" t="s">
        <v>1921</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1934</v>
      </c>
      <c r="B211" s="70">
        <v>133</v>
      </c>
      <c r="C211" s="70">
        <v>14</v>
      </c>
      <c r="D211" s="70">
        <v>8</v>
      </c>
      <c r="E211" s="70">
        <v>2017</v>
      </c>
      <c r="F211" s="70" t="s">
        <v>156</v>
      </c>
      <c r="G211" s="70" t="s">
        <v>1920</v>
      </c>
      <c r="H211" s="70" t="s">
        <v>1921</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1935</v>
      </c>
      <c r="B212" s="70">
        <v>134</v>
      </c>
      <c r="C212" s="70">
        <v>15</v>
      </c>
      <c r="D212" s="70">
        <v>8</v>
      </c>
      <c r="E212" s="70">
        <v>2018</v>
      </c>
      <c r="F212" s="70" t="s">
        <v>183</v>
      </c>
      <c r="G212" s="70" t="s">
        <v>1920</v>
      </c>
      <c r="H212" s="70" t="s">
        <v>1921</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1936</v>
      </c>
      <c r="B213" s="70">
        <v>135</v>
      </c>
      <c r="C213" s="70">
        <v>16</v>
      </c>
      <c r="D213" s="70">
        <v>8</v>
      </c>
      <c r="E213" s="70">
        <v>2019</v>
      </c>
      <c r="F213" s="70" t="s">
        <v>158</v>
      </c>
      <c r="G213" s="70" t="s">
        <v>1920</v>
      </c>
      <c r="H213" s="70" t="s">
        <v>1921</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1937</v>
      </c>
      <c r="B214" s="70">
        <v>136</v>
      </c>
      <c r="C214" s="70">
        <v>17</v>
      </c>
      <c r="D214" s="70">
        <v>8</v>
      </c>
      <c r="E214" s="70">
        <v>2020</v>
      </c>
      <c r="F214" s="70" t="s">
        <v>159</v>
      </c>
      <c r="G214" s="70" t="s">
        <v>1920</v>
      </c>
      <c r="H214" s="70" t="s">
        <v>1921</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1938</v>
      </c>
      <c r="B215" s="70">
        <v>136</v>
      </c>
      <c r="C215" s="70">
        <v>18</v>
      </c>
      <c r="D215" s="70">
        <v>8</v>
      </c>
      <c r="E215" s="70">
        <v>2021</v>
      </c>
      <c r="F215" s="70" t="s">
        <v>160</v>
      </c>
      <c r="G215" s="70" t="s">
        <v>1920</v>
      </c>
      <c r="H215" s="70" t="s">
        <v>1921</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1939</v>
      </c>
      <c r="B216" s="70">
        <v>136</v>
      </c>
      <c r="C216" s="70">
        <v>19</v>
      </c>
      <c r="D216" s="70">
        <v>8</v>
      </c>
      <c r="E216" s="70">
        <v>2022</v>
      </c>
      <c r="F216" s="70" t="s">
        <v>161</v>
      </c>
      <c r="G216" s="1064" t="s">
        <v>1920</v>
      </c>
      <c r="H216" s="70" t="s">
        <v>1921</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136</v>
      </c>
      <c r="C217" s="70">
        <v>20</v>
      </c>
      <c r="D217" s="70">
        <v>8</v>
      </c>
      <c r="E217" s="70">
        <v>2023</v>
      </c>
      <c r="F217" s="70" t="s">
        <v>1539</v>
      </c>
      <c r="G217" s="1064" t="s">
        <v>1920</v>
      </c>
      <c r="H217" s="70" t="s">
        <v>1921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1941</v>
      </c>
      <c r="B218" s="70">
        <v>136</v>
      </c>
      <c r="C218" s="70">
        <v>21</v>
      </c>
      <c r="D218" s="70">
        <v>8</v>
      </c>
      <c r="E218" s="70">
        <v>2024</v>
      </c>
      <c r="F218" s="70" t="s">
        <v>1554</v>
      </c>
      <c r="G218" s="70" t="s">
        <v>1920</v>
      </c>
      <c r="H218" s="70" t="s">
        <v>1921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324</v>
      </c>
      <c r="C219" s="70">
        <v>1</v>
      </c>
      <c r="D219" s="70">
        <v>20</v>
      </c>
      <c r="E219" s="70">
        <v>1990</v>
      </c>
      <c r="F219" s="70" t="s">
        <v>787</v>
      </c>
      <c r="G219" s="70" t="s">
        <v>1943</v>
      </c>
      <c r="H219" s="70" t="s">
        <v>1944</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1945</v>
      </c>
      <c r="B220" s="70">
        <v>325</v>
      </c>
      <c r="C220" s="70">
        <v>2</v>
      </c>
      <c r="D220" s="70">
        <v>20</v>
      </c>
      <c r="E220" s="70">
        <v>2005</v>
      </c>
      <c r="F220" s="70" t="s">
        <v>789</v>
      </c>
      <c r="G220" s="70" t="s">
        <v>1943</v>
      </c>
      <c r="H220" s="70" t="s">
        <v>1944</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1946</v>
      </c>
      <c r="B221" s="70">
        <v>326</v>
      </c>
      <c r="C221" s="70">
        <v>3</v>
      </c>
      <c r="D221" s="70">
        <v>20</v>
      </c>
      <c r="E221" s="70">
        <v>2006</v>
      </c>
      <c r="F221" s="70" t="s">
        <v>790</v>
      </c>
      <c r="G221" s="70" t="s">
        <v>1943</v>
      </c>
      <c r="H221" s="70" t="s">
        <v>1944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1947</v>
      </c>
      <c r="B222" s="70">
        <v>327</v>
      </c>
      <c r="C222" s="70">
        <v>4</v>
      </c>
      <c r="D222" s="70">
        <v>20</v>
      </c>
      <c r="E222" s="70">
        <v>2007</v>
      </c>
      <c r="F222" s="70" t="s">
        <v>791</v>
      </c>
      <c r="G222" s="70" t="s">
        <v>1943</v>
      </c>
      <c r="H222" s="70" t="s">
        <v>1944</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1948</v>
      </c>
      <c r="B223" s="70">
        <v>328</v>
      </c>
      <c r="C223" s="70">
        <v>5</v>
      </c>
      <c r="D223" s="70">
        <v>20</v>
      </c>
      <c r="E223" s="70">
        <v>2008</v>
      </c>
      <c r="F223" s="70" t="s">
        <v>792</v>
      </c>
      <c r="G223" s="70" t="s">
        <v>1943</v>
      </c>
      <c r="H223" s="70" t="s">
        <v>1944</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1949</v>
      </c>
      <c r="B224" s="70">
        <v>329</v>
      </c>
      <c r="C224" s="70">
        <v>6</v>
      </c>
      <c r="D224" s="70">
        <v>20</v>
      </c>
      <c r="E224" s="70">
        <v>2009</v>
      </c>
      <c r="F224" s="70" t="s">
        <v>176</v>
      </c>
      <c r="G224" s="70" t="s">
        <v>1943</v>
      </c>
      <c r="H224" s="70" t="s">
        <v>1944</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1950</v>
      </c>
      <c r="B225" s="70">
        <v>330</v>
      </c>
      <c r="C225" s="70">
        <v>7</v>
      </c>
      <c r="D225" s="70">
        <v>20</v>
      </c>
      <c r="E225" s="70">
        <v>2010</v>
      </c>
      <c r="F225" s="70" t="s">
        <v>177</v>
      </c>
      <c r="G225" s="70" t="s">
        <v>1943</v>
      </c>
      <c r="H225" s="70" t="s">
        <v>1944</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1951</v>
      </c>
      <c r="B226" s="70">
        <v>331</v>
      </c>
      <c r="C226" s="70">
        <v>8</v>
      </c>
      <c r="D226" s="70">
        <v>20</v>
      </c>
      <c r="E226" s="70">
        <v>2011</v>
      </c>
      <c r="F226" s="70" t="s">
        <v>178</v>
      </c>
      <c r="G226" s="70" t="s">
        <v>1943</v>
      </c>
      <c r="H226" s="70" t="s">
        <v>1944</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1952</v>
      </c>
      <c r="B227" s="70">
        <v>332</v>
      </c>
      <c r="C227" s="70">
        <v>9</v>
      </c>
      <c r="D227" s="70">
        <v>20</v>
      </c>
      <c r="E227" s="70">
        <v>2012</v>
      </c>
      <c r="F227" s="70" t="s">
        <v>179</v>
      </c>
      <c r="G227" s="70" t="s">
        <v>1943</v>
      </c>
      <c r="H227" s="70" t="s">
        <v>1944</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1953</v>
      </c>
      <c r="B228" s="70">
        <v>333</v>
      </c>
      <c r="C228" s="70">
        <v>10</v>
      </c>
      <c r="D228" s="70">
        <v>20</v>
      </c>
      <c r="E228" s="70">
        <v>2013</v>
      </c>
      <c r="F228" s="70" t="s">
        <v>180</v>
      </c>
      <c r="G228" s="70" t="s">
        <v>1943</v>
      </c>
      <c r="H228" s="70" t="s">
        <v>1944</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1954</v>
      </c>
      <c r="B229" s="70">
        <v>334</v>
      </c>
      <c r="C229" s="70">
        <v>11</v>
      </c>
      <c r="D229" s="70">
        <v>20</v>
      </c>
      <c r="E229" s="70">
        <v>2014</v>
      </c>
      <c r="F229" s="70" t="s">
        <v>181</v>
      </c>
      <c r="G229" s="70" t="s">
        <v>1943</v>
      </c>
      <c r="H229" s="70" t="s">
        <v>1944</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1955</v>
      </c>
      <c r="B230" s="70">
        <v>335</v>
      </c>
      <c r="C230" s="70">
        <v>12</v>
      </c>
      <c r="D230" s="70">
        <v>20</v>
      </c>
      <c r="E230" s="70">
        <v>2015</v>
      </c>
      <c r="F230" s="70" t="s">
        <v>182</v>
      </c>
      <c r="G230" s="70" t="s">
        <v>1943</v>
      </c>
      <c r="H230" s="70" t="s">
        <v>1944</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1956</v>
      </c>
      <c r="B231" s="70">
        <v>336</v>
      </c>
      <c r="C231" s="70">
        <v>13</v>
      </c>
      <c r="D231" s="70">
        <v>20</v>
      </c>
      <c r="E231" s="70">
        <v>2016</v>
      </c>
      <c r="F231" s="70" t="s">
        <v>155</v>
      </c>
      <c r="G231" s="70" t="s">
        <v>1943</v>
      </c>
      <c r="H231" s="70" t="s">
        <v>1944</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1957</v>
      </c>
      <c r="B232" s="70">
        <v>337</v>
      </c>
      <c r="C232" s="70">
        <v>14</v>
      </c>
      <c r="D232" s="70">
        <v>20</v>
      </c>
      <c r="E232" s="70">
        <v>2017</v>
      </c>
      <c r="F232" s="70" t="s">
        <v>156</v>
      </c>
      <c r="G232" s="70" t="s">
        <v>1943</v>
      </c>
      <c r="H232" s="70" t="s">
        <v>1944</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1958</v>
      </c>
      <c r="B233" s="70">
        <v>338</v>
      </c>
      <c r="C233" s="70">
        <v>15</v>
      </c>
      <c r="D233" s="70">
        <v>20</v>
      </c>
      <c r="E233" s="70">
        <v>2018</v>
      </c>
      <c r="F233" s="70" t="s">
        <v>183</v>
      </c>
      <c r="G233" s="70" t="s">
        <v>1943</v>
      </c>
      <c r="H233" s="70" t="s">
        <v>1944</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1959</v>
      </c>
      <c r="B234" s="70">
        <v>339</v>
      </c>
      <c r="C234" s="70">
        <v>16</v>
      </c>
      <c r="D234" s="70">
        <v>20</v>
      </c>
      <c r="E234" s="70">
        <v>2019</v>
      </c>
      <c r="F234" s="70" t="s">
        <v>158</v>
      </c>
      <c r="G234" s="70" t="s">
        <v>1943</v>
      </c>
      <c r="H234" s="70" t="s">
        <v>1944</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1960</v>
      </c>
      <c r="B235" s="70">
        <v>340</v>
      </c>
      <c r="C235" s="70">
        <v>17</v>
      </c>
      <c r="D235" s="70">
        <v>20</v>
      </c>
      <c r="E235" s="70">
        <v>2020</v>
      </c>
      <c r="F235" s="70" t="s">
        <v>159</v>
      </c>
      <c r="G235" s="1064" t="s">
        <v>1943</v>
      </c>
      <c r="H235" s="70" t="s">
        <v>1944</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1961</v>
      </c>
      <c r="B236" s="70">
        <v>340</v>
      </c>
      <c r="C236" s="70">
        <v>18</v>
      </c>
      <c r="D236" s="70">
        <v>20</v>
      </c>
      <c r="E236" s="70">
        <v>2021</v>
      </c>
      <c r="F236" s="70" t="s">
        <v>160</v>
      </c>
      <c r="G236" s="1064" t="s">
        <v>1943</v>
      </c>
      <c r="H236" s="70" t="s">
        <v>1944</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1962</v>
      </c>
      <c r="B237" s="70">
        <v>340</v>
      </c>
      <c r="C237" s="70">
        <v>19</v>
      </c>
      <c r="D237" s="70">
        <v>20</v>
      </c>
      <c r="E237" s="70">
        <v>2022</v>
      </c>
      <c r="F237" s="70" t="s">
        <v>161</v>
      </c>
      <c r="G237" s="70" t="s">
        <v>1943</v>
      </c>
      <c r="H237" s="70" t="s">
        <v>1944</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1963</v>
      </c>
      <c r="B238" s="70">
        <v>340</v>
      </c>
      <c r="C238" s="70">
        <v>20</v>
      </c>
      <c r="D238" s="70">
        <v>20</v>
      </c>
      <c r="E238" s="70">
        <v>2023</v>
      </c>
      <c r="F238" s="70" t="s">
        <v>1539</v>
      </c>
      <c r="G238" s="70" t="s">
        <v>1943</v>
      </c>
      <c r="H238" s="70" t="s">
        <v>1944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1964</v>
      </c>
      <c r="B239" s="70">
        <v>340</v>
      </c>
      <c r="C239" s="70">
        <v>21</v>
      </c>
      <c r="D239" s="70">
        <v>20</v>
      </c>
      <c r="E239" s="70">
        <v>2024</v>
      </c>
      <c r="F239" s="70" t="s">
        <v>1554</v>
      </c>
      <c r="G239" s="70" t="s">
        <v>1943</v>
      </c>
      <c r="H239" s="70" t="s">
        <v>1944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222</v>
      </c>
      <c r="C240" s="70">
        <v>1</v>
      </c>
      <c r="D240" s="70">
        <v>14</v>
      </c>
      <c r="E240" s="70">
        <v>1990</v>
      </c>
      <c r="F240" s="70" t="s">
        <v>787</v>
      </c>
      <c r="G240" s="70" t="s">
        <v>1966</v>
      </c>
      <c r="H240" s="70" t="s">
        <v>1967</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1968</v>
      </c>
      <c r="B241" s="70">
        <v>223</v>
      </c>
      <c r="C241" s="70">
        <v>2</v>
      </c>
      <c r="D241" s="70">
        <v>14</v>
      </c>
      <c r="E241" s="70">
        <v>2005</v>
      </c>
      <c r="F241" s="70" t="s">
        <v>789</v>
      </c>
      <c r="G241" s="70" t="s">
        <v>1966</v>
      </c>
      <c r="H241" s="70" t="s">
        <v>1967</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1969</v>
      </c>
      <c r="B242" s="70">
        <v>224</v>
      </c>
      <c r="C242" s="70">
        <v>3</v>
      </c>
      <c r="D242" s="70">
        <v>14</v>
      </c>
      <c r="E242" s="70">
        <v>2006</v>
      </c>
      <c r="F242" s="70" t="s">
        <v>790</v>
      </c>
      <c r="G242" s="70" t="s">
        <v>1966</v>
      </c>
      <c r="H242" s="70" t="s">
        <v>1967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1970</v>
      </c>
      <c r="B243" s="70">
        <v>225</v>
      </c>
      <c r="C243" s="70">
        <v>4</v>
      </c>
      <c r="D243" s="70">
        <v>14</v>
      </c>
      <c r="E243" s="70">
        <v>2007</v>
      </c>
      <c r="F243" s="70" t="s">
        <v>791</v>
      </c>
      <c r="G243" s="70" t="s">
        <v>1966</v>
      </c>
      <c r="H243" s="70" t="s">
        <v>1967</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1971</v>
      </c>
      <c r="B244" s="70">
        <v>226</v>
      </c>
      <c r="C244" s="70">
        <v>5</v>
      </c>
      <c r="D244" s="70">
        <v>14</v>
      </c>
      <c r="E244" s="70">
        <v>2008</v>
      </c>
      <c r="F244" s="70" t="s">
        <v>792</v>
      </c>
      <c r="G244" s="70" t="s">
        <v>1966</v>
      </c>
      <c r="H244" s="70" t="s">
        <v>1967</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1972</v>
      </c>
      <c r="B245" s="70">
        <v>227</v>
      </c>
      <c r="C245" s="70">
        <v>6</v>
      </c>
      <c r="D245" s="70">
        <v>14</v>
      </c>
      <c r="E245" s="70">
        <v>2009</v>
      </c>
      <c r="F245" s="70" t="s">
        <v>176</v>
      </c>
      <c r="G245" s="70" t="s">
        <v>1966</v>
      </c>
      <c r="H245" s="70" t="s">
        <v>1967</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1973</v>
      </c>
      <c r="B246" s="70">
        <v>228</v>
      </c>
      <c r="C246" s="70">
        <v>7</v>
      </c>
      <c r="D246" s="70">
        <v>14</v>
      </c>
      <c r="E246" s="70">
        <v>2010</v>
      </c>
      <c r="F246" s="70" t="s">
        <v>177</v>
      </c>
      <c r="G246" s="70" t="s">
        <v>1966</v>
      </c>
      <c r="H246" s="70" t="s">
        <v>1967</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1974</v>
      </c>
      <c r="B247" s="70">
        <v>229</v>
      </c>
      <c r="C247" s="70">
        <v>8</v>
      </c>
      <c r="D247" s="70">
        <v>14</v>
      </c>
      <c r="E247" s="70">
        <v>2011</v>
      </c>
      <c r="F247" s="70" t="s">
        <v>178</v>
      </c>
      <c r="G247" s="70" t="s">
        <v>1966</v>
      </c>
      <c r="H247" s="70" t="s">
        <v>1967</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1975</v>
      </c>
      <c r="B248" s="70">
        <v>230</v>
      </c>
      <c r="C248" s="70">
        <v>9</v>
      </c>
      <c r="D248" s="70">
        <v>14</v>
      </c>
      <c r="E248" s="70">
        <v>2012</v>
      </c>
      <c r="F248" s="70" t="s">
        <v>179</v>
      </c>
      <c r="G248" s="70" t="s">
        <v>1966</v>
      </c>
      <c r="H248" s="70" t="s">
        <v>1967</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1976</v>
      </c>
      <c r="B249" s="70">
        <v>231</v>
      </c>
      <c r="C249" s="70">
        <v>10</v>
      </c>
      <c r="D249" s="70">
        <v>14</v>
      </c>
      <c r="E249" s="70">
        <v>2013</v>
      </c>
      <c r="F249" s="70" t="s">
        <v>180</v>
      </c>
      <c r="G249" s="70" t="s">
        <v>1966</v>
      </c>
      <c r="H249" s="70" t="s">
        <v>1967</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1977</v>
      </c>
      <c r="B250" s="70">
        <v>232</v>
      </c>
      <c r="C250" s="70">
        <v>11</v>
      </c>
      <c r="D250" s="70">
        <v>14</v>
      </c>
      <c r="E250" s="70">
        <v>2014</v>
      </c>
      <c r="F250" s="70" t="s">
        <v>181</v>
      </c>
      <c r="G250" s="70" t="s">
        <v>1966</v>
      </c>
      <c r="H250" s="70" t="s">
        <v>1967</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1978</v>
      </c>
      <c r="B251" s="70">
        <v>233</v>
      </c>
      <c r="C251" s="70">
        <v>12</v>
      </c>
      <c r="D251" s="70">
        <v>14</v>
      </c>
      <c r="E251" s="70">
        <v>2015</v>
      </c>
      <c r="F251" s="70" t="s">
        <v>182</v>
      </c>
      <c r="G251" s="70" t="s">
        <v>1966</v>
      </c>
      <c r="H251" s="70" t="s">
        <v>1967</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1979</v>
      </c>
      <c r="B252" s="70">
        <v>234</v>
      </c>
      <c r="C252" s="70">
        <v>13</v>
      </c>
      <c r="D252" s="70">
        <v>14</v>
      </c>
      <c r="E252" s="70">
        <v>2016</v>
      </c>
      <c r="F252" s="70" t="s">
        <v>155</v>
      </c>
      <c r="G252" s="70" t="s">
        <v>1966</v>
      </c>
      <c r="H252" s="70" t="s">
        <v>1967</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1980</v>
      </c>
      <c r="B253" s="70">
        <v>235</v>
      </c>
      <c r="C253" s="70">
        <v>14</v>
      </c>
      <c r="D253" s="70">
        <v>14</v>
      </c>
      <c r="E253" s="70">
        <v>2017</v>
      </c>
      <c r="F253" s="70" t="s">
        <v>156</v>
      </c>
      <c r="G253" s="70" t="s">
        <v>1966</v>
      </c>
      <c r="H253" s="70" t="s">
        <v>1967</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1981</v>
      </c>
      <c r="B254" s="70">
        <v>236</v>
      </c>
      <c r="C254" s="70">
        <v>15</v>
      </c>
      <c r="D254" s="70">
        <v>14</v>
      </c>
      <c r="E254" s="70">
        <v>2018</v>
      </c>
      <c r="F254" s="70" t="s">
        <v>183</v>
      </c>
      <c r="G254" s="1064" t="s">
        <v>1966</v>
      </c>
      <c r="H254" s="70" t="s">
        <v>1967</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1982</v>
      </c>
      <c r="B255" s="70">
        <v>237</v>
      </c>
      <c r="C255" s="70">
        <v>16</v>
      </c>
      <c r="D255" s="70">
        <v>14</v>
      </c>
      <c r="E255" s="70">
        <v>2019</v>
      </c>
      <c r="F255" s="70" t="s">
        <v>158</v>
      </c>
      <c r="G255" s="1064" t="s">
        <v>1966</v>
      </c>
      <c r="H255" s="70" t="s">
        <v>1967</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1983</v>
      </c>
      <c r="B256" s="70">
        <v>238</v>
      </c>
      <c r="C256" s="70">
        <v>17</v>
      </c>
      <c r="D256" s="70">
        <v>14</v>
      </c>
      <c r="E256" s="70">
        <v>2020</v>
      </c>
      <c r="F256" s="70" t="s">
        <v>159</v>
      </c>
      <c r="G256" s="70" t="s">
        <v>1966</v>
      </c>
      <c r="H256" s="70" t="s">
        <v>1967</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1984</v>
      </c>
      <c r="B257" s="70">
        <v>238</v>
      </c>
      <c r="C257" s="70">
        <v>18</v>
      </c>
      <c r="D257" s="70">
        <v>14</v>
      </c>
      <c r="E257" s="70">
        <v>2021</v>
      </c>
      <c r="F257" s="70" t="s">
        <v>160</v>
      </c>
      <c r="G257" s="70" t="s">
        <v>1966</v>
      </c>
      <c r="H257" s="70" t="s">
        <v>1967</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1985</v>
      </c>
      <c r="B258" s="70">
        <v>238</v>
      </c>
      <c r="C258" s="70">
        <v>19</v>
      </c>
      <c r="D258" s="70">
        <v>14</v>
      </c>
      <c r="E258" s="70">
        <v>2022</v>
      </c>
      <c r="F258" s="70" t="s">
        <v>161</v>
      </c>
      <c r="G258" s="70" t="s">
        <v>1966</v>
      </c>
      <c r="H258" s="70" t="s">
        <v>1967</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1986</v>
      </c>
      <c r="B259" s="70">
        <v>238</v>
      </c>
      <c r="C259" s="70">
        <v>20</v>
      </c>
      <c r="D259" s="70">
        <v>14</v>
      </c>
      <c r="E259" s="70">
        <v>2023</v>
      </c>
      <c r="F259" s="70" t="s">
        <v>1539</v>
      </c>
      <c r="G259" s="70" t="s">
        <v>1966</v>
      </c>
      <c r="H259" s="70" t="s">
        <v>1967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1987</v>
      </c>
      <c r="B260" s="70">
        <v>238</v>
      </c>
      <c r="C260" s="70">
        <v>21</v>
      </c>
      <c r="D260" s="70">
        <v>14</v>
      </c>
      <c r="E260" s="70">
        <v>2024</v>
      </c>
      <c r="F260" s="70" t="s">
        <v>1554</v>
      </c>
      <c r="G260" s="70" t="s">
        <v>1966</v>
      </c>
      <c r="H260" s="70" t="s">
        <v>1967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171</v>
      </c>
      <c r="C261" s="70">
        <v>1</v>
      </c>
      <c r="D261" s="70">
        <v>11</v>
      </c>
      <c r="E261" s="70">
        <v>1990</v>
      </c>
      <c r="F261" s="70" t="s">
        <v>787</v>
      </c>
      <c r="G261" s="70" t="s">
        <v>1656</v>
      </c>
      <c r="H261" s="70" t="s">
        <v>1657</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1989</v>
      </c>
      <c r="B262" s="70">
        <v>172</v>
      </c>
      <c r="C262" s="70">
        <v>2</v>
      </c>
      <c r="D262" s="70">
        <v>11</v>
      </c>
      <c r="E262" s="70">
        <v>2005</v>
      </c>
      <c r="F262" s="70" t="s">
        <v>789</v>
      </c>
      <c r="G262" s="70" t="s">
        <v>1656</v>
      </c>
      <c r="H262" s="70" t="s">
        <v>1657</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1990</v>
      </c>
      <c r="B263" s="70">
        <v>173</v>
      </c>
      <c r="C263" s="70">
        <v>3</v>
      </c>
      <c r="D263" s="70">
        <v>11</v>
      </c>
      <c r="E263" s="70">
        <v>2006</v>
      </c>
      <c r="F263" s="70" t="s">
        <v>790</v>
      </c>
      <c r="G263" s="70" t="s">
        <v>1656</v>
      </c>
      <c r="H263" s="70" t="s">
        <v>1657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1991</v>
      </c>
      <c r="B264" s="70">
        <v>174</v>
      </c>
      <c r="C264" s="70">
        <v>4</v>
      </c>
      <c r="D264" s="70">
        <v>11</v>
      </c>
      <c r="E264" s="70">
        <v>2007</v>
      </c>
      <c r="F264" s="70" t="s">
        <v>791</v>
      </c>
      <c r="G264" s="70" t="s">
        <v>1656</v>
      </c>
      <c r="H264" s="70" t="s">
        <v>1657</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1992</v>
      </c>
      <c r="B265" s="70">
        <v>175</v>
      </c>
      <c r="C265" s="70">
        <v>5</v>
      </c>
      <c r="D265" s="70">
        <v>11</v>
      </c>
      <c r="E265" s="70">
        <v>2008</v>
      </c>
      <c r="F265" s="70" t="s">
        <v>792</v>
      </c>
      <c r="G265" s="70" t="s">
        <v>1656</v>
      </c>
      <c r="H265" s="70" t="s">
        <v>1657</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1993</v>
      </c>
      <c r="B266" s="70">
        <v>176</v>
      </c>
      <c r="C266" s="70">
        <v>6</v>
      </c>
      <c r="D266" s="70">
        <v>11</v>
      </c>
      <c r="E266" s="70">
        <v>2009</v>
      </c>
      <c r="F266" s="70" t="s">
        <v>176</v>
      </c>
      <c r="G266" s="70" t="s">
        <v>1656</v>
      </c>
      <c r="H266" s="70" t="s">
        <v>1657</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1994</v>
      </c>
      <c r="B267" s="70">
        <v>177</v>
      </c>
      <c r="C267" s="70">
        <v>7</v>
      </c>
      <c r="D267" s="70">
        <v>11</v>
      </c>
      <c r="E267" s="70">
        <v>2010</v>
      </c>
      <c r="F267" s="70" t="s">
        <v>177</v>
      </c>
      <c r="G267" s="70" t="s">
        <v>1656</v>
      </c>
      <c r="H267" s="70" t="s">
        <v>1657</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1995</v>
      </c>
      <c r="B268" s="70">
        <v>178</v>
      </c>
      <c r="C268" s="70">
        <v>8</v>
      </c>
      <c r="D268" s="70">
        <v>11</v>
      </c>
      <c r="E268" s="70">
        <v>2011</v>
      </c>
      <c r="F268" s="70" t="s">
        <v>178</v>
      </c>
      <c r="G268" s="70" t="s">
        <v>1656</v>
      </c>
      <c r="H268" s="70" t="s">
        <v>1657</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1996</v>
      </c>
      <c r="B269" s="70">
        <v>179</v>
      </c>
      <c r="C269" s="70">
        <v>9</v>
      </c>
      <c r="D269" s="70">
        <v>11</v>
      </c>
      <c r="E269" s="70">
        <v>2012</v>
      </c>
      <c r="F269" s="70" t="s">
        <v>179</v>
      </c>
      <c r="G269" s="70" t="s">
        <v>1656</v>
      </c>
      <c r="H269" s="70" t="s">
        <v>1657</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1997</v>
      </c>
      <c r="B270" s="70">
        <v>180</v>
      </c>
      <c r="C270" s="70">
        <v>10</v>
      </c>
      <c r="D270" s="70">
        <v>11</v>
      </c>
      <c r="E270" s="70">
        <v>2013</v>
      </c>
      <c r="F270" s="70" t="s">
        <v>180</v>
      </c>
      <c r="G270" s="70" t="s">
        <v>1656</v>
      </c>
      <c r="H270" s="70" t="s">
        <v>1657</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1998</v>
      </c>
      <c r="B271" s="70">
        <v>181</v>
      </c>
      <c r="C271" s="70">
        <v>11</v>
      </c>
      <c r="D271" s="70">
        <v>11</v>
      </c>
      <c r="E271" s="70">
        <v>2014</v>
      </c>
      <c r="F271" s="70" t="s">
        <v>181</v>
      </c>
      <c r="G271" s="70" t="s">
        <v>1656</v>
      </c>
      <c r="H271" s="70" t="s">
        <v>1657</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1999</v>
      </c>
      <c r="B272" s="70">
        <v>182</v>
      </c>
      <c r="C272" s="70">
        <v>12</v>
      </c>
      <c r="D272" s="70">
        <v>11</v>
      </c>
      <c r="E272" s="70">
        <v>2015</v>
      </c>
      <c r="F272" s="70" t="s">
        <v>182</v>
      </c>
      <c r="G272" s="70" t="s">
        <v>1656</v>
      </c>
      <c r="H272" s="70" t="s">
        <v>1657</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2000</v>
      </c>
      <c r="B273" s="70">
        <v>183</v>
      </c>
      <c r="C273" s="70">
        <v>13</v>
      </c>
      <c r="D273" s="70">
        <v>11</v>
      </c>
      <c r="E273" s="70">
        <v>2016</v>
      </c>
      <c r="F273" s="70" t="s">
        <v>155</v>
      </c>
      <c r="G273" s="1064" t="s">
        <v>1656</v>
      </c>
      <c r="H273" s="70" t="s">
        <v>1657</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2001</v>
      </c>
      <c r="B274" s="70">
        <v>184</v>
      </c>
      <c r="C274" s="70">
        <v>14</v>
      </c>
      <c r="D274" s="70">
        <v>11</v>
      </c>
      <c r="E274" s="70">
        <v>2017</v>
      </c>
      <c r="F274" s="70" t="s">
        <v>156</v>
      </c>
      <c r="G274" s="1064" t="s">
        <v>1656</v>
      </c>
      <c r="H274" s="70" t="s">
        <v>1657</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2002</v>
      </c>
      <c r="B275" s="70">
        <v>185</v>
      </c>
      <c r="C275" s="70">
        <v>15</v>
      </c>
      <c r="D275" s="70">
        <v>11</v>
      </c>
      <c r="E275" s="70">
        <v>2018</v>
      </c>
      <c r="F275" s="70" t="s">
        <v>183</v>
      </c>
      <c r="G275" s="70" t="s">
        <v>1656</v>
      </c>
      <c r="H275" s="70" t="s">
        <v>1657</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2003</v>
      </c>
      <c r="B276" s="70">
        <v>186</v>
      </c>
      <c r="C276" s="70">
        <v>16</v>
      </c>
      <c r="D276" s="70">
        <v>11</v>
      </c>
      <c r="E276" s="70">
        <v>2019</v>
      </c>
      <c r="F276" s="70" t="s">
        <v>158</v>
      </c>
      <c r="G276" s="70" t="s">
        <v>1656</v>
      </c>
      <c r="H276" s="70" t="s">
        <v>1657</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2004</v>
      </c>
      <c r="B277" s="70">
        <v>187</v>
      </c>
      <c r="C277" s="70">
        <v>17</v>
      </c>
      <c r="D277" s="70">
        <v>11</v>
      </c>
      <c r="E277" s="70">
        <v>2020</v>
      </c>
      <c r="F277" s="70" t="s">
        <v>159</v>
      </c>
      <c r="G277" s="70" t="s">
        <v>1656</v>
      </c>
      <c r="H277" s="70" t="s">
        <v>1657</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2005</v>
      </c>
      <c r="B278" s="70">
        <v>187</v>
      </c>
      <c r="C278" s="70">
        <v>18</v>
      </c>
      <c r="D278" s="70">
        <v>11</v>
      </c>
      <c r="E278" s="70">
        <v>2021</v>
      </c>
      <c r="F278" s="70" t="s">
        <v>160</v>
      </c>
      <c r="G278" s="70" t="s">
        <v>1656</v>
      </c>
      <c r="H278" s="70" t="s">
        <v>1657</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1659</v>
      </c>
      <c r="B279" s="70">
        <v>187</v>
      </c>
      <c r="C279" s="70">
        <v>19</v>
      </c>
      <c r="D279" s="70">
        <v>11</v>
      </c>
      <c r="E279" s="70">
        <v>2022</v>
      </c>
      <c r="F279" s="70" t="s">
        <v>161</v>
      </c>
      <c r="G279" s="70" t="s">
        <v>1656</v>
      </c>
      <c r="H279" s="70" t="s">
        <v>1657</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2006</v>
      </c>
      <c r="B280" s="70">
        <v>187</v>
      </c>
      <c r="C280" s="70">
        <v>20</v>
      </c>
      <c r="D280" s="70">
        <v>11</v>
      </c>
      <c r="E280" s="70">
        <v>2023</v>
      </c>
      <c r="F280" s="70" t="s">
        <v>1539</v>
      </c>
      <c r="G280" s="70" t="s">
        <v>1656</v>
      </c>
      <c r="H280" s="70" t="s">
        <v>1657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1655</v>
      </c>
      <c r="B281" s="70">
        <v>187</v>
      </c>
      <c r="C281" s="70">
        <v>21</v>
      </c>
      <c r="D281" s="70">
        <v>11</v>
      </c>
      <c r="E281" s="70">
        <v>2024</v>
      </c>
      <c r="F281" s="70" t="s">
        <v>1554</v>
      </c>
      <c r="G281" s="70" t="s">
        <v>1656</v>
      </c>
      <c r="H281" s="70" t="s">
        <v>1657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86</v>
      </c>
      <c r="C282" s="70">
        <v>1</v>
      </c>
      <c r="D282" s="70">
        <v>6</v>
      </c>
      <c r="E282" s="70">
        <v>1990</v>
      </c>
      <c r="F282" s="70" t="s">
        <v>787</v>
      </c>
      <c r="G282" s="70" t="s">
        <v>2008</v>
      </c>
      <c r="H282" s="70" t="s">
        <v>2009</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87</v>
      </c>
      <c r="C283" s="70">
        <v>2</v>
      </c>
      <c r="D283" s="70">
        <v>6</v>
      </c>
      <c r="E283" s="70">
        <v>2005</v>
      </c>
      <c r="F283" s="70" t="s">
        <v>789</v>
      </c>
      <c r="G283" s="70" t="s">
        <v>2008</v>
      </c>
      <c r="H283" s="70" t="s">
        <v>2009</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88</v>
      </c>
      <c r="C284" s="70">
        <v>3</v>
      </c>
      <c r="D284" s="70">
        <v>6</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89</v>
      </c>
      <c r="C285" s="70">
        <v>4</v>
      </c>
      <c r="D285" s="70">
        <v>6</v>
      </c>
      <c r="E285" s="70">
        <v>2007</v>
      </c>
      <c r="F285" s="70" t="s">
        <v>791</v>
      </c>
      <c r="G285" s="70" t="s">
        <v>2008</v>
      </c>
      <c r="H285" s="70" t="s">
        <v>2009</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90</v>
      </c>
      <c r="C286" s="70">
        <v>5</v>
      </c>
      <c r="D286" s="70">
        <v>6</v>
      </c>
      <c r="E286" s="70">
        <v>2008</v>
      </c>
      <c r="F286" s="70" t="s">
        <v>792</v>
      </c>
      <c r="G286" s="70" t="s">
        <v>2008</v>
      </c>
      <c r="H286" s="70" t="s">
        <v>2009</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91</v>
      </c>
      <c r="C287" s="70">
        <v>6</v>
      </c>
      <c r="D287" s="70">
        <v>6</v>
      </c>
      <c r="E287" s="70">
        <v>2009</v>
      </c>
      <c r="F287" s="70" t="s">
        <v>176</v>
      </c>
      <c r="G287" s="70" t="s">
        <v>2008</v>
      </c>
      <c r="H287" s="70" t="s">
        <v>2009</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2015</v>
      </c>
      <c r="B288" s="70">
        <v>92</v>
      </c>
      <c r="C288" s="70">
        <v>7</v>
      </c>
      <c r="D288" s="70">
        <v>6</v>
      </c>
      <c r="E288" s="70">
        <v>2010</v>
      </c>
      <c r="F288" s="70" t="s">
        <v>177</v>
      </c>
      <c r="G288" s="70" t="s">
        <v>2008</v>
      </c>
      <c r="H288" s="70" t="s">
        <v>2009</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2016</v>
      </c>
      <c r="B289" s="70">
        <v>93</v>
      </c>
      <c r="C289" s="70">
        <v>8</v>
      </c>
      <c r="D289" s="70">
        <v>6</v>
      </c>
      <c r="E289" s="70">
        <v>2011</v>
      </c>
      <c r="F289" s="70" t="s">
        <v>178</v>
      </c>
      <c r="G289" s="70" t="s">
        <v>2008</v>
      </c>
      <c r="H289" s="70" t="s">
        <v>2009</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2017</v>
      </c>
      <c r="B290" s="70">
        <v>94</v>
      </c>
      <c r="C290" s="70">
        <v>9</v>
      </c>
      <c r="D290" s="70">
        <v>6</v>
      </c>
      <c r="E290" s="70">
        <v>2012</v>
      </c>
      <c r="F290" s="70" t="s">
        <v>179</v>
      </c>
      <c r="G290" s="70" t="s">
        <v>2008</v>
      </c>
      <c r="H290" s="70" t="s">
        <v>2009</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2018</v>
      </c>
      <c r="B291" s="70">
        <v>95</v>
      </c>
      <c r="C291" s="70">
        <v>10</v>
      </c>
      <c r="D291" s="70">
        <v>6</v>
      </c>
      <c r="E291" s="70">
        <v>2013</v>
      </c>
      <c r="F291" s="70" t="s">
        <v>180</v>
      </c>
      <c r="G291" s="70" t="s">
        <v>2008</v>
      </c>
      <c r="H291" s="70" t="s">
        <v>2009</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2019</v>
      </c>
      <c r="B292" s="70">
        <v>96</v>
      </c>
      <c r="C292" s="70">
        <v>11</v>
      </c>
      <c r="D292" s="70">
        <v>6</v>
      </c>
      <c r="E292" s="70">
        <v>2014</v>
      </c>
      <c r="F292" s="70" t="s">
        <v>181</v>
      </c>
      <c r="G292" s="1064" t="s">
        <v>2008</v>
      </c>
      <c r="H292" s="70" t="s">
        <v>2009</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2020</v>
      </c>
      <c r="B293" s="70">
        <v>97</v>
      </c>
      <c r="C293" s="70">
        <v>12</v>
      </c>
      <c r="D293" s="70">
        <v>6</v>
      </c>
      <c r="E293" s="70">
        <v>2015</v>
      </c>
      <c r="F293" s="70" t="s">
        <v>182</v>
      </c>
      <c r="G293" s="1064" t="s">
        <v>2008</v>
      </c>
      <c r="H293" s="70" t="s">
        <v>2009</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2021</v>
      </c>
      <c r="B294" s="70">
        <v>98</v>
      </c>
      <c r="C294" s="70">
        <v>13</v>
      </c>
      <c r="D294" s="70">
        <v>6</v>
      </c>
      <c r="E294" s="70">
        <v>2016</v>
      </c>
      <c r="F294" s="70" t="s">
        <v>155</v>
      </c>
      <c r="G294" s="70" t="s">
        <v>2008</v>
      </c>
      <c r="H294" s="70" t="s">
        <v>2009</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2022</v>
      </c>
      <c r="B295" s="70">
        <v>99</v>
      </c>
      <c r="C295" s="70">
        <v>14</v>
      </c>
      <c r="D295" s="70">
        <v>6</v>
      </c>
      <c r="E295" s="70">
        <v>2017</v>
      </c>
      <c r="F295" s="70" t="s">
        <v>156</v>
      </c>
      <c r="G295" s="70" t="s">
        <v>2008</v>
      </c>
      <c r="H295" s="70" t="s">
        <v>2009</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2023</v>
      </c>
      <c r="B296" s="70">
        <v>100</v>
      </c>
      <c r="C296" s="70">
        <v>15</v>
      </c>
      <c r="D296" s="70">
        <v>6</v>
      </c>
      <c r="E296" s="70">
        <v>2018</v>
      </c>
      <c r="F296" s="70" t="s">
        <v>183</v>
      </c>
      <c r="G296" s="70" t="s">
        <v>2008</v>
      </c>
      <c r="H296" s="70" t="s">
        <v>2009</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2024</v>
      </c>
      <c r="B297" s="70">
        <v>101</v>
      </c>
      <c r="C297" s="70">
        <v>16</v>
      </c>
      <c r="D297" s="70">
        <v>6</v>
      </c>
      <c r="E297" s="70">
        <v>2019</v>
      </c>
      <c r="F297" s="70" t="s">
        <v>158</v>
      </c>
      <c r="G297" s="70" t="s">
        <v>2008</v>
      </c>
      <c r="H297" s="70" t="s">
        <v>2009</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2025</v>
      </c>
      <c r="B298" s="70">
        <v>102</v>
      </c>
      <c r="C298" s="70">
        <v>17</v>
      </c>
      <c r="D298" s="70">
        <v>6</v>
      </c>
      <c r="E298" s="70">
        <v>2020</v>
      </c>
      <c r="F298" s="70" t="s">
        <v>159</v>
      </c>
      <c r="G298" s="70" t="s">
        <v>2008</v>
      </c>
      <c r="H298" s="70" t="s">
        <v>2009</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2026</v>
      </c>
      <c r="B299" s="70">
        <v>102</v>
      </c>
      <c r="C299" s="70">
        <v>18</v>
      </c>
      <c r="D299" s="70">
        <v>6</v>
      </c>
      <c r="E299" s="70">
        <v>2021</v>
      </c>
      <c r="F299" s="70" t="s">
        <v>160</v>
      </c>
      <c r="G299" s="70" t="s">
        <v>2008</v>
      </c>
      <c r="H299" s="70" t="s">
        <v>2009</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2027</v>
      </c>
      <c r="B300" s="70">
        <v>102</v>
      </c>
      <c r="C300" s="70">
        <v>19</v>
      </c>
      <c r="D300" s="70">
        <v>6</v>
      </c>
      <c r="E300" s="70">
        <v>2022</v>
      </c>
      <c r="F300" s="70" t="s">
        <v>161</v>
      </c>
      <c r="G300" s="70" t="s">
        <v>2008</v>
      </c>
      <c r="H300" s="70" t="s">
        <v>2009</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102</v>
      </c>
      <c r="C301" s="70">
        <v>20</v>
      </c>
      <c r="D301" s="70">
        <v>6</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102</v>
      </c>
      <c r="C302" s="70">
        <v>21</v>
      </c>
      <c r="D302" s="70">
        <v>6</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18</v>
      </c>
      <c r="C303" s="70">
        <v>1</v>
      </c>
      <c r="D303" s="70">
        <v>2</v>
      </c>
      <c r="E303" s="70">
        <v>1990</v>
      </c>
      <c r="F303" s="70" t="s">
        <v>787</v>
      </c>
      <c r="G303" s="70" t="s">
        <v>2031</v>
      </c>
      <c r="H303" s="70" t="s">
        <v>2032</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19</v>
      </c>
      <c r="C304" s="70">
        <v>2</v>
      </c>
      <c r="D304" s="70">
        <v>2</v>
      </c>
      <c r="E304" s="70">
        <v>2005</v>
      </c>
      <c r="F304" s="70" t="s">
        <v>789</v>
      </c>
      <c r="G304" s="70" t="s">
        <v>2031</v>
      </c>
      <c r="H304" s="70" t="s">
        <v>2032</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20</v>
      </c>
      <c r="C305" s="70">
        <v>3</v>
      </c>
      <c r="D305" s="70">
        <v>2</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21</v>
      </c>
      <c r="C306" s="70">
        <v>4</v>
      </c>
      <c r="D306" s="70">
        <v>2</v>
      </c>
      <c r="E306" s="70">
        <v>2007</v>
      </c>
      <c r="F306" s="70" t="s">
        <v>791</v>
      </c>
      <c r="G306" s="70" t="s">
        <v>2031</v>
      </c>
      <c r="H306" s="70" t="s">
        <v>2032</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22</v>
      </c>
      <c r="C307" s="70">
        <v>5</v>
      </c>
      <c r="D307" s="70">
        <v>2</v>
      </c>
      <c r="E307" s="70">
        <v>2008</v>
      </c>
      <c r="F307" s="70" t="s">
        <v>792</v>
      </c>
      <c r="G307" s="70" t="s">
        <v>2031</v>
      </c>
      <c r="H307" s="70" t="s">
        <v>2032</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23</v>
      </c>
      <c r="C308" s="70">
        <v>6</v>
      </c>
      <c r="D308" s="70">
        <v>2</v>
      </c>
      <c r="E308" s="70">
        <v>2009</v>
      </c>
      <c r="F308" s="70" t="s">
        <v>176</v>
      </c>
      <c r="G308" s="70" t="s">
        <v>2031</v>
      </c>
      <c r="H308" s="70" t="s">
        <v>2032</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2038</v>
      </c>
      <c r="B309" s="70">
        <v>24</v>
      </c>
      <c r="C309" s="70">
        <v>7</v>
      </c>
      <c r="D309" s="70">
        <v>2</v>
      </c>
      <c r="E309" s="70">
        <v>2010</v>
      </c>
      <c r="F309" s="70" t="s">
        <v>177</v>
      </c>
      <c r="G309" s="70" t="s">
        <v>2031</v>
      </c>
      <c r="H309" s="70" t="s">
        <v>2032</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2039</v>
      </c>
      <c r="B310" s="70">
        <v>25</v>
      </c>
      <c r="C310" s="70">
        <v>8</v>
      </c>
      <c r="D310" s="70">
        <v>2</v>
      </c>
      <c r="E310" s="70">
        <v>2011</v>
      </c>
      <c r="F310" s="70" t="s">
        <v>178</v>
      </c>
      <c r="G310" s="70" t="s">
        <v>2031</v>
      </c>
      <c r="H310" s="70" t="s">
        <v>2032</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2040</v>
      </c>
      <c r="B311" s="70">
        <v>26</v>
      </c>
      <c r="C311" s="70">
        <v>9</v>
      </c>
      <c r="D311" s="70">
        <v>2</v>
      </c>
      <c r="E311" s="70">
        <v>2012</v>
      </c>
      <c r="F311" s="70" t="s">
        <v>179</v>
      </c>
      <c r="G311" s="1064" t="s">
        <v>2031</v>
      </c>
      <c r="H311" s="70" t="s">
        <v>2032</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2041</v>
      </c>
      <c r="B312" s="70">
        <v>27</v>
      </c>
      <c r="C312" s="70">
        <v>10</v>
      </c>
      <c r="D312" s="70">
        <v>2</v>
      </c>
      <c r="E312" s="70">
        <v>2013</v>
      </c>
      <c r="F312" s="70" t="s">
        <v>180</v>
      </c>
      <c r="G312" s="1064" t="s">
        <v>2031</v>
      </c>
      <c r="H312" s="70" t="s">
        <v>2032</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2042</v>
      </c>
      <c r="B313" s="70">
        <v>28</v>
      </c>
      <c r="C313" s="70">
        <v>11</v>
      </c>
      <c r="D313" s="70">
        <v>2</v>
      </c>
      <c r="E313" s="70">
        <v>2014</v>
      </c>
      <c r="F313" s="70" t="s">
        <v>181</v>
      </c>
      <c r="G313" s="70" t="s">
        <v>2031</v>
      </c>
      <c r="H313" s="70" t="s">
        <v>2032</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2043</v>
      </c>
      <c r="B314" s="70">
        <v>29</v>
      </c>
      <c r="C314" s="70">
        <v>12</v>
      </c>
      <c r="D314" s="70">
        <v>2</v>
      </c>
      <c r="E314" s="70">
        <v>2015</v>
      </c>
      <c r="F314" s="70" t="s">
        <v>182</v>
      </c>
      <c r="G314" s="70" t="s">
        <v>2031</v>
      </c>
      <c r="H314" s="70" t="s">
        <v>2032</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2044</v>
      </c>
      <c r="B315" s="70">
        <v>30</v>
      </c>
      <c r="C315" s="70">
        <v>13</v>
      </c>
      <c r="D315" s="70">
        <v>2</v>
      </c>
      <c r="E315" s="70">
        <v>2016</v>
      </c>
      <c r="F315" s="70" t="s">
        <v>155</v>
      </c>
      <c r="G315" s="70" t="s">
        <v>2031</v>
      </c>
      <c r="H315" s="70" t="s">
        <v>2032</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2045</v>
      </c>
      <c r="B316" s="70">
        <v>31</v>
      </c>
      <c r="C316" s="70">
        <v>14</v>
      </c>
      <c r="D316" s="70">
        <v>2</v>
      </c>
      <c r="E316" s="70">
        <v>2017</v>
      </c>
      <c r="F316" s="70" t="s">
        <v>156</v>
      </c>
      <c r="G316" s="70" t="s">
        <v>2031</v>
      </c>
      <c r="H316" s="70" t="s">
        <v>2032</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2046</v>
      </c>
      <c r="B317" s="70">
        <v>32</v>
      </c>
      <c r="C317" s="70">
        <v>15</v>
      </c>
      <c r="D317" s="70">
        <v>2</v>
      </c>
      <c r="E317" s="70">
        <v>2018</v>
      </c>
      <c r="F317" s="70" t="s">
        <v>183</v>
      </c>
      <c r="G317" s="70" t="s">
        <v>2031</v>
      </c>
      <c r="H317" s="70" t="s">
        <v>2032</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2047</v>
      </c>
      <c r="B318" s="70">
        <v>33</v>
      </c>
      <c r="C318" s="70">
        <v>16</v>
      </c>
      <c r="D318" s="70">
        <v>2</v>
      </c>
      <c r="E318" s="70">
        <v>2019</v>
      </c>
      <c r="F318" s="70" t="s">
        <v>158</v>
      </c>
      <c r="G318" s="70" t="s">
        <v>2031</v>
      </c>
      <c r="H318" s="70" t="s">
        <v>2032</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2048</v>
      </c>
      <c r="B319" s="70">
        <v>34</v>
      </c>
      <c r="C319" s="70">
        <v>17</v>
      </c>
      <c r="D319" s="70">
        <v>2</v>
      </c>
      <c r="E319" s="70">
        <v>2020</v>
      </c>
      <c r="F319" s="70" t="s">
        <v>159</v>
      </c>
      <c r="G319" s="70" t="s">
        <v>2031</v>
      </c>
      <c r="H319" s="70" t="s">
        <v>2032</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2049</v>
      </c>
      <c r="B320" s="70">
        <v>34</v>
      </c>
      <c r="C320" s="70">
        <v>18</v>
      </c>
      <c r="D320" s="70">
        <v>2</v>
      </c>
      <c r="E320" s="70">
        <v>2021</v>
      </c>
      <c r="F320" s="70" t="s">
        <v>160</v>
      </c>
      <c r="G320" s="70" t="s">
        <v>2031</v>
      </c>
      <c r="H320" s="70" t="s">
        <v>2032</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2050</v>
      </c>
      <c r="B321" s="70">
        <v>34</v>
      </c>
      <c r="C321" s="70">
        <v>19</v>
      </c>
      <c r="D321" s="70">
        <v>2</v>
      </c>
      <c r="E321" s="70">
        <v>2022</v>
      </c>
      <c r="F321" s="70" t="s">
        <v>161</v>
      </c>
      <c r="G321" s="70" t="s">
        <v>2031</v>
      </c>
      <c r="H321" s="70" t="s">
        <v>2032</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34</v>
      </c>
      <c r="C322" s="70">
        <v>20</v>
      </c>
      <c r="D322" s="70">
        <v>2</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34</v>
      </c>
      <c r="C323" s="70">
        <v>21</v>
      </c>
      <c r="D323" s="70">
        <v>2</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375</v>
      </c>
      <c r="C324" s="70">
        <v>1</v>
      </c>
      <c r="D324" s="70">
        <v>23</v>
      </c>
      <c r="E324" s="70">
        <v>1990</v>
      </c>
      <c r="F324" s="70" t="s">
        <v>787</v>
      </c>
      <c r="G324" s="70" t="s">
        <v>2054</v>
      </c>
      <c r="H324" s="70" t="s">
        <v>2055</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376</v>
      </c>
      <c r="C325" s="70">
        <v>2</v>
      </c>
      <c r="D325" s="70">
        <v>23</v>
      </c>
      <c r="E325" s="70">
        <v>2005</v>
      </c>
      <c r="F325" s="70" t="s">
        <v>789</v>
      </c>
      <c r="G325" s="70" t="s">
        <v>2054</v>
      </c>
      <c r="H325" s="70" t="s">
        <v>2055</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377</v>
      </c>
      <c r="C326" s="70">
        <v>3</v>
      </c>
      <c r="D326" s="70">
        <v>23</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378</v>
      </c>
      <c r="C327" s="70">
        <v>4</v>
      </c>
      <c r="D327" s="70">
        <v>23</v>
      </c>
      <c r="E327" s="70">
        <v>2007</v>
      </c>
      <c r="F327" s="70" t="s">
        <v>791</v>
      </c>
      <c r="G327" s="70" t="s">
        <v>2054</v>
      </c>
      <c r="H327" s="70" t="s">
        <v>2055</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379</v>
      </c>
      <c r="C328" s="70">
        <v>5</v>
      </c>
      <c r="D328" s="70">
        <v>23</v>
      </c>
      <c r="E328" s="70">
        <v>2008</v>
      </c>
      <c r="F328" s="70" t="s">
        <v>792</v>
      </c>
      <c r="G328" s="70" t="s">
        <v>2054</v>
      </c>
      <c r="H328" s="70" t="s">
        <v>2055</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380</v>
      </c>
      <c r="C329" s="70">
        <v>6</v>
      </c>
      <c r="D329" s="70">
        <v>23</v>
      </c>
      <c r="E329" s="70">
        <v>2009</v>
      </c>
      <c r="F329" s="70" t="s">
        <v>176</v>
      </c>
      <c r="G329" s="1064" t="s">
        <v>2054</v>
      </c>
      <c r="H329" s="70" t="s">
        <v>2055</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2061</v>
      </c>
      <c r="B330" s="70">
        <v>381</v>
      </c>
      <c r="C330" s="70">
        <v>7</v>
      </c>
      <c r="D330" s="70">
        <v>23</v>
      </c>
      <c r="E330" s="70">
        <v>2010</v>
      </c>
      <c r="F330" s="70" t="s">
        <v>177</v>
      </c>
      <c r="G330" s="1064" t="s">
        <v>2054</v>
      </c>
      <c r="H330" s="70" t="s">
        <v>2055</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2062</v>
      </c>
      <c r="B331" s="70">
        <v>382</v>
      </c>
      <c r="C331" s="70">
        <v>8</v>
      </c>
      <c r="D331" s="70">
        <v>23</v>
      </c>
      <c r="E331" s="70">
        <v>2011</v>
      </c>
      <c r="F331" s="70" t="s">
        <v>178</v>
      </c>
      <c r="G331" s="70" t="s">
        <v>2054</v>
      </c>
      <c r="H331" s="70" t="s">
        <v>2055</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2063</v>
      </c>
      <c r="B332" s="70">
        <v>383</v>
      </c>
      <c r="C332" s="70">
        <v>9</v>
      </c>
      <c r="D332" s="70">
        <v>23</v>
      </c>
      <c r="E332" s="70">
        <v>2012</v>
      </c>
      <c r="F332" s="70" t="s">
        <v>179</v>
      </c>
      <c r="G332" s="70" t="s">
        <v>2054</v>
      </c>
      <c r="H332" s="70" t="s">
        <v>2055</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2064</v>
      </c>
      <c r="B333" s="70">
        <v>384</v>
      </c>
      <c r="C333" s="70">
        <v>10</v>
      </c>
      <c r="D333" s="70">
        <v>23</v>
      </c>
      <c r="E333" s="70">
        <v>2013</v>
      </c>
      <c r="F333" s="70" t="s">
        <v>180</v>
      </c>
      <c r="G333" s="70" t="s">
        <v>2054</v>
      </c>
      <c r="H333" s="70" t="s">
        <v>2055</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2065</v>
      </c>
      <c r="B334" s="70">
        <v>385</v>
      </c>
      <c r="C334" s="70">
        <v>11</v>
      </c>
      <c r="D334" s="70">
        <v>23</v>
      </c>
      <c r="E334" s="70">
        <v>2014</v>
      </c>
      <c r="F334" s="70" t="s">
        <v>181</v>
      </c>
      <c r="G334" s="70" t="s">
        <v>2054</v>
      </c>
      <c r="H334" s="70" t="s">
        <v>2055</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2066</v>
      </c>
      <c r="B335" s="70">
        <v>386</v>
      </c>
      <c r="C335" s="70">
        <v>12</v>
      </c>
      <c r="D335" s="70">
        <v>23</v>
      </c>
      <c r="E335" s="70">
        <v>2015</v>
      </c>
      <c r="F335" s="70" t="s">
        <v>182</v>
      </c>
      <c r="G335" s="70" t="s">
        <v>2054</v>
      </c>
      <c r="H335" s="70" t="s">
        <v>2055</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2067</v>
      </c>
      <c r="B336" s="70">
        <v>387</v>
      </c>
      <c r="C336" s="70">
        <v>13</v>
      </c>
      <c r="D336" s="70">
        <v>23</v>
      </c>
      <c r="E336" s="70">
        <v>2016</v>
      </c>
      <c r="F336" s="70" t="s">
        <v>155</v>
      </c>
      <c r="G336" s="70" t="s">
        <v>2054</v>
      </c>
      <c r="H336" s="70" t="s">
        <v>2055</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2068</v>
      </c>
      <c r="B337" s="70">
        <v>388</v>
      </c>
      <c r="C337" s="70">
        <v>14</v>
      </c>
      <c r="D337" s="70">
        <v>23</v>
      </c>
      <c r="E337" s="70">
        <v>2017</v>
      </c>
      <c r="F337" s="70" t="s">
        <v>156</v>
      </c>
      <c r="G337" s="70" t="s">
        <v>2054</v>
      </c>
      <c r="H337" s="70" t="s">
        <v>2055</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2069</v>
      </c>
      <c r="B338" s="70">
        <v>389</v>
      </c>
      <c r="C338" s="70">
        <v>15</v>
      </c>
      <c r="D338" s="70">
        <v>23</v>
      </c>
      <c r="E338" s="70">
        <v>2018</v>
      </c>
      <c r="F338" s="70" t="s">
        <v>183</v>
      </c>
      <c r="G338" s="70" t="s">
        <v>2054</v>
      </c>
      <c r="H338" s="70" t="s">
        <v>2055</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2070</v>
      </c>
      <c r="B339" s="70">
        <v>390</v>
      </c>
      <c r="C339" s="70">
        <v>16</v>
      </c>
      <c r="D339" s="70">
        <v>23</v>
      </c>
      <c r="E339" s="70">
        <v>2019</v>
      </c>
      <c r="F339" s="70" t="s">
        <v>158</v>
      </c>
      <c r="G339" s="70" t="s">
        <v>2054</v>
      </c>
      <c r="H339" s="70" t="s">
        <v>2055</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2071</v>
      </c>
      <c r="B340" s="70">
        <v>391</v>
      </c>
      <c r="C340" s="70">
        <v>17</v>
      </c>
      <c r="D340" s="70">
        <v>23</v>
      </c>
      <c r="E340" s="70">
        <v>2020</v>
      </c>
      <c r="F340" s="70" t="s">
        <v>159</v>
      </c>
      <c r="G340" s="70" t="s">
        <v>2054</v>
      </c>
      <c r="H340" s="70" t="s">
        <v>2055</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2072</v>
      </c>
      <c r="B341" s="70">
        <v>391</v>
      </c>
      <c r="C341" s="70">
        <v>18</v>
      </c>
      <c r="D341" s="70">
        <v>23</v>
      </c>
      <c r="E341" s="70">
        <v>2021</v>
      </c>
      <c r="F341" s="70" t="s">
        <v>160</v>
      </c>
      <c r="G341" s="70" t="s">
        <v>2054</v>
      </c>
      <c r="H341" s="70" t="s">
        <v>2055</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2073</v>
      </c>
      <c r="B342" s="70">
        <v>391</v>
      </c>
      <c r="C342" s="70">
        <v>19</v>
      </c>
      <c r="D342" s="70">
        <v>23</v>
      </c>
      <c r="E342" s="70">
        <v>2022</v>
      </c>
      <c r="F342" s="70" t="s">
        <v>161</v>
      </c>
      <c r="G342" s="70" t="s">
        <v>2054</v>
      </c>
      <c r="H342" s="70" t="s">
        <v>2055</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391</v>
      </c>
      <c r="C343" s="70">
        <v>20</v>
      </c>
      <c r="D343" s="70">
        <v>23</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391</v>
      </c>
      <c r="C344" s="70">
        <v>21</v>
      </c>
      <c r="D344" s="70">
        <v>23</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273</v>
      </c>
      <c r="C345" s="70">
        <v>1</v>
      </c>
      <c r="D345" s="70">
        <v>17</v>
      </c>
      <c r="E345" s="70">
        <v>1990</v>
      </c>
      <c r="F345" s="70" t="s">
        <v>787</v>
      </c>
      <c r="G345" s="70" t="s">
        <v>2077</v>
      </c>
      <c r="H345" s="70" t="s">
        <v>2078</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274</v>
      </c>
      <c r="C346" s="70">
        <v>2</v>
      </c>
      <c r="D346" s="70">
        <v>17</v>
      </c>
      <c r="E346" s="70">
        <v>2005</v>
      </c>
      <c r="F346" s="70" t="s">
        <v>789</v>
      </c>
      <c r="G346" s="70" t="s">
        <v>2077</v>
      </c>
      <c r="H346" s="70" t="s">
        <v>2078</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275</v>
      </c>
      <c r="C347" s="70">
        <v>3</v>
      </c>
      <c r="D347" s="70">
        <v>17</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276</v>
      </c>
      <c r="C348" s="70">
        <v>4</v>
      </c>
      <c r="D348" s="70">
        <v>17</v>
      </c>
      <c r="E348" s="70">
        <v>2007</v>
      </c>
      <c r="F348" s="70" t="s">
        <v>791</v>
      </c>
      <c r="G348" s="70" t="s">
        <v>2077</v>
      </c>
      <c r="H348" s="70" t="s">
        <v>2078</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277</v>
      </c>
      <c r="C349" s="70">
        <v>5</v>
      </c>
      <c r="D349" s="70">
        <v>17</v>
      </c>
      <c r="E349" s="70">
        <v>2008</v>
      </c>
      <c r="F349" s="70" t="s">
        <v>792</v>
      </c>
      <c r="G349" s="1064" t="s">
        <v>2077</v>
      </c>
      <c r="H349" s="70" t="s">
        <v>2078</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278</v>
      </c>
      <c r="C350" s="70">
        <v>6</v>
      </c>
      <c r="D350" s="70">
        <v>17</v>
      </c>
      <c r="E350" s="70">
        <v>2009</v>
      </c>
      <c r="F350" s="70" t="s">
        <v>176</v>
      </c>
      <c r="G350" s="1064" t="s">
        <v>2077</v>
      </c>
      <c r="H350" s="70" t="s">
        <v>2078</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2084</v>
      </c>
      <c r="B351" s="70">
        <v>279</v>
      </c>
      <c r="C351" s="70">
        <v>7</v>
      </c>
      <c r="D351" s="70">
        <v>17</v>
      </c>
      <c r="E351" s="70">
        <v>2010</v>
      </c>
      <c r="F351" s="70" t="s">
        <v>177</v>
      </c>
      <c r="G351" s="70" t="s">
        <v>2077</v>
      </c>
      <c r="H351" s="70" t="s">
        <v>2078</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2085</v>
      </c>
      <c r="B352" s="70">
        <v>280</v>
      </c>
      <c r="C352" s="70">
        <v>8</v>
      </c>
      <c r="D352" s="70">
        <v>17</v>
      </c>
      <c r="E352" s="70">
        <v>2011</v>
      </c>
      <c r="F352" s="70" t="s">
        <v>178</v>
      </c>
      <c r="G352" s="70" t="s">
        <v>2077</v>
      </c>
      <c r="H352" s="70" t="s">
        <v>2078</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2086</v>
      </c>
      <c r="B353" s="70">
        <v>281</v>
      </c>
      <c r="C353" s="70">
        <v>9</v>
      </c>
      <c r="D353" s="70">
        <v>17</v>
      </c>
      <c r="E353" s="70">
        <v>2012</v>
      </c>
      <c r="F353" s="70" t="s">
        <v>179</v>
      </c>
      <c r="G353" s="70" t="s">
        <v>2077</v>
      </c>
      <c r="H353" s="70" t="s">
        <v>2078</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2087</v>
      </c>
      <c r="B354" s="70">
        <v>282</v>
      </c>
      <c r="C354" s="70">
        <v>10</v>
      </c>
      <c r="D354" s="70">
        <v>17</v>
      </c>
      <c r="E354" s="70">
        <v>2013</v>
      </c>
      <c r="F354" s="70" t="s">
        <v>180</v>
      </c>
      <c r="G354" s="70" t="s">
        <v>2077</v>
      </c>
      <c r="H354" s="70" t="s">
        <v>2078</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2088</v>
      </c>
      <c r="B355" s="70">
        <v>283</v>
      </c>
      <c r="C355" s="70">
        <v>11</v>
      </c>
      <c r="D355" s="70">
        <v>17</v>
      </c>
      <c r="E355" s="70">
        <v>2014</v>
      </c>
      <c r="F355" s="70" t="s">
        <v>181</v>
      </c>
      <c r="G355" s="70" t="s">
        <v>2077</v>
      </c>
      <c r="H355" s="70" t="s">
        <v>2078</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2089</v>
      </c>
      <c r="B356" s="70">
        <v>284</v>
      </c>
      <c r="C356" s="70">
        <v>12</v>
      </c>
      <c r="D356" s="70">
        <v>17</v>
      </c>
      <c r="E356" s="70">
        <v>2015</v>
      </c>
      <c r="F356" s="70" t="s">
        <v>182</v>
      </c>
      <c r="G356" s="70" t="s">
        <v>2077</v>
      </c>
      <c r="H356" s="70" t="s">
        <v>2078</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2090</v>
      </c>
      <c r="B357" s="70">
        <v>285</v>
      </c>
      <c r="C357" s="70">
        <v>13</v>
      </c>
      <c r="D357" s="70">
        <v>17</v>
      </c>
      <c r="E357" s="70">
        <v>2016</v>
      </c>
      <c r="F357" s="70" t="s">
        <v>155</v>
      </c>
      <c r="G357" s="70" t="s">
        <v>2077</v>
      </c>
      <c r="H357" s="70" t="s">
        <v>2078</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2091</v>
      </c>
      <c r="B358" s="70">
        <v>286</v>
      </c>
      <c r="C358" s="70">
        <v>14</v>
      </c>
      <c r="D358" s="70">
        <v>17</v>
      </c>
      <c r="E358" s="70">
        <v>2017</v>
      </c>
      <c r="F358" s="70" t="s">
        <v>156</v>
      </c>
      <c r="G358" s="70" t="s">
        <v>2077</v>
      </c>
      <c r="H358" s="70" t="s">
        <v>2078</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2092</v>
      </c>
      <c r="B359" s="70">
        <v>287</v>
      </c>
      <c r="C359" s="70">
        <v>15</v>
      </c>
      <c r="D359" s="70">
        <v>17</v>
      </c>
      <c r="E359" s="70">
        <v>2018</v>
      </c>
      <c r="F359" s="70" t="s">
        <v>183</v>
      </c>
      <c r="G359" s="70" t="s">
        <v>2077</v>
      </c>
      <c r="H359" s="70" t="s">
        <v>2078</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2093</v>
      </c>
      <c r="B360" s="70">
        <v>288</v>
      </c>
      <c r="C360" s="70">
        <v>16</v>
      </c>
      <c r="D360" s="70">
        <v>17</v>
      </c>
      <c r="E360" s="70">
        <v>2019</v>
      </c>
      <c r="F360" s="70" t="s">
        <v>158</v>
      </c>
      <c r="G360" s="70" t="s">
        <v>2077</v>
      </c>
      <c r="H360" s="70" t="s">
        <v>2078</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2094</v>
      </c>
      <c r="B361" s="70">
        <v>289</v>
      </c>
      <c r="C361" s="70">
        <v>17</v>
      </c>
      <c r="D361" s="70">
        <v>17</v>
      </c>
      <c r="E361" s="70">
        <v>2020</v>
      </c>
      <c r="F361" s="70" t="s">
        <v>159</v>
      </c>
      <c r="G361" s="70" t="s">
        <v>2077</v>
      </c>
      <c r="H361" s="70" t="s">
        <v>2078</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2095</v>
      </c>
      <c r="B362" s="70">
        <v>289</v>
      </c>
      <c r="C362" s="70">
        <v>18</v>
      </c>
      <c r="D362" s="70">
        <v>17</v>
      </c>
      <c r="E362" s="70">
        <v>2021</v>
      </c>
      <c r="F362" s="70" t="s">
        <v>160</v>
      </c>
      <c r="G362" s="70" t="s">
        <v>2077</v>
      </c>
      <c r="H362" s="70" t="s">
        <v>2078</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2096</v>
      </c>
      <c r="B363" s="70">
        <v>289</v>
      </c>
      <c r="C363" s="70">
        <v>19</v>
      </c>
      <c r="D363" s="70">
        <v>17</v>
      </c>
      <c r="E363" s="70">
        <v>2022</v>
      </c>
      <c r="F363" s="70" t="s">
        <v>161</v>
      </c>
      <c r="G363" s="70" t="s">
        <v>2077</v>
      </c>
      <c r="H363" s="70" t="s">
        <v>2078</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289</v>
      </c>
      <c r="C364" s="70">
        <v>20</v>
      </c>
      <c r="D364" s="70">
        <v>17</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289</v>
      </c>
      <c r="C365" s="70">
        <v>21</v>
      </c>
      <c r="D365" s="70">
        <v>17</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460</v>
      </c>
      <c r="C366" s="70">
        <v>1</v>
      </c>
      <c r="D366" s="70">
        <v>28</v>
      </c>
      <c r="E366" s="70">
        <v>1990</v>
      </c>
      <c r="F366" s="70" t="s">
        <v>787</v>
      </c>
      <c r="G366" s="70" t="s">
        <v>2100</v>
      </c>
      <c r="H366" s="70" t="s">
        <v>2101</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461</v>
      </c>
      <c r="C367" s="70">
        <v>2</v>
      </c>
      <c r="D367" s="70">
        <v>28</v>
      </c>
      <c r="E367" s="70">
        <v>2005</v>
      </c>
      <c r="F367" s="70" t="s">
        <v>789</v>
      </c>
      <c r="G367" s="70" t="s">
        <v>2100</v>
      </c>
      <c r="H367" s="70" t="s">
        <v>2101</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462</v>
      </c>
      <c r="C368" s="70">
        <v>3</v>
      </c>
      <c r="D368" s="70">
        <v>28</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463</v>
      </c>
      <c r="C369" s="70">
        <v>4</v>
      </c>
      <c r="D369" s="70">
        <v>28</v>
      </c>
      <c r="E369" s="70">
        <v>2007</v>
      </c>
      <c r="F369" s="70" t="s">
        <v>791</v>
      </c>
      <c r="G369" s="1064" t="s">
        <v>2100</v>
      </c>
      <c r="H369" s="70" t="s">
        <v>2101</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464</v>
      </c>
      <c r="C370" s="70">
        <v>5</v>
      </c>
      <c r="D370" s="70">
        <v>28</v>
      </c>
      <c r="E370" s="70">
        <v>2008</v>
      </c>
      <c r="F370" s="70" t="s">
        <v>792</v>
      </c>
      <c r="G370" s="70" t="s">
        <v>2100</v>
      </c>
      <c r="H370" s="70" t="s">
        <v>2101</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465</v>
      </c>
      <c r="C371" s="70">
        <v>6</v>
      </c>
      <c r="D371" s="70">
        <v>28</v>
      </c>
      <c r="E371" s="70">
        <v>2009</v>
      </c>
      <c r="F371" s="70" t="s">
        <v>176</v>
      </c>
      <c r="G371" s="70" t="s">
        <v>2100</v>
      </c>
      <c r="H371" s="70" t="s">
        <v>2101</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2107</v>
      </c>
      <c r="B372" s="70">
        <v>466</v>
      </c>
      <c r="C372" s="70">
        <v>7</v>
      </c>
      <c r="D372" s="70">
        <v>28</v>
      </c>
      <c r="E372" s="70">
        <v>2010</v>
      </c>
      <c r="F372" s="70" t="s">
        <v>177</v>
      </c>
      <c r="G372" s="70" t="s">
        <v>2100</v>
      </c>
      <c r="H372" s="70" t="s">
        <v>2101</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2108</v>
      </c>
      <c r="B373" s="70">
        <v>467</v>
      </c>
      <c r="C373" s="70">
        <v>8</v>
      </c>
      <c r="D373" s="70">
        <v>28</v>
      </c>
      <c r="E373" s="70">
        <v>2011</v>
      </c>
      <c r="F373" s="70" t="s">
        <v>178</v>
      </c>
      <c r="G373" s="70" t="s">
        <v>2100</v>
      </c>
      <c r="H373" s="70" t="s">
        <v>2101</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2109</v>
      </c>
      <c r="B374" s="70">
        <v>468</v>
      </c>
      <c r="C374" s="70">
        <v>9</v>
      </c>
      <c r="D374" s="70">
        <v>28</v>
      </c>
      <c r="E374" s="70">
        <v>2012</v>
      </c>
      <c r="F374" s="70" t="s">
        <v>179</v>
      </c>
      <c r="G374" s="70" t="s">
        <v>2100</v>
      </c>
      <c r="H374" s="70" t="s">
        <v>2101</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2110</v>
      </c>
      <c r="B375" s="70">
        <v>469</v>
      </c>
      <c r="C375" s="70">
        <v>10</v>
      </c>
      <c r="D375" s="70">
        <v>28</v>
      </c>
      <c r="E375" s="70">
        <v>2013</v>
      </c>
      <c r="F375" s="70" t="s">
        <v>180</v>
      </c>
      <c r="G375" s="70" t="s">
        <v>2100</v>
      </c>
      <c r="H375" s="70" t="s">
        <v>2101</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2111</v>
      </c>
      <c r="B376" s="70">
        <v>470</v>
      </c>
      <c r="C376" s="70">
        <v>11</v>
      </c>
      <c r="D376" s="70">
        <v>28</v>
      </c>
      <c r="E376" s="70">
        <v>2014</v>
      </c>
      <c r="F376" s="70" t="s">
        <v>181</v>
      </c>
      <c r="G376" s="70" t="s">
        <v>2100</v>
      </c>
      <c r="H376" s="70" t="s">
        <v>2101</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2112</v>
      </c>
      <c r="B377" s="70">
        <v>471</v>
      </c>
      <c r="C377" s="70">
        <v>12</v>
      </c>
      <c r="D377" s="70">
        <v>28</v>
      </c>
      <c r="E377" s="70">
        <v>2015</v>
      </c>
      <c r="F377" s="70" t="s">
        <v>182</v>
      </c>
      <c r="G377" s="70" t="s">
        <v>2100</v>
      </c>
      <c r="H377" s="70" t="s">
        <v>2101</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2113</v>
      </c>
      <c r="B378" s="70">
        <v>472</v>
      </c>
      <c r="C378" s="70">
        <v>13</v>
      </c>
      <c r="D378" s="70">
        <v>28</v>
      </c>
      <c r="E378" s="70">
        <v>2016</v>
      </c>
      <c r="F378" s="70" t="s">
        <v>155</v>
      </c>
      <c r="G378" s="70" t="s">
        <v>2100</v>
      </c>
      <c r="H378" s="70" t="s">
        <v>2101</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2114</v>
      </c>
      <c r="B379" s="70">
        <v>473</v>
      </c>
      <c r="C379" s="70">
        <v>14</v>
      </c>
      <c r="D379" s="70">
        <v>28</v>
      </c>
      <c r="E379" s="70">
        <v>2017</v>
      </c>
      <c r="F379" s="70" t="s">
        <v>156</v>
      </c>
      <c r="G379" s="70" t="s">
        <v>2100</v>
      </c>
      <c r="H379" s="70" t="s">
        <v>2101</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2115</v>
      </c>
      <c r="B380" s="70">
        <v>474</v>
      </c>
      <c r="C380" s="70">
        <v>15</v>
      </c>
      <c r="D380" s="70">
        <v>28</v>
      </c>
      <c r="E380" s="70">
        <v>2018</v>
      </c>
      <c r="F380" s="70" t="s">
        <v>183</v>
      </c>
      <c r="G380" s="70" t="s">
        <v>2100</v>
      </c>
      <c r="H380" s="70" t="s">
        <v>2101</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2116</v>
      </c>
      <c r="B381" s="70">
        <v>475</v>
      </c>
      <c r="C381" s="70">
        <v>16</v>
      </c>
      <c r="D381" s="70">
        <v>28</v>
      </c>
      <c r="E381" s="70">
        <v>2019</v>
      </c>
      <c r="F381" s="70" t="s">
        <v>158</v>
      </c>
      <c r="G381" s="70" t="s">
        <v>2100</v>
      </c>
      <c r="H381" s="70" t="s">
        <v>2101</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2117</v>
      </c>
      <c r="B382" s="70">
        <v>476</v>
      </c>
      <c r="C382" s="70">
        <v>17</v>
      </c>
      <c r="D382" s="70">
        <v>28</v>
      </c>
      <c r="E382" s="70">
        <v>2020</v>
      </c>
      <c r="F382" s="70" t="s">
        <v>159</v>
      </c>
      <c r="G382" s="70" t="s">
        <v>2100</v>
      </c>
      <c r="H382" s="70" t="s">
        <v>2101</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2118</v>
      </c>
      <c r="B383" s="70">
        <v>476</v>
      </c>
      <c r="C383" s="70">
        <v>18</v>
      </c>
      <c r="D383" s="70">
        <v>28</v>
      </c>
      <c r="E383" s="70">
        <v>2021</v>
      </c>
      <c r="F383" s="70" t="s">
        <v>160</v>
      </c>
      <c r="G383" s="70" t="s">
        <v>2100</v>
      </c>
      <c r="H383" s="70" t="s">
        <v>2101</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2119</v>
      </c>
      <c r="B384" s="70">
        <v>476</v>
      </c>
      <c r="C384" s="70">
        <v>19</v>
      </c>
      <c r="D384" s="70">
        <v>28</v>
      </c>
      <c r="E384" s="70">
        <v>2022</v>
      </c>
      <c r="F384" s="70" t="s">
        <v>161</v>
      </c>
      <c r="G384" s="70" t="s">
        <v>2100</v>
      </c>
      <c r="H384" s="70" t="s">
        <v>2101</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476</v>
      </c>
      <c r="C385" s="70">
        <v>20</v>
      </c>
      <c r="D385" s="70">
        <v>28</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476</v>
      </c>
      <c r="C386" s="70">
        <v>21</v>
      </c>
      <c r="D386" s="70">
        <v>28</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358</v>
      </c>
      <c r="C387" s="70">
        <v>1</v>
      </c>
      <c r="D387" s="70">
        <v>22</v>
      </c>
      <c r="E387" s="70">
        <v>1990</v>
      </c>
      <c r="F387" s="70" t="s">
        <v>787</v>
      </c>
      <c r="G387" s="1064" t="s">
        <v>1653</v>
      </c>
      <c r="H387" s="70" t="s">
        <v>1654</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2123</v>
      </c>
      <c r="B388" s="70">
        <v>359</v>
      </c>
      <c r="C388" s="70">
        <v>2</v>
      </c>
      <c r="D388" s="70">
        <v>22</v>
      </c>
      <c r="E388" s="70">
        <v>2005</v>
      </c>
      <c r="F388" s="70" t="s">
        <v>789</v>
      </c>
      <c r="G388" s="70" t="s">
        <v>1653</v>
      </c>
      <c r="H388" s="70" t="s">
        <v>1654</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2124</v>
      </c>
      <c r="B389" s="70">
        <v>360</v>
      </c>
      <c r="C389" s="70">
        <v>3</v>
      </c>
      <c r="D389" s="70">
        <v>22</v>
      </c>
      <c r="E389" s="70">
        <v>2006</v>
      </c>
      <c r="F389" s="70" t="s">
        <v>790</v>
      </c>
      <c r="G389" s="70" t="s">
        <v>1653</v>
      </c>
      <c r="H389" s="70" t="s">
        <v>1654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2125</v>
      </c>
      <c r="B390" s="70">
        <v>361</v>
      </c>
      <c r="C390" s="70">
        <v>4</v>
      </c>
      <c r="D390" s="70">
        <v>22</v>
      </c>
      <c r="E390" s="70">
        <v>2007</v>
      </c>
      <c r="F390" s="70" t="s">
        <v>791</v>
      </c>
      <c r="G390" s="70" t="s">
        <v>1653</v>
      </c>
      <c r="H390" s="70" t="s">
        <v>1654</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2126</v>
      </c>
      <c r="B391" s="70">
        <v>362</v>
      </c>
      <c r="C391" s="70">
        <v>5</v>
      </c>
      <c r="D391" s="70">
        <v>22</v>
      </c>
      <c r="E391" s="70">
        <v>2008</v>
      </c>
      <c r="F391" s="70" t="s">
        <v>792</v>
      </c>
      <c r="G391" s="70" t="s">
        <v>1653</v>
      </c>
      <c r="H391" s="70" t="s">
        <v>1654</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2127</v>
      </c>
      <c r="B392" s="70">
        <v>363</v>
      </c>
      <c r="C392" s="70">
        <v>6</v>
      </c>
      <c r="D392" s="70">
        <v>22</v>
      </c>
      <c r="E392" s="70">
        <v>2009</v>
      </c>
      <c r="F392" s="70" t="s">
        <v>176</v>
      </c>
      <c r="G392" s="70" t="s">
        <v>1653</v>
      </c>
      <c r="H392" s="70" t="s">
        <v>1654</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2128</v>
      </c>
      <c r="B393" s="70">
        <v>364</v>
      </c>
      <c r="C393" s="70">
        <v>7</v>
      </c>
      <c r="D393" s="70">
        <v>22</v>
      </c>
      <c r="E393" s="70">
        <v>2010</v>
      </c>
      <c r="F393" s="70" t="s">
        <v>177</v>
      </c>
      <c r="G393" s="70" t="s">
        <v>1653</v>
      </c>
      <c r="H393" s="70" t="s">
        <v>1654</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2129</v>
      </c>
      <c r="B394" s="70">
        <v>365</v>
      </c>
      <c r="C394" s="70">
        <v>8</v>
      </c>
      <c r="D394" s="70">
        <v>22</v>
      </c>
      <c r="E394" s="70">
        <v>2011</v>
      </c>
      <c r="F394" s="70" t="s">
        <v>178</v>
      </c>
      <c r="G394" s="70" t="s">
        <v>1653</v>
      </c>
      <c r="H394" s="70" t="s">
        <v>1654</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2130</v>
      </c>
      <c r="B395" s="70">
        <v>366</v>
      </c>
      <c r="C395" s="70">
        <v>9</v>
      </c>
      <c r="D395" s="70">
        <v>22</v>
      </c>
      <c r="E395" s="70">
        <v>2012</v>
      </c>
      <c r="F395" s="70" t="s">
        <v>179</v>
      </c>
      <c r="G395" s="70" t="s">
        <v>1653</v>
      </c>
      <c r="H395" s="70" t="s">
        <v>1654</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2131</v>
      </c>
      <c r="B396" s="70">
        <v>367</v>
      </c>
      <c r="C396" s="70">
        <v>10</v>
      </c>
      <c r="D396" s="70">
        <v>22</v>
      </c>
      <c r="E396" s="70">
        <v>2013</v>
      </c>
      <c r="F396" s="70" t="s">
        <v>180</v>
      </c>
      <c r="G396" s="70" t="s">
        <v>1653</v>
      </c>
      <c r="H396" s="70" t="s">
        <v>1654</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2132</v>
      </c>
      <c r="B397" s="70">
        <v>368</v>
      </c>
      <c r="C397" s="70">
        <v>11</v>
      </c>
      <c r="D397" s="70">
        <v>22</v>
      </c>
      <c r="E397" s="70">
        <v>2014</v>
      </c>
      <c r="F397" s="70" t="s">
        <v>181</v>
      </c>
      <c r="G397" s="70" t="s">
        <v>1653</v>
      </c>
      <c r="H397" s="70" t="s">
        <v>1654</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2133</v>
      </c>
      <c r="B398" s="70">
        <v>369</v>
      </c>
      <c r="C398" s="70">
        <v>12</v>
      </c>
      <c r="D398" s="70">
        <v>22</v>
      </c>
      <c r="E398" s="70">
        <v>2015</v>
      </c>
      <c r="F398" s="70" t="s">
        <v>182</v>
      </c>
      <c r="G398" s="70" t="s">
        <v>1653</v>
      </c>
      <c r="H398" s="70" t="s">
        <v>1654</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2134</v>
      </c>
      <c r="B399" s="70">
        <v>370</v>
      </c>
      <c r="C399" s="70">
        <v>13</v>
      </c>
      <c r="D399" s="70">
        <v>22</v>
      </c>
      <c r="E399" s="70">
        <v>2016</v>
      </c>
      <c r="F399" s="70" t="s">
        <v>155</v>
      </c>
      <c r="G399" s="70" t="s">
        <v>1653</v>
      </c>
      <c r="H399" s="70" t="s">
        <v>1654</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2135</v>
      </c>
      <c r="B400" s="70">
        <v>371</v>
      </c>
      <c r="C400" s="70">
        <v>14</v>
      </c>
      <c r="D400" s="70">
        <v>22</v>
      </c>
      <c r="E400" s="70">
        <v>2017</v>
      </c>
      <c r="F400" s="70" t="s">
        <v>156</v>
      </c>
      <c r="G400" s="70" t="s">
        <v>1653</v>
      </c>
      <c r="H400" s="70" t="s">
        <v>1654</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2136</v>
      </c>
      <c r="B401" s="70">
        <v>372</v>
      </c>
      <c r="C401" s="70">
        <v>15</v>
      </c>
      <c r="D401" s="70">
        <v>22</v>
      </c>
      <c r="E401" s="70">
        <v>2018</v>
      </c>
      <c r="F401" s="70" t="s">
        <v>183</v>
      </c>
      <c r="G401" s="70" t="s">
        <v>1653</v>
      </c>
      <c r="H401" s="70" t="s">
        <v>1654</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2137</v>
      </c>
      <c r="B402" s="70">
        <v>373</v>
      </c>
      <c r="C402" s="70">
        <v>16</v>
      </c>
      <c r="D402" s="70">
        <v>22</v>
      </c>
      <c r="E402" s="70">
        <v>2019</v>
      </c>
      <c r="F402" s="70" t="s">
        <v>158</v>
      </c>
      <c r="G402" s="70" t="s">
        <v>1653</v>
      </c>
      <c r="H402" s="70" t="s">
        <v>1654</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2138</v>
      </c>
      <c r="B403" s="70">
        <v>374</v>
      </c>
      <c r="C403" s="70">
        <v>17</v>
      </c>
      <c r="D403" s="70">
        <v>22</v>
      </c>
      <c r="E403" s="70">
        <v>2020</v>
      </c>
      <c r="F403" s="70" t="s">
        <v>159</v>
      </c>
      <c r="G403" s="70" t="s">
        <v>1653</v>
      </c>
      <c r="H403" s="70" t="s">
        <v>1654</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2139</v>
      </c>
      <c r="B404" s="70">
        <v>374</v>
      </c>
      <c r="C404" s="70">
        <v>18</v>
      </c>
      <c r="D404" s="70">
        <v>22</v>
      </c>
      <c r="E404" s="70">
        <v>2021</v>
      </c>
      <c r="F404" s="70" t="s">
        <v>160</v>
      </c>
      <c r="G404" s="70" t="s">
        <v>1653</v>
      </c>
      <c r="H404" s="70" t="s">
        <v>1654</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1658</v>
      </c>
      <c r="B405" s="70">
        <v>374</v>
      </c>
      <c r="C405" s="70">
        <v>19</v>
      </c>
      <c r="D405" s="70">
        <v>22</v>
      </c>
      <c r="E405" s="70">
        <v>2022</v>
      </c>
      <c r="F405" s="70" t="s">
        <v>161</v>
      </c>
      <c r="G405" s="70" t="s">
        <v>1653</v>
      </c>
      <c r="H405" s="70" t="s">
        <v>1654</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2140</v>
      </c>
      <c r="B406" s="70">
        <v>374</v>
      </c>
      <c r="C406" s="70">
        <v>20</v>
      </c>
      <c r="D406" s="70">
        <v>22</v>
      </c>
      <c r="E406" s="70">
        <v>2023</v>
      </c>
      <c r="F406" s="70" t="s">
        <v>1539</v>
      </c>
      <c r="G406" s="1064" t="s">
        <v>1653</v>
      </c>
      <c r="H406" s="70" t="s">
        <v>1654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1652</v>
      </c>
      <c r="B407" s="70">
        <v>374</v>
      </c>
      <c r="C407" s="70">
        <v>21</v>
      </c>
      <c r="D407" s="70">
        <v>22</v>
      </c>
      <c r="E407" s="70">
        <v>2024</v>
      </c>
      <c r="F407" s="70" t="s">
        <v>1554</v>
      </c>
      <c r="G407" s="1064" t="s">
        <v>1653</v>
      </c>
      <c r="H407" s="70" t="s">
        <v>1654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477</v>
      </c>
      <c r="C408" s="70">
        <v>1</v>
      </c>
      <c r="D408" s="70">
        <v>29</v>
      </c>
      <c r="E408" s="70">
        <v>1990</v>
      </c>
      <c r="F408" s="70" t="s">
        <v>787</v>
      </c>
      <c r="G408" s="70" t="s">
        <v>2142</v>
      </c>
      <c r="H408" s="70" t="s">
        <v>2143</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478</v>
      </c>
      <c r="C409" s="70">
        <v>2</v>
      </c>
      <c r="D409" s="70">
        <v>29</v>
      </c>
      <c r="E409" s="70">
        <v>2005</v>
      </c>
      <c r="F409" s="70" t="s">
        <v>789</v>
      </c>
      <c r="G409" s="70" t="s">
        <v>2142</v>
      </c>
      <c r="H409" s="70" t="s">
        <v>2143</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479</v>
      </c>
      <c r="C410" s="70">
        <v>3</v>
      </c>
      <c r="D410" s="70">
        <v>29</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480</v>
      </c>
      <c r="C411" s="70">
        <v>4</v>
      </c>
      <c r="D411" s="70">
        <v>29</v>
      </c>
      <c r="E411" s="70">
        <v>2007</v>
      </c>
      <c r="F411" s="70" t="s">
        <v>791</v>
      </c>
      <c r="G411" s="70" t="s">
        <v>2142</v>
      </c>
      <c r="H411" s="70" t="s">
        <v>2143</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481</v>
      </c>
      <c r="C412" s="70">
        <v>5</v>
      </c>
      <c r="D412" s="70">
        <v>29</v>
      </c>
      <c r="E412" s="70">
        <v>2008</v>
      </c>
      <c r="F412" s="70" t="s">
        <v>792</v>
      </c>
      <c r="G412" s="70" t="s">
        <v>2142</v>
      </c>
      <c r="H412" s="70" t="s">
        <v>2143</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482</v>
      </c>
      <c r="C413" s="70">
        <v>6</v>
      </c>
      <c r="D413" s="70">
        <v>29</v>
      </c>
      <c r="E413" s="70">
        <v>2009</v>
      </c>
      <c r="F413" s="70" t="s">
        <v>176</v>
      </c>
      <c r="G413" s="70" t="s">
        <v>2142</v>
      </c>
      <c r="H413" s="70" t="s">
        <v>2143</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2149</v>
      </c>
      <c r="B414" s="70">
        <v>483</v>
      </c>
      <c r="C414" s="70">
        <v>7</v>
      </c>
      <c r="D414" s="70">
        <v>29</v>
      </c>
      <c r="E414" s="70">
        <v>2010</v>
      </c>
      <c r="F414" s="70" t="s">
        <v>177</v>
      </c>
      <c r="G414" s="70" t="s">
        <v>2142</v>
      </c>
      <c r="H414" s="70" t="s">
        <v>2143</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2150</v>
      </c>
      <c r="B415" s="70">
        <v>484</v>
      </c>
      <c r="C415" s="70">
        <v>8</v>
      </c>
      <c r="D415" s="70">
        <v>29</v>
      </c>
      <c r="E415" s="70">
        <v>2011</v>
      </c>
      <c r="F415" s="70" t="s">
        <v>178</v>
      </c>
      <c r="G415" s="70" t="s">
        <v>2142</v>
      </c>
      <c r="H415" s="70" t="s">
        <v>2143</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2151</v>
      </c>
      <c r="B416" s="70">
        <v>485</v>
      </c>
      <c r="C416" s="70">
        <v>9</v>
      </c>
      <c r="D416" s="70">
        <v>29</v>
      </c>
      <c r="E416" s="70">
        <v>2012</v>
      </c>
      <c r="F416" s="70" t="s">
        <v>179</v>
      </c>
      <c r="G416" s="70" t="s">
        <v>2142</v>
      </c>
      <c r="H416" s="70" t="s">
        <v>2143</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2152</v>
      </c>
      <c r="B417" s="70">
        <v>486</v>
      </c>
      <c r="C417" s="70">
        <v>10</v>
      </c>
      <c r="D417" s="70">
        <v>29</v>
      </c>
      <c r="E417" s="70">
        <v>2013</v>
      </c>
      <c r="F417" s="70" t="s">
        <v>180</v>
      </c>
      <c r="G417" s="70" t="s">
        <v>2142</v>
      </c>
      <c r="H417" s="70" t="s">
        <v>2143</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2153</v>
      </c>
      <c r="B418" s="70">
        <v>487</v>
      </c>
      <c r="C418" s="70">
        <v>11</v>
      </c>
      <c r="D418" s="70">
        <v>29</v>
      </c>
      <c r="E418" s="70">
        <v>2014</v>
      </c>
      <c r="F418" s="70" t="s">
        <v>181</v>
      </c>
      <c r="G418" s="70" t="s">
        <v>2142</v>
      </c>
      <c r="H418" s="70" t="s">
        <v>2143</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2154</v>
      </c>
      <c r="B419" s="70">
        <v>488</v>
      </c>
      <c r="C419" s="70">
        <v>12</v>
      </c>
      <c r="D419" s="70">
        <v>29</v>
      </c>
      <c r="E419" s="70">
        <v>2015</v>
      </c>
      <c r="F419" s="70" t="s">
        <v>182</v>
      </c>
      <c r="G419" s="70" t="s">
        <v>2142</v>
      </c>
      <c r="H419" s="70" t="s">
        <v>2143</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2155</v>
      </c>
      <c r="B420" s="70">
        <v>489</v>
      </c>
      <c r="C420" s="70">
        <v>13</v>
      </c>
      <c r="D420" s="70">
        <v>29</v>
      </c>
      <c r="E420" s="70">
        <v>2016</v>
      </c>
      <c r="F420" s="70" t="s">
        <v>155</v>
      </c>
      <c r="G420" s="70" t="s">
        <v>2142</v>
      </c>
      <c r="H420" s="70" t="s">
        <v>2143</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2156</v>
      </c>
      <c r="B421" s="70">
        <v>490</v>
      </c>
      <c r="C421" s="70">
        <v>14</v>
      </c>
      <c r="D421" s="70">
        <v>29</v>
      </c>
      <c r="E421" s="70">
        <v>2017</v>
      </c>
      <c r="F421" s="70" t="s">
        <v>156</v>
      </c>
      <c r="G421" s="70" t="s">
        <v>2142</v>
      </c>
      <c r="H421" s="70" t="s">
        <v>2143</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2157</v>
      </c>
      <c r="B422" s="70">
        <v>491</v>
      </c>
      <c r="C422" s="70">
        <v>15</v>
      </c>
      <c r="D422" s="70">
        <v>29</v>
      </c>
      <c r="E422" s="70">
        <v>2018</v>
      </c>
      <c r="F422" s="70" t="s">
        <v>183</v>
      </c>
      <c r="G422" s="70" t="s">
        <v>2142</v>
      </c>
      <c r="H422" s="70" t="s">
        <v>2143</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2158</v>
      </c>
      <c r="B423" s="70">
        <v>492</v>
      </c>
      <c r="C423" s="70">
        <v>16</v>
      </c>
      <c r="D423" s="70">
        <v>29</v>
      </c>
      <c r="E423" s="70">
        <v>2019</v>
      </c>
      <c r="F423" s="70" t="s">
        <v>158</v>
      </c>
      <c r="G423" s="70" t="s">
        <v>2142</v>
      </c>
      <c r="H423" s="70" t="s">
        <v>2143</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2159</v>
      </c>
      <c r="B424" s="70">
        <v>493</v>
      </c>
      <c r="C424" s="70">
        <v>17</v>
      </c>
      <c r="D424" s="70">
        <v>29</v>
      </c>
      <c r="E424" s="70">
        <v>2020</v>
      </c>
      <c r="F424" s="70" t="s">
        <v>159</v>
      </c>
      <c r="G424" s="70" t="s">
        <v>2142</v>
      </c>
      <c r="H424" s="70" t="s">
        <v>2143</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2160</v>
      </c>
      <c r="B425" s="70">
        <v>493</v>
      </c>
      <c r="C425" s="70">
        <v>18</v>
      </c>
      <c r="D425" s="70">
        <v>29</v>
      </c>
      <c r="E425" s="70">
        <v>2021</v>
      </c>
      <c r="F425" s="70" t="s">
        <v>160</v>
      </c>
      <c r="G425" s="1064" t="s">
        <v>2142</v>
      </c>
      <c r="H425" s="70" t="s">
        <v>2143</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2161</v>
      </c>
      <c r="B426" s="70">
        <v>493</v>
      </c>
      <c r="C426" s="70">
        <v>19</v>
      </c>
      <c r="D426" s="70">
        <v>29</v>
      </c>
      <c r="E426" s="70">
        <v>2022</v>
      </c>
      <c r="F426" s="70" t="s">
        <v>161</v>
      </c>
      <c r="G426" s="1064" t="s">
        <v>2142</v>
      </c>
      <c r="H426" s="70" t="s">
        <v>2143</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493</v>
      </c>
      <c r="C427" s="70">
        <v>20</v>
      </c>
      <c r="D427" s="70">
        <v>29</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493</v>
      </c>
      <c r="C428" s="70">
        <v>21</v>
      </c>
      <c r="D428" s="70">
        <v>29</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307</v>
      </c>
      <c r="C429" s="70">
        <v>1</v>
      </c>
      <c r="D429" s="70">
        <v>19</v>
      </c>
      <c r="E429" s="70">
        <v>1990</v>
      </c>
      <c r="F429" s="70" t="s">
        <v>787</v>
      </c>
      <c r="G429" s="70" t="s">
        <v>2165</v>
      </c>
      <c r="H429" s="70" t="s">
        <v>2166</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308</v>
      </c>
      <c r="C430" s="70">
        <v>2</v>
      </c>
      <c r="D430" s="70">
        <v>19</v>
      </c>
      <c r="E430" s="70">
        <v>2005</v>
      </c>
      <c r="F430" s="70" t="s">
        <v>789</v>
      </c>
      <c r="G430" s="70" t="s">
        <v>2165</v>
      </c>
      <c r="H430" s="70" t="s">
        <v>2166</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309</v>
      </c>
      <c r="C431" s="70">
        <v>3</v>
      </c>
      <c r="D431" s="70">
        <v>19</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310</v>
      </c>
      <c r="C432" s="70">
        <v>4</v>
      </c>
      <c r="D432" s="70">
        <v>19</v>
      </c>
      <c r="E432" s="70">
        <v>2007</v>
      </c>
      <c r="F432" s="70" t="s">
        <v>791</v>
      </c>
      <c r="G432" s="70" t="s">
        <v>2165</v>
      </c>
      <c r="H432" s="70" t="s">
        <v>2166</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311</v>
      </c>
      <c r="C433" s="70">
        <v>5</v>
      </c>
      <c r="D433" s="70">
        <v>19</v>
      </c>
      <c r="E433" s="70">
        <v>2008</v>
      </c>
      <c r="F433" s="70" t="s">
        <v>792</v>
      </c>
      <c r="G433" s="70" t="s">
        <v>2165</v>
      </c>
      <c r="H433" s="70" t="s">
        <v>2166</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312</v>
      </c>
      <c r="C434" s="70">
        <v>6</v>
      </c>
      <c r="D434" s="70">
        <v>19</v>
      </c>
      <c r="E434" s="70">
        <v>2009</v>
      </c>
      <c r="F434" s="70" t="s">
        <v>176</v>
      </c>
      <c r="G434" s="70" t="s">
        <v>2165</v>
      </c>
      <c r="H434" s="70" t="s">
        <v>2166</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2172</v>
      </c>
      <c r="B435" s="70">
        <v>313</v>
      </c>
      <c r="C435" s="70">
        <v>7</v>
      </c>
      <c r="D435" s="70">
        <v>19</v>
      </c>
      <c r="E435" s="70">
        <v>2010</v>
      </c>
      <c r="F435" s="70" t="s">
        <v>177</v>
      </c>
      <c r="G435" s="70" t="s">
        <v>2165</v>
      </c>
      <c r="H435" s="70" t="s">
        <v>2166</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2173</v>
      </c>
      <c r="B436" s="70">
        <v>314</v>
      </c>
      <c r="C436" s="70">
        <v>8</v>
      </c>
      <c r="D436" s="70">
        <v>19</v>
      </c>
      <c r="E436" s="70">
        <v>2011</v>
      </c>
      <c r="F436" s="70" t="s">
        <v>178</v>
      </c>
      <c r="G436" s="70" t="s">
        <v>2165</v>
      </c>
      <c r="H436" s="70" t="s">
        <v>2166</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2174</v>
      </c>
      <c r="B437" s="70">
        <v>315</v>
      </c>
      <c r="C437" s="70">
        <v>9</v>
      </c>
      <c r="D437" s="70">
        <v>19</v>
      </c>
      <c r="E437" s="70">
        <v>2012</v>
      </c>
      <c r="F437" s="70" t="s">
        <v>179</v>
      </c>
      <c r="G437" s="70" t="s">
        <v>2165</v>
      </c>
      <c r="H437" s="70" t="s">
        <v>2166</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2175</v>
      </c>
      <c r="B438" s="70">
        <v>316</v>
      </c>
      <c r="C438" s="70">
        <v>10</v>
      </c>
      <c r="D438" s="70">
        <v>19</v>
      </c>
      <c r="E438" s="70">
        <v>2013</v>
      </c>
      <c r="F438" s="70" t="s">
        <v>180</v>
      </c>
      <c r="G438" s="70" t="s">
        <v>2165</v>
      </c>
      <c r="H438" s="70" t="s">
        <v>2166</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2176</v>
      </c>
      <c r="B439" s="70">
        <v>317</v>
      </c>
      <c r="C439" s="70">
        <v>11</v>
      </c>
      <c r="D439" s="70">
        <v>19</v>
      </c>
      <c r="E439" s="70">
        <v>2014</v>
      </c>
      <c r="F439" s="70" t="s">
        <v>181</v>
      </c>
      <c r="G439" s="70" t="s">
        <v>2165</v>
      </c>
      <c r="H439" s="70" t="s">
        <v>2166</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2177</v>
      </c>
      <c r="B440" s="70">
        <v>318</v>
      </c>
      <c r="C440" s="70">
        <v>12</v>
      </c>
      <c r="D440" s="70">
        <v>19</v>
      </c>
      <c r="E440" s="70">
        <v>2015</v>
      </c>
      <c r="F440" s="70" t="s">
        <v>182</v>
      </c>
      <c r="G440" s="70" t="s">
        <v>2165</v>
      </c>
      <c r="H440" s="70" t="s">
        <v>2166</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2178</v>
      </c>
      <c r="B441" s="70">
        <v>319</v>
      </c>
      <c r="C441" s="70">
        <v>13</v>
      </c>
      <c r="D441" s="70">
        <v>19</v>
      </c>
      <c r="E441" s="70">
        <v>2016</v>
      </c>
      <c r="F441" s="70" t="s">
        <v>155</v>
      </c>
      <c r="G441" s="70" t="s">
        <v>2165</v>
      </c>
      <c r="H441" s="70" t="s">
        <v>2166</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2179</v>
      </c>
      <c r="B442" s="70">
        <v>320</v>
      </c>
      <c r="C442" s="70">
        <v>14</v>
      </c>
      <c r="D442" s="70">
        <v>19</v>
      </c>
      <c r="E442" s="70">
        <v>2017</v>
      </c>
      <c r="F442" s="70" t="s">
        <v>156</v>
      </c>
      <c r="G442" s="70" t="s">
        <v>2165</v>
      </c>
      <c r="H442" s="70" t="s">
        <v>2166</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2180</v>
      </c>
      <c r="B443" s="70">
        <v>321</v>
      </c>
      <c r="C443" s="70">
        <v>15</v>
      </c>
      <c r="D443" s="70">
        <v>19</v>
      </c>
      <c r="E443" s="70">
        <v>2018</v>
      </c>
      <c r="F443" s="70" t="s">
        <v>183</v>
      </c>
      <c r="G443" s="70" t="s">
        <v>2165</v>
      </c>
      <c r="H443" s="70" t="s">
        <v>2166</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2181</v>
      </c>
      <c r="B444" s="70">
        <v>322</v>
      </c>
      <c r="C444" s="70">
        <v>16</v>
      </c>
      <c r="D444" s="70">
        <v>19</v>
      </c>
      <c r="E444" s="70">
        <v>2019</v>
      </c>
      <c r="F444" s="70" t="s">
        <v>158</v>
      </c>
      <c r="G444" s="1064" t="s">
        <v>2165</v>
      </c>
      <c r="H444" s="70" t="s">
        <v>2166</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2182</v>
      </c>
      <c r="B445" s="70">
        <v>323</v>
      </c>
      <c r="C445" s="70">
        <v>17</v>
      </c>
      <c r="D445" s="70">
        <v>19</v>
      </c>
      <c r="E445" s="70">
        <v>2020</v>
      </c>
      <c r="F445" s="70" t="s">
        <v>159</v>
      </c>
      <c r="G445" s="1064" t="s">
        <v>2165</v>
      </c>
      <c r="H445" s="70" t="s">
        <v>2166</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2183</v>
      </c>
      <c r="B446" s="70">
        <v>323</v>
      </c>
      <c r="C446" s="70">
        <v>18</v>
      </c>
      <c r="D446" s="70">
        <v>19</v>
      </c>
      <c r="E446" s="70">
        <v>2021</v>
      </c>
      <c r="F446" s="70" t="s">
        <v>160</v>
      </c>
      <c r="G446" s="70" t="s">
        <v>2165</v>
      </c>
      <c r="H446" s="70" t="s">
        <v>2166</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2184</v>
      </c>
      <c r="B447" s="70">
        <v>323</v>
      </c>
      <c r="C447" s="70">
        <v>19</v>
      </c>
      <c r="D447" s="70">
        <v>19</v>
      </c>
      <c r="E447" s="70">
        <v>2022</v>
      </c>
      <c r="F447" s="70" t="s">
        <v>161</v>
      </c>
      <c r="G447" s="70" t="s">
        <v>2165</v>
      </c>
      <c r="H447" s="70" t="s">
        <v>2166</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323</v>
      </c>
      <c r="C448" s="70">
        <v>20</v>
      </c>
      <c r="D448" s="70">
        <v>19</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323</v>
      </c>
      <c r="C449" s="70">
        <v>21</v>
      </c>
      <c r="D449" s="70">
        <v>19</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103</v>
      </c>
      <c r="C450" s="70">
        <v>1</v>
      </c>
      <c r="D450" s="70">
        <v>7</v>
      </c>
      <c r="E450" s="70">
        <v>1990</v>
      </c>
      <c r="F450" s="70" t="s">
        <v>787</v>
      </c>
      <c r="G450" s="70" t="s">
        <v>2188</v>
      </c>
      <c r="H450" s="70" t="s">
        <v>2189</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104</v>
      </c>
      <c r="C451" s="70">
        <v>2</v>
      </c>
      <c r="D451" s="70">
        <v>7</v>
      </c>
      <c r="E451" s="70">
        <v>2005</v>
      </c>
      <c r="F451" s="70" t="s">
        <v>789</v>
      </c>
      <c r="G451" s="70" t="s">
        <v>2188</v>
      </c>
      <c r="H451" s="70" t="s">
        <v>2189</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105</v>
      </c>
      <c r="C452" s="70">
        <v>3</v>
      </c>
      <c r="D452" s="70">
        <v>7</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106</v>
      </c>
      <c r="C453" s="70">
        <v>4</v>
      </c>
      <c r="D453" s="70">
        <v>7</v>
      </c>
      <c r="E453" s="70">
        <v>2007</v>
      </c>
      <c r="F453" s="70" t="s">
        <v>791</v>
      </c>
      <c r="G453" s="70" t="s">
        <v>2188</v>
      </c>
      <c r="H453" s="70" t="s">
        <v>2189</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107</v>
      </c>
      <c r="C454" s="70">
        <v>5</v>
      </c>
      <c r="D454" s="70">
        <v>7</v>
      </c>
      <c r="E454" s="70">
        <v>2008</v>
      </c>
      <c r="F454" s="70" t="s">
        <v>792</v>
      </c>
      <c r="G454" s="70" t="s">
        <v>2188</v>
      </c>
      <c r="H454" s="70" t="s">
        <v>2189</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108</v>
      </c>
      <c r="C455" s="70">
        <v>6</v>
      </c>
      <c r="D455" s="70">
        <v>7</v>
      </c>
      <c r="E455" s="70">
        <v>2009</v>
      </c>
      <c r="F455" s="70" t="s">
        <v>176</v>
      </c>
      <c r="G455" s="70" t="s">
        <v>2188</v>
      </c>
      <c r="H455" s="70" t="s">
        <v>2189</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2195</v>
      </c>
      <c r="B456" s="70">
        <v>109</v>
      </c>
      <c r="C456" s="70">
        <v>7</v>
      </c>
      <c r="D456" s="70">
        <v>7</v>
      </c>
      <c r="E456" s="70">
        <v>2010</v>
      </c>
      <c r="F456" s="70" t="s">
        <v>177</v>
      </c>
      <c r="G456" s="70" t="s">
        <v>2188</v>
      </c>
      <c r="H456" s="70" t="s">
        <v>2189</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2196</v>
      </c>
      <c r="B457" s="70">
        <v>110</v>
      </c>
      <c r="C457" s="70">
        <v>8</v>
      </c>
      <c r="D457" s="70">
        <v>7</v>
      </c>
      <c r="E457" s="70">
        <v>2011</v>
      </c>
      <c r="F457" s="70" t="s">
        <v>178</v>
      </c>
      <c r="G457" s="70" t="s">
        <v>2188</v>
      </c>
      <c r="H457" s="70" t="s">
        <v>2189</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2197</v>
      </c>
      <c r="B458" s="70">
        <v>111</v>
      </c>
      <c r="C458" s="70">
        <v>9</v>
      </c>
      <c r="D458" s="70">
        <v>7</v>
      </c>
      <c r="E458" s="70">
        <v>2012</v>
      </c>
      <c r="F458" s="70" t="s">
        <v>179</v>
      </c>
      <c r="G458" s="70" t="s">
        <v>2188</v>
      </c>
      <c r="H458" s="70" t="s">
        <v>2189</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2198</v>
      </c>
      <c r="B459" s="70">
        <v>112</v>
      </c>
      <c r="C459" s="70">
        <v>10</v>
      </c>
      <c r="D459" s="70">
        <v>7</v>
      </c>
      <c r="E459" s="70">
        <v>2013</v>
      </c>
      <c r="F459" s="70" t="s">
        <v>180</v>
      </c>
      <c r="G459" s="70" t="s">
        <v>2188</v>
      </c>
      <c r="H459" s="70" t="s">
        <v>2189</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2199</v>
      </c>
      <c r="B460" s="70">
        <v>113</v>
      </c>
      <c r="C460" s="70">
        <v>11</v>
      </c>
      <c r="D460" s="70">
        <v>7</v>
      </c>
      <c r="E460" s="70">
        <v>2014</v>
      </c>
      <c r="F460" s="70" t="s">
        <v>181</v>
      </c>
      <c r="G460" s="70" t="s">
        <v>2188</v>
      </c>
      <c r="H460" s="70" t="s">
        <v>2189</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2200</v>
      </c>
      <c r="B461" s="70">
        <v>114</v>
      </c>
      <c r="C461" s="70">
        <v>12</v>
      </c>
      <c r="D461" s="70">
        <v>7</v>
      </c>
      <c r="E461" s="70">
        <v>2015</v>
      </c>
      <c r="F461" s="70" t="s">
        <v>182</v>
      </c>
      <c r="G461" s="70" t="s">
        <v>2188</v>
      </c>
      <c r="H461" s="70" t="s">
        <v>2189</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2201</v>
      </c>
      <c r="B462" s="70">
        <v>115</v>
      </c>
      <c r="C462" s="70">
        <v>13</v>
      </c>
      <c r="D462" s="70">
        <v>7</v>
      </c>
      <c r="E462" s="70">
        <v>2016</v>
      </c>
      <c r="F462" s="70" t="s">
        <v>155</v>
      </c>
      <c r="G462" s="1064" t="s">
        <v>2188</v>
      </c>
      <c r="H462" s="70" t="s">
        <v>2189</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2202</v>
      </c>
      <c r="B463" s="70">
        <v>116</v>
      </c>
      <c r="C463" s="70">
        <v>14</v>
      </c>
      <c r="D463" s="70">
        <v>7</v>
      </c>
      <c r="E463" s="70">
        <v>2017</v>
      </c>
      <c r="F463" s="70" t="s">
        <v>156</v>
      </c>
      <c r="G463" s="1064" t="s">
        <v>2188</v>
      </c>
      <c r="H463" s="70" t="s">
        <v>2189</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2203</v>
      </c>
      <c r="B464" s="70">
        <v>117</v>
      </c>
      <c r="C464" s="70">
        <v>15</v>
      </c>
      <c r="D464" s="70">
        <v>7</v>
      </c>
      <c r="E464" s="70">
        <v>2018</v>
      </c>
      <c r="F464" s="70" t="s">
        <v>183</v>
      </c>
      <c r="G464" s="70" t="s">
        <v>2188</v>
      </c>
      <c r="H464" s="70" t="s">
        <v>2189</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2204</v>
      </c>
      <c r="B465" s="70">
        <v>118</v>
      </c>
      <c r="C465" s="70">
        <v>16</v>
      </c>
      <c r="D465" s="70">
        <v>7</v>
      </c>
      <c r="E465" s="70">
        <v>2019</v>
      </c>
      <c r="F465" s="70" t="s">
        <v>158</v>
      </c>
      <c r="G465" s="70" t="s">
        <v>2188</v>
      </c>
      <c r="H465" s="70" t="s">
        <v>2189</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2205</v>
      </c>
      <c r="B466" s="70">
        <v>119</v>
      </c>
      <c r="C466" s="70">
        <v>17</v>
      </c>
      <c r="D466" s="70">
        <v>7</v>
      </c>
      <c r="E466" s="70">
        <v>2020</v>
      </c>
      <c r="F466" s="70" t="s">
        <v>159</v>
      </c>
      <c r="G466" s="70" t="s">
        <v>2188</v>
      </c>
      <c r="H466" s="70" t="s">
        <v>2189</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2206</v>
      </c>
      <c r="B467" s="70">
        <v>119</v>
      </c>
      <c r="C467" s="70">
        <v>18</v>
      </c>
      <c r="D467" s="70">
        <v>7</v>
      </c>
      <c r="E467" s="70">
        <v>2021</v>
      </c>
      <c r="F467" s="70" t="s">
        <v>160</v>
      </c>
      <c r="G467" s="70" t="s">
        <v>2188</v>
      </c>
      <c r="H467" s="70" t="s">
        <v>2189</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2207</v>
      </c>
      <c r="B468" s="70">
        <v>119</v>
      </c>
      <c r="C468" s="70">
        <v>19</v>
      </c>
      <c r="D468" s="70">
        <v>7</v>
      </c>
      <c r="E468" s="70">
        <v>2022</v>
      </c>
      <c r="F468" s="70" t="s">
        <v>161</v>
      </c>
      <c r="G468" s="70" t="s">
        <v>2188</v>
      </c>
      <c r="H468" s="70" t="s">
        <v>2189</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119</v>
      </c>
      <c r="C469" s="70">
        <v>20</v>
      </c>
      <c r="D469" s="70">
        <v>7</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119</v>
      </c>
      <c r="C470" s="70">
        <v>21</v>
      </c>
      <c r="D470" s="70">
        <v>7</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1</v>
      </c>
      <c r="C471" s="70">
        <v>1</v>
      </c>
      <c r="D471" s="70">
        <v>1</v>
      </c>
      <c r="E471" s="70">
        <v>1990</v>
      </c>
      <c r="F471" s="70" t="s">
        <v>787</v>
      </c>
      <c r="G471" s="70" t="s">
        <v>2211</v>
      </c>
      <c r="H471" s="70" t="s">
        <v>2212</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2</v>
      </c>
      <c r="C472" s="70">
        <v>2</v>
      </c>
      <c r="D472" s="70">
        <v>1</v>
      </c>
      <c r="E472" s="70">
        <v>2005</v>
      </c>
      <c r="F472" s="70" t="s">
        <v>789</v>
      </c>
      <c r="G472" s="70" t="s">
        <v>2211</v>
      </c>
      <c r="H472" s="70" t="s">
        <v>2212</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3</v>
      </c>
      <c r="C473" s="70">
        <v>3</v>
      </c>
      <c r="D473" s="70">
        <v>1</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4</v>
      </c>
      <c r="C474" s="70">
        <v>4</v>
      </c>
      <c r="D474" s="70">
        <v>1</v>
      </c>
      <c r="E474" s="70">
        <v>2007</v>
      </c>
      <c r="F474" s="70" t="s">
        <v>791</v>
      </c>
      <c r="G474" s="70" t="s">
        <v>2211</v>
      </c>
      <c r="H474" s="70" t="s">
        <v>2212</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5</v>
      </c>
      <c r="C475" s="70">
        <v>5</v>
      </c>
      <c r="D475" s="70">
        <v>1</v>
      </c>
      <c r="E475" s="70">
        <v>2008</v>
      </c>
      <c r="F475" s="70" t="s">
        <v>792</v>
      </c>
      <c r="G475" s="70" t="s">
        <v>2211</v>
      </c>
      <c r="H475" s="70" t="s">
        <v>2212</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6</v>
      </c>
      <c r="C476" s="70">
        <v>6</v>
      </c>
      <c r="D476" s="70">
        <v>1</v>
      </c>
      <c r="E476" s="70">
        <v>2009</v>
      </c>
      <c r="F476" s="70" t="s">
        <v>176</v>
      </c>
      <c r="G476" s="70" t="s">
        <v>2211</v>
      </c>
      <c r="H476" s="70" t="s">
        <v>2212</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2218</v>
      </c>
      <c r="B477" s="70">
        <v>7</v>
      </c>
      <c r="C477" s="70">
        <v>7</v>
      </c>
      <c r="D477" s="70">
        <v>1</v>
      </c>
      <c r="E477" s="70">
        <v>2010</v>
      </c>
      <c r="F477" s="70" t="s">
        <v>177</v>
      </c>
      <c r="G477" s="70" t="s">
        <v>2211</v>
      </c>
      <c r="H477" s="70" t="s">
        <v>2212</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2219</v>
      </c>
      <c r="B478" s="70">
        <v>8</v>
      </c>
      <c r="C478" s="70">
        <v>8</v>
      </c>
      <c r="D478" s="70">
        <v>1</v>
      </c>
      <c r="E478" s="70">
        <v>2011</v>
      </c>
      <c r="F478" s="70" t="s">
        <v>178</v>
      </c>
      <c r="G478" s="70" t="s">
        <v>2211</v>
      </c>
      <c r="H478" s="70" t="s">
        <v>2212</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2220</v>
      </c>
      <c r="B479" s="70">
        <v>9</v>
      </c>
      <c r="C479" s="70">
        <v>9</v>
      </c>
      <c r="D479" s="70">
        <v>1</v>
      </c>
      <c r="E479" s="70">
        <v>2012</v>
      </c>
      <c r="F479" s="70" t="s">
        <v>179</v>
      </c>
      <c r="G479" s="70" t="s">
        <v>2211</v>
      </c>
      <c r="H479" s="70" t="s">
        <v>2212</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2221</v>
      </c>
      <c r="B480" s="70">
        <v>10</v>
      </c>
      <c r="C480" s="70">
        <v>10</v>
      </c>
      <c r="D480" s="70">
        <v>1</v>
      </c>
      <c r="E480" s="70">
        <v>2013</v>
      </c>
      <c r="F480" s="70" t="s">
        <v>180</v>
      </c>
      <c r="G480" s="70" t="s">
        <v>2211</v>
      </c>
      <c r="H480" s="70" t="s">
        <v>2212</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2222</v>
      </c>
      <c r="B481" s="70">
        <v>11</v>
      </c>
      <c r="C481" s="70">
        <v>11</v>
      </c>
      <c r="D481" s="70">
        <v>1</v>
      </c>
      <c r="E481" s="70">
        <v>2014</v>
      </c>
      <c r="F481" s="70" t="s">
        <v>181</v>
      </c>
      <c r="G481" s="70" t="s">
        <v>2211</v>
      </c>
      <c r="H481" s="70" t="s">
        <v>2212</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2223</v>
      </c>
      <c r="B482" s="70">
        <v>12</v>
      </c>
      <c r="C482" s="70">
        <v>12</v>
      </c>
      <c r="D482" s="70">
        <v>1</v>
      </c>
      <c r="E482" s="70">
        <v>2015</v>
      </c>
      <c r="F482" s="70" t="s">
        <v>182</v>
      </c>
      <c r="G482" s="1064" t="s">
        <v>2211</v>
      </c>
      <c r="H482" s="70" t="s">
        <v>2212</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2224</v>
      </c>
      <c r="B483" s="70">
        <v>13</v>
      </c>
      <c r="C483" s="70">
        <v>13</v>
      </c>
      <c r="D483" s="70">
        <v>1</v>
      </c>
      <c r="E483" s="70">
        <v>2016</v>
      </c>
      <c r="F483" s="70" t="s">
        <v>155</v>
      </c>
      <c r="G483" s="1064" t="s">
        <v>2211</v>
      </c>
      <c r="H483" s="70" t="s">
        <v>2212</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2225</v>
      </c>
      <c r="B484" s="70">
        <v>14</v>
      </c>
      <c r="C484" s="70">
        <v>14</v>
      </c>
      <c r="D484" s="70">
        <v>1</v>
      </c>
      <c r="E484" s="70">
        <v>2017</v>
      </c>
      <c r="F484" s="70" t="s">
        <v>156</v>
      </c>
      <c r="G484" s="70" t="s">
        <v>2211</v>
      </c>
      <c r="H484" s="70" t="s">
        <v>2212</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2226</v>
      </c>
      <c r="B485" s="70">
        <v>15</v>
      </c>
      <c r="C485" s="70">
        <v>15</v>
      </c>
      <c r="D485" s="70">
        <v>1</v>
      </c>
      <c r="E485" s="70">
        <v>2018</v>
      </c>
      <c r="F485" s="70" t="s">
        <v>183</v>
      </c>
      <c r="G485" s="70" t="s">
        <v>2211</v>
      </c>
      <c r="H485" s="70" t="s">
        <v>2212</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2227</v>
      </c>
      <c r="B486" s="70">
        <v>16</v>
      </c>
      <c r="C486" s="70">
        <v>16</v>
      </c>
      <c r="D486" s="70">
        <v>1</v>
      </c>
      <c r="E486" s="70">
        <v>2019</v>
      </c>
      <c r="F486" s="70" t="s">
        <v>158</v>
      </c>
      <c r="G486" s="70" t="s">
        <v>2211</v>
      </c>
      <c r="H486" s="70" t="s">
        <v>2212</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2228</v>
      </c>
      <c r="B487" s="70">
        <v>17</v>
      </c>
      <c r="C487" s="70">
        <v>17</v>
      </c>
      <c r="D487" s="70">
        <v>1</v>
      </c>
      <c r="E487" s="70">
        <v>2020</v>
      </c>
      <c r="F487" s="70" t="s">
        <v>159</v>
      </c>
      <c r="G487" s="70" t="s">
        <v>2211</v>
      </c>
      <c r="H487" s="70" t="s">
        <v>2212</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2229</v>
      </c>
      <c r="B488" s="70">
        <v>17</v>
      </c>
      <c r="C488" s="70">
        <v>18</v>
      </c>
      <c r="D488" s="70">
        <v>1</v>
      </c>
      <c r="E488" s="70">
        <v>2021</v>
      </c>
      <c r="F488" s="70" t="s">
        <v>160</v>
      </c>
      <c r="G488" s="70" t="s">
        <v>2211</v>
      </c>
      <c r="H488" s="70" t="s">
        <v>2212</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2230</v>
      </c>
      <c r="B489" s="70">
        <v>17</v>
      </c>
      <c r="C489" s="70">
        <v>19</v>
      </c>
      <c r="D489" s="70">
        <v>1</v>
      </c>
      <c r="E489" s="70">
        <v>2022</v>
      </c>
      <c r="F489" s="70" t="s">
        <v>161</v>
      </c>
      <c r="G489" s="70" t="s">
        <v>2211</v>
      </c>
      <c r="H489" s="70" t="s">
        <v>2212</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17</v>
      </c>
      <c r="C490" s="70">
        <v>20</v>
      </c>
      <c r="D490" s="70">
        <v>1</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17</v>
      </c>
      <c r="C491" s="70">
        <v>21</v>
      </c>
      <c r="D491" s="70">
        <v>1</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307</v>
      </c>
      <c r="C492" s="70">
        <v>1</v>
      </c>
      <c r="D492" s="70">
        <v>19</v>
      </c>
      <c r="E492" s="70">
        <v>1990</v>
      </c>
      <c r="F492" s="70" t="s">
        <v>787</v>
      </c>
      <c r="G492" s="70" t="s">
        <v>2234</v>
      </c>
      <c r="H492" s="70" t="s">
        <v>2235</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308</v>
      </c>
      <c r="C493" s="70">
        <v>2</v>
      </c>
      <c r="D493" s="70">
        <v>19</v>
      </c>
      <c r="E493" s="70">
        <v>2005</v>
      </c>
      <c r="F493" s="70" t="s">
        <v>789</v>
      </c>
      <c r="G493" s="70" t="s">
        <v>2234</v>
      </c>
      <c r="H493" s="70" t="s">
        <v>2235</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309</v>
      </c>
      <c r="C494" s="70">
        <v>3</v>
      </c>
      <c r="D494" s="70">
        <v>19</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310</v>
      </c>
      <c r="C495" s="70">
        <v>4</v>
      </c>
      <c r="D495" s="70">
        <v>19</v>
      </c>
      <c r="E495" s="70">
        <v>2007</v>
      </c>
      <c r="F495" s="70" t="s">
        <v>791</v>
      </c>
      <c r="G495" s="70" t="s">
        <v>2234</v>
      </c>
      <c r="H495" s="70" t="s">
        <v>2235</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311</v>
      </c>
      <c r="C496" s="70">
        <v>5</v>
      </c>
      <c r="D496" s="70">
        <v>19</v>
      </c>
      <c r="E496" s="70">
        <v>2008</v>
      </c>
      <c r="F496" s="70" t="s">
        <v>792</v>
      </c>
      <c r="G496" s="70" t="s">
        <v>2234</v>
      </c>
      <c r="H496" s="70" t="s">
        <v>2235</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312</v>
      </c>
      <c r="C497" s="70">
        <v>6</v>
      </c>
      <c r="D497" s="70">
        <v>19</v>
      </c>
      <c r="E497" s="70">
        <v>2009</v>
      </c>
      <c r="F497" s="70" t="s">
        <v>176</v>
      </c>
      <c r="G497" s="70" t="s">
        <v>2234</v>
      </c>
      <c r="H497" s="70" t="s">
        <v>2235</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2241</v>
      </c>
      <c r="B498" s="70">
        <v>313</v>
      </c>
      <c r="C498" s="70">
        <v>7</v>
      </c>
      <c r="D498" s="70">
        <v>19</v>
      </c>
      <c r="E498" s="70">
        <v>2010</v>
      </c>
      <c r="F498" s="70" t="s">
        <v>177</v>
      </c>
      <c r="G498" s="70" t="s">
        <v>2234</v>
      </c>
      <c r="H498" s="70" t="s">
        <v>2235</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2242</v>
      </c>
      <c r="B499" s="70">
        <v>314</v>
      </c>
      <c r="C499" s="70">
        <v>8</v>
      </c>
      <c r="D499" s="70">
        <v>19</v>
      </c>
      <c r="E499" s="70">
        <v>2011</v>
      </c>
      <c r="F499" s="70" t="s">
        <v>178</v>
      </c>
      <c r="G499" s="70" t="s">
        <v>2234</v>
      </c>
      <c r="H499" s="70" t="s">
        <v>2235</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2243</v>
      </c>
      <c r="B500" s="70">
        <v>315</v>
      </c>
      <c r="C500" s="70">
        <v>9</v>
      </c>
      <c r="D500" s="70">
        <v>19</v>
      </c>
      <c r="E500" s="70">
        <v>2012</v>
      </c>
      <c r="F500" s="70" t="s">
        <v>179</v>
      </c>
      <c r="G500" s="70" t="s">
        <v>2234</v>
      </c>
      <c r="H500" s="70" t="s">
        <v>2235</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2244</v>
      </c>
      <c r="B501" s="70">
        <v>316</v>
      </c>
      <c r="C501" s="70">
        <v>10</v>
      </c>
      <c r="D501" s="70">
        <v>19</v>
      </c>
      <c r="E501" s="70">
        <v>2013</v>
      </c>
      <c r="F501" s="70" t="s">
        <v>180</v>
      </c>
      <c r="G501" s="1064" t="s">
        <v>2234</v>
      </c>
      <c r="H501" s="70" t="s">
        <v>2235</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2245</v>
      </c>
      <c r="B502" s="70">
        <v>317</v>
      </c>
      <c r="C502" s="70">
        <v>11</v>
      </c>
      <c r="D502" s="70">
        <v>19</v>
      </c>
      <c r="E502" s="70">
        <v>2014</v>
      </c>
      <c r="F502" s="70" t="s">
        <v>181</v>
      </c>
      <c r="G502" s="1064" t="s">
        <v>2234</v>
      </c>
      <c r="H502" s="70" t="s">
        <v>2235</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2246</v>
      </c>
      <c r="B503" s="70">
        <v>318</v>
      </c>
      <c r="C503" s="70">
        <v>12</v>
      </c>
      <c r="D503" s="70">
        <v>19</v>
      </c>
      <c r="E503" s="70">
        <v>2015</v>
      </c>
      <c r="F503" s="70" t="s">
        <v>182</v>
      </c>
      <c r="G503" s="70" t="s">
        <v>2234</v>
      </c>
      <c r="H503" s="70" t="s">
        <v>2235</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2247</v>
      </c>
      <c r="B504" s="70">
        <v>319</v>
      </c>
      <c r="C504" s="70">
        <v>13</v>
      </c>
      <c r="D504" s="70">
        <v>19</v>
      </c>
      <c r="E504" s="70">
        <v>2016</v>
      </c>
      <c r="F504" s="70" t="s">
        <v>155</v>
      </c>
      <c r="G504" s="70" t="s">
        <v>2234</v>
      </c>
      <c r="H504" s="70" t="s">
        <v>2235</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2248</v>
      </c>
      <c r="B505" s="70">
        <v>320</v>
      </c>
      <c r="C505" s="70">
        <v>14</v>
      </c>
      <c r="D505" s="70">
        <v>19</v>
      </c>
      <c r="E505" s="70">
        <v>2017</v>
      </c>
      <c r="F505" s="70" t="s">
        <v>156</v>
      </c>
      <c r="G505" s="70" t="s">
        <v>2234</v>
      </c>
      <c r="H505" s="70" t="s">
        <v>2235</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2249</v>
      </c>
      <c r="B506" s="70">
        <v>321</v>
      </c>
      <c r="C506" s="70">
        <v>15</v>
      </c>
      <c r="D506" s="70">
        <v>19</v>
      </c>
      <c r="E506" s="70">
        <v>2018</v>
      </c>
      <c r="F506" s="70" t="s">
        <v>183</v>
      </c>
      <c r="G506" s="70" t="s">
        <v>2234</v>
      </c>
      <c r="H506" s="70" t="s">
        <v>2235</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2250</v>
      </c>
      <c r="B507" s="70">
        <v>322</v>
      </c>
      <c r="C507" s="70">
        <v>16</v>
      </c>
      <c r="D507" s="70">
        <v>19</v>
      </c>
      <c r="E507" s="70">
        <v>2019</v>
      </c>
      <c r="F507" s="70" t="s">
        <v>158</v>
      </c>
      <c r="G507" s="70" t="s">
        <v>2234</v>
      </c>
      <c r="H507" s="70" t="s">
        <v>2235</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2251</v>
      </c>
      <c r="B508" s="70">
        <v>323</v>
      </c>
      <c r="C508" s="70">
        <v>17</v>
      </c>
      <c r="D508" s="70">
        <v>19</v>
      </c>
      <c r="E508" s="70">
        <v>2020</v>
      </c>
      <c r="F508" s="70" t="s">
        <v>159</v>
      </c>
      <c r="G508" s="70" t="s">
        <v>2234</v>
      </c>
      <c r="H508" s="70" t="s">
        <v>2235</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2252</v>
      </c>
      <c r="B509" s="70">
        <v>323</v>
      </c>
      <c r="C509" s="70">
        <v>18</v>
      </c>
      <c r="D509" s="70">
        <v>19</v>
      </c>
      <c r="E509" s="70">
        <v>2021</v>
      </c>
      <c r="F509" s="70" t="s">
        <v>160</v>
      </c>
      <c r="G509" s="70" t="s">
        <v>2234</v>
      </c>
      <c r="H509" s="70" t="s">
        <v>2235</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2253</v>
      </c>
      <c r="B510" s="70">
        <v>323</v>
      </c>
      <c r="C510" s="70">
        <v>19</v>
      </c>
      <c r="D510" s="70">
        <v>19</v>
      </c>
      <c r="E510" s="70">
        <v>2022</v>
      </c>
      <c r="F510" s="70" t="s">
        <v>161</v>
      </c>
      <c r="G510" s="70" t="s">
        <v>2234</v>
      </c>
      <c r="H510" s="70" t="s">
        <v>2235</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323</v>
      </c>
      <c r="C511" s="70">
        <v>20</v>
      </c>
      <c r="D511" s="70">
        <v>19</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323</v>
      </c>
      <c r="C512" s="70">
        <v>21</v>
      </c>
      <c r="D512" s="70">
        <v>19</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103</v>
      </c>
      <c r="C513" s="70">
        <v>1</v>
      </c>
      <c r="D513" s="70">
        <v>7</v>
      </c>
      <c r="E513" s="70">
        <v>1990</v>
      </c>
      <c r="F513" s="70" t="s">
        <v>787</v>
      </c>
      <c r="G513" s="70" t="s">
        <v>1636</v>
      </c>
      <c r="H513" s="70" t="s">
        <v>1637</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2257</v>
      </c>
      <c r="B514" s="70">
        <v>104</v>
      </c>
      <c r="C514" s="70">
        <v>2</v>
      </c>
      <c r="D514" s="70">
        <v>7</v>
      </c>
      <c r="E514" s="70">
        <v>2005</v>
      </c>
      <c r="F514" s="70" t="s">
        <v>789</v>
      </c>
      <c r="G514" s="70" t="s">
        <v>1636</v>
      </c>
      <c r="H514" s="70" t="s">
        <v>1637</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2258</v>
      </c>
      <c r="B515" s="70">
        <v>105</v>
      </c>
      <c r="C515" s="70">
        <v>3</v>
      </c>
      <c r="D515" s="70">
        <v>7</v>
      </c>
      <c r="E515" s="70">
        <v>2006</v>
      </c>
      <c r="F515" s="70" t="s">
        <v>790</v>
      </c>
      <c r="G515" s="70" t="s">
        <v>1636</v>
      </c>
      <c r="H515" s="70" t="s">
        <v>1637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2259</v>
      </c>
      <c r="B516" s="70">
        <v>106</v>
      </c>
      <c r="C516" s="70">
        <v>4</v>
      </c>
      <c r="D516" s="70">
        <v>7</v>
      </c>
      <c r="E516" s="70">
        <v>2007</v>
      </c>
      <c r="F516" s="70" t="s">
        <v>791</v>
      </c>
      <c r="G516" s="70" t="s">
        <v>1636</v>
      </c>
      <c r="H516" s="70" t="s">
        <v>1637</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2260</v>
      </c>
      <c r="B517" s="70">
        <v>107</v>
      </c>
      <c r="C517" s="70">
        <v>5</v>
      </c>
      <c r="D517" s="70">
        <v>7</v>
      </c>
      <c r="E517" s="70">
        <v>2008</v>
      </c>
      <c r="F517" s="70" t="s">
        <v>792</v>
      </c>
      <c r="G517" s="70" t="s">
        <v>1636</v>
      </c>
      <c r="H517" s="70" t="s">
        <v>1637</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2261</v>
      </c>
      <c r="B518" s="70">
        <v>108</v>
      </c>
      <c r="C518" s="70">
        <v>6</v>
      </c>
      <c r="D518" s="70">
        <v>7</v>
      </c>
      <c r="E518" s="70">
        <v>2009</v>
      </c>
      <c r="F518" s="70" t="s">
        <v>176</v>
      </c>
      <c r="G518" s="70" t="s">
        <v>1636</v>
      </c>
      <c r="H518" s="70" t="s">
        <v>1637</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2262</v>
      </c>
      <c r="B519" s="70">
        <v>109</v>
      </c>
      <c r="C519" s="70">
        <v>7</v>
      </c>
      <c r="D519" s="70">
        <v>7</v>
      </c>
      <c r="E519" s="70">
        <v>2010</v>
      </c>
      <c r="F519" s="70" t="s">
        <v>177</v>
      </c>
      <c r="G519" s="70" t="s">
        <v>1636</v>
      </c>
      <c r="H519" s="70" t="s">
        <v>1637</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2263</v>
      </c>
      <c r="B520" s="70">
        <v>110</v>
      </c>
      <c r="C520" s="70">
        <v>8</v>
      </c>
      <c r="D520" s="70">
        <v>7</v>
      </c>
      <c r="E520" s="70">
        <v>2011</v>
      </c>
      <c r="F520" s="70" t="s">
        <v>178</v>
      </c>
      <c r="G520" s="1064" t="s">
        <v>1636</v>
      </c>
      <c r="H520" s="70" t="s">
        <v>1637</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2264</v>
      </c>
      <c r="B521" s="70">
        <v>111</v>
      </c>
      <c r="C521" s="70">
        <v>9</v>
      </c>
      <c r="D521" s="70">
        <v>7</v>
      </c>
      <c r="E521" s="70">
        <v>2012</v>
      </c>
      <c r="F521" s="70" t="s">
        <v>179</v>
      </c>
      <c r="G521" s="1064" t="s">
        <v>1636</v>
      </c>
      <c r="H521" s="70" t="s">
        <v>1637</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2265</v>
      </c>
      <c r="B522" s="70">
        <v>112</v>
      </c>
      <c r="C522" s="70">
        <v>10</v>
      </c>
      <c r="D522" s="70">
        <v>7</v>
      </c>
      <c r="E522" s="70">
        <v>2013</v>
      </c>
      <c r="F522" s="70" t="s">
        <v>180</v>
      </c>
      <c r="G522" s="70" t="s">
        <v>1636</v>
      </c>
      <c r="H522" s="70" t="s">
        <v>1637</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2266</v>
      </c>
      <c r="B523" s="70">
        <v>113</v>
      </c>
      <c r="C523" s="70">
        <v>11</v>
      </c>
      <c r="D523" s="70">
        <v>7</v>
      </c>
      <c r="E523" s="70">
        <v>2014</v>
      </c>
      <c r="F523" s="70" t="s">
        <v>181</v>
      </c>
      <c r="G523" s="70" t="s">
        <v>1636</v>
      </c>
      <c r="H523" s="70" t="s">
        <v>1637</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2267</v>
      </c>
      <c r="B524" s="70">
        <v>114</v>
      </c>
      <c r="C524" s="70">
        <v>12</v>
      </c>
      <c r="D524" s="70">
        <v>7</v>
      </c>
      <c r="E524" s="70">
        <v>2015</v>
      </c>
      <c r="F524" s="70" t="s">
        <v>182</v>
      </c>
      <c r="G524" s="70" t="s">
        <v>1636</v>
      </c>
      <c r="H524" s="70" t="s">
        <v>1637</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2268</v>
      </c>
      <c r="B525" s="70">
        <v>115</v>
      </c>
      <c r="C525" s="70">
        <v>13</v>
      </c>
      <c r="D525" s="70">
        <v>7</v>
      </c>
      <c r="E525" s="70">
        <v>2016</v>
      </c>
      <c r="F525" s="70" t="s">
        <v>155</v>
      </c>
      <c r="G525" s="70" t="s">
        <v>1636</v>
      </c>
      <c r="H525" s="70" t="s">
        <v>1637</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2269</v>
      </c>
      <c r="B526" s="70">
        <v>116</v>
      </c>
      <c r="C526" s="70">
        <v>14</v>
      </c>
      <c r="D526" s="70">
        <v>7</v>
      </c>
      <c r="E526" s="70">
        <v>2017</v>
      </c>
      <c r="F526" s="70" t="s">
        <v>156</v>
      </c>
      <c r="G526" s="70" t="s">
        <v>1636</v>
      </c>
      <c r="H526" s="70" t="s">
        <v>1637</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2270</v>
      </c>
      <c r="B527" s="70">
        <v>117</v>
      </c>
      <c r="C527" s="70">
        <v>15</v>
      </c>
      <c r="D527" s="70">
        <v>7</v>
      </c>
      <c r="E527" s="70">
        <v>2018</v>
      </c>
      <c r="F527" s="70" t="s">
        <v>183</v>
      </c>
      <c r="G527" s="70" t="s">
        <v>1636</v>
      </c>
      <c r="H527" s="70" t="s">
        <v>1637</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2271</v>
      </c>
      <c r="B528" s="70">
        <v>118</v>
      </c>
      <c r="C528" s="70">
        <v>16</v>
      </c>
      <c r="D528" s="70">
        <v>7</v>
      </c>
      <c r="E528" s="70">
        <v>2019</v>
      </c>
      <c r="F528" s="70" t="s">
        <v>158</v>
      </c>
      <c r="G528" s="70" t="s">
        <v>1636</v>
      </c>
      <c r="H528" s="70" t="s">
        <v>1637</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2272</v>
      </c>
      <c r="B529" s="70">
        <v>119</v>
      </c>
      <c r="C529" s="70">
        <v>17</v>
      </c>
      <c r="D529" s="70">
        <v>7</v>
      </c>
      <c r="E529" s="70">
        <v>2020</v>
      </c>
      <c r="F529" s="70" t="s">
        <v>159</v>
      </c>
      <c r="G529" s="70" t="s">
        <v>1636</v>
      </c>
      <c r="H529" s="70" t="s">
        <v>1637</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2273</v>
      </c>
      <c r="B530" s="70">
        <v>119</v>
      </c>
      <c r="C530" s="70">
        <v>18</v>
      </c>
      <c r="D530" s="70">
        <v>7</v>
      </c>
      <c r="E530" s="70">
        <v>2021</v>
      </c>
      <c r="F530" s="70" t="s">
        <v>160</v>
      </c>
      <c r="G530" s="70" t="s">
        <v>1636</v>
      </c>
      <c r="H530" s="70" t="s">
        <v>1637</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1642</v>
      </c>
      <c r="B531" s="70">
        <v>119</v>
      </c>
      <c r="C531" s="70">
        <v>19</v>
      </c>
      <c r="D531" s="70">
        <v>7</v>
      </c>
      <c r="E531" s="70">
        <v>2022</v>
      </c>
      <c r="F531" s="70" t="s">
        <v>161</v>
      </c>
      <c r="G531" s="70" t="s">
        <v>1636</v>
      </c>
      <c r="H531" s="70" t="s">
        <v>1637</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2274</v>
      </c>
      <c r="B532" s="70">
        <v>119</v>
      </c>
      <c r="C532" s="70">
        <v>20</v>
      </c>
      <c r="D532" s="70">
        <v>7</v>
      </c>
      <c r="E532" s="70">
        <v>2023</v>
      </c>
      <c r="F532" s="70" t="s">
        <v>1539</v>
      </c>
      <c r="G532" s="70" t="s">
        <v>1636</v>
      </c>
      <c r="H532" s="70" t="s">
        <v>1637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1635</v>
      </c>
      <c r="B533" s="70">
        <v>119</v>
      </c>
      <c r="C533" s="70">
        <v>21</v>
      </c>
      <c r="D533" s="70">
        <v>7</v>
      </c>
      <c r="E533" s="70">
        <v>2024</v>
      </c>
      <c r="F533" s="70" t="s">
        <v>1554</v>
      </c>
      <c r="G533" s="70" t="s">
        <v>1636</v>
      </c>
      <c r="H533" s="70" t="s">
        <v>1637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52</v>
      </c>
      <c r="C534" s="70">
        <v>1</v>
      </c>
      <c r="D534" s="70">
        <v>4</v>
      </c>
      <c r="E534" s="70">
        <v>1990</v>
      </c>
      <c r="F534" s="70" t="s">
        <v>787</v>
      </c>
      <c r="G534" s="70" t="s">
        <v>2276</v>
      </c>
      <c r="H534" s="70" t="s">
        <v>2277</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53</v>
      </c>
      <c r="C535" s="70">
        <v>2</v>
      </c>
      <c r="D535" s="70">
        <v>4</v>
      </c>
      <c r="E535" s="70">
        <v>2005</v>
      </c>
      <c r="F535" s="70" t="s">
        <v>789</v>
      </c>
      <c r="G535" s="70" t="s">
        <v>2276</v>
      </c>
      <c r="H535" s="70" t="s">
        <v>2277</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54</v>
      </c>
      <c r="C536" s="70">
        <v>3</v>
      </c>
      <c r="D536" s="70">
        <v>4</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55</v>
      </c>
      <c r="C537" s="70">
        <v>4</v>
      </c>
      <c r="D537" s="70">
        <v>4</v>
      </c>
      <c r="E537" s="70">
        <v>2007</v>
      </c>
      <c r="F537" s="70" t="s">
        <v>791</v>
      </c>
      <c r="G537" s="70" t="s">
        <v>2276</v>
      </c>
      <c r="H537" s="70" t="s">
        <v>2277</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56</v>
      </c>
      <c r="C538" s="70">
        <v>5</v>
      </c>
      <c r="D538" s="70">
        <v>4</v>
      </c>
      <c r="E538" s="70">
        <v>2008</v>
      </c>
      <c r="F538" s="70" t="s">
        <v>792</v>
      </c>
      <c r="G538" s="70" t="s">
        <v>2276</v>
      </c>
      <c r="H538" s="70" t="s">
        <v>2277</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57</v>
      </c>
      <c r="C539" s="70">
        <v>6</v>
      </c>
      <c r="D539" s="70">
        <v>4</v>
      </c>
      <c r="E539" s="70">
        <v>2009</v>
      </c>
      <c r="F539" s="70" t="s">
        <v>176</v>
      </c>
      <c r="G539" s="1064" t="s">
        <v>2276</v>
      </c>
      <c r="H539" s="70" t="s">
        <v>2277</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2283</v>
      </c>
      <c r="B540" s="70">
        <v>58</v>
      </c>
      <c r="C540" s="70">
        <v>7</v>
      </c>
      <c r="D540" s="70">
        <v>4</v>
      </c>
      <c r="E540" s="70">
        <v>2010</v>
      </c>
      <c r="F540" s="70" t="s">
        <v>177</v>
      </c>
      <c r="G540" s="1064" t="s">
        <v>2276</v>
      </c>
      <c r="H540" s="70" t="s">
        <v>2277</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2284</v>
      </c>
      <c r="B541" s="70">
        <v>59</v>
      </c>
      <c r="C541" s="70">
        <v>8</v>
      </c>
      <c r="D541" s="70">
        <v>4</v>
      </c>
      <c r="E541" s="70">
        <v>2011</v>
      </c>
      <c r="F541" s="70" t="s">
        <v>178</v>
      </c>
      <c r="G541" s="70" t="s">
        <v>2276</v>
      </c>
      <c r="H541" s="70" t="s">
        <v>2277</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2285</v>
      </c>
      <c r="B542" s="70">
        <v>60</v>
      </c>
      <c r="C542" s="70">
        <v>9</v>
      </c>
      <c r="D542" s="70">
        <v>4</v>
      </c>
      <c r="E542" s="70">
        <v>2012</v>
      </c>
      <c r="F542" s="70" t="s">
        <v>179</v>
      </c>
      <c r="G542" s="70" t="s">
        <v>2276</v>
      </c>
      <c r="H542" s="70" t="s">
        <v>2277</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2286</v>
      </c>
      <c r="B543" s="70">
        <v>61</v>
      </c>
      <c r="C543" s="70">
        <v>10</v>
      </c>
      <c r="D543" s="70">
        <v>4</v>
      </c>
      <c r="E543" s="70">
        <v>2013</v>
      </c>
      <c r="F543" s="70" t="s">
        <v>180</v>
      </c>
      <c r="G543" s="70" t="s">
        <v>2276</v>
      </c>
      <c r="H543" s="70" t="s">
        <v>2277</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2287</v>
      </c>
      <c r="B544" s="70">
        <v>62</v>
      </c>
      <c r="C544" s="70">
        <v>11</v>
      </c>
      <c r="D544" s="70">
        <v>4</v>
      </c>
      <c r="E544" s="70">
        <v>2014</v>
      </c>
      <c r="F544" s="70" t="s">
        <v>181</v>
      </c>
      <c r="G544" s="70" t="s">
        <v>2276</v>
      </c>
      <c r="H544" s="70" t="s">
        <v>2277</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2288</v>
      </c>
      <c r="B545" s="70">
        <v>63</v>
      </c>
      <c r="C545" s="70">
        <v>12</v>
      </c>
      <c r="D545" s="70">
        <v>4</v>
      </c>
      <c r="E545" s="70">
        <v>2015</v>
      </c>
      <c r="F545" s="70" t="s">
        <v>182</v>
      </c>
      <c r="G545" s="70" t="s">
        <v>2276</v>
      </c>
      <c r="H545" s="70" t="s">
        <v>2277</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2289</v>
      </c>
      <c r="B546" s="70">
        <v>64</v>
      </c>
      <c r="C546" s="70">
        <v>13</v>
      </c>
      <c r="D546" s="70">
        <v>4</v>
      </c>
      <c r="E546" s="70">
        <v>2016</v>
      </c>
      <c r="F546" s="70" t="s">
        <v>155</v>
      </c>
      <c r="G546" s="70" t="s">
        <v>2276</v>
      </c>
      <c r="H546" s="70" t="s">
        <v>2277</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2290</v>
      </c>
      <c r="B547" s="70">
        <v>65</v>
      </c>
      <c r="C547" s="70">
        <v>14</v>
      </c>
      <c r="D547" s="70">
        <v>4</v>
      </c>
      <c r="E547" s="70">
        <v>2017</v>
      </c>
      <c r="F547" s="70" t="s">
        <v>156</v>
      </c>
      <c r="G547" s="70" t="s">
        <v>2276</v>
      </c>
      <c r="H547" s="70" t="s">
        <v>2277</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2291</v>
      </c>
      <c r="B548" s="70">
        <v>66</v>
      </c>
      <c r="C548" s="70">
        <v>15</v>
      </c>
      <c r="D548" s="70">
        <v>4</v>
      </c>
      <c r="E548" s="70">
        <v>2018</v>
      </c>
      <c r="F548" s="70" t="s">
        <v>183</v>
      </c>
      <c r="G548" s="70" t="s">
        <v>2276</v>
      </c>
      <c r="H548" s="70" t="s">
        <v>2277</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2292</v>
      </c>
      <c r="B549" s="70">
        <v>67</v>
      </c>
      <c r="C549" s="70">
        <v>16</v>
      </c>
      <c r="D549" s="70">
        <v>4</v>
      </c>
      <c r="E549" s="70">
        <v>2019</v>
      </c>
      <c r="F549" s="70" t="s">
        <v>158</v>
      </c>
      <c r="G549" s="70" t="s">
        <v>2276</v>
      </c>
      <c r="H549" s="70" t="s">
        <v>2277</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2293</v>
      </c>
      <c r="B550" s="70">
        <v>68</v>
      </c>
      <c r="C550" s="70">
        <v>17</v>
      </c>
      <c r="D550" s="70">
        <v>4</v>
      </c>
      <c r="E550" s="70">
        <v>2020</v>
      </c>
      <c r="F550" s="70" t="s">
        <v>159</v>
      </c>
      <c r="G550" s="70" t="s">
        <v>2276</v>
      </c>
      <c r="H550" s="70" t="s">
        <v>2277</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2294</v>
      </c>
      <c r="B551" s="70">
        <v>68</v>
      </c>
      <c r="C551" s="70">
        <v>18</v>
      </c>
      <c r="D551" s="70">
        <v>4</v>
      </c>
      <c r="E551" s="70">
        <v>2021</v>
      </c>
      <c r="F551" s="70" t="s">
        <v>160</v>
      </c>
      <c r="G551" s="70" t="s">
        <v>2276</v>
      </c>
      <c r="H551" s="70" t="s">
        <v>2277</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2295</v>
      </c>
      <c r="B552" s="70">
        <v>68</v>
      </c>
      <c r="C552" s="70">
        <v>19</v>
      </c>
      <c r="D552" s="70">
        <v>4</v>
      </c>
      <c r="E552" s="70">
        <v>2022</v>
      </c>
      <c r="F552" s="70" t="s">
        <v>161</v>
      </c>
      <c r="G552" s="70" t="s">
        <v>2276</v>
      </c>
      <c r="H552" s="70" t="s">
        <v>2277</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68</v>
      </c>
      <c r="C553" s="70">
        <v>20</v>
      </c>
      <c r="D553" s="70">
        <v>4</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68</v>
      </c>
      <c r="C554" s="70">
        <v>21</v>
      </c>
      <c r="D554" s="70">
        <v>4</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239</v>
      </c>
      <c r="C555" s="70">
        <v>1</v>
      </c>
      <c r="D555" s="70">
        <v>15</v>
      </c>
      <c r="E555" s="70">
        <v>1990</v>
      </c>
      <c r="F555" s="70" t="s">
        <v>787</v>
      </c>
      <c r="G555" s="70" t="s">
        <v>2299</v>
      </c>
      <c r="H555" s="70" t="s">
        <v>2300</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240</v>
      </c>
      <c r="C556" s="70">
        <v>2</v>
      </c>
      <c r="D556" s="70">
        <v>15</v>
      </c>
      <c r="E556" s="70">
        <v>2005</v>
      </c>
      <c r="F556" s="70" t="s">
        <v>789</v>
      </c>
      <c r="G556" s="70" t="s">
        <v>2299</v>
      </c>
      <c r="H556" s="70" t="s">
        <v>2300</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241</v>
      </c>
      <c r="C557" s="70">
        <v>3</v>
      </c>
      <c r="D557" s="70">
        <v>15</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242</v>
      </c>
      <c r="C558" s="70">
        <v>4</v>
      </c>
      <c r="D558" s="70">
        <v>15</v>
      </c>
      <c r="E558" s="70">
        <v>2007</v>
      </c>
      <c r="F558" s="70" t="s">
        <v>791</v>
      </c>
      <c r="G558" s="1064" t="s">
        <v>2299</v>
      </c>
      <c r="H558" s="70" t="s">
        <v>2300</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243</v>
      </c>
      <c r="C559" s="70">
        <v>5</v>
      </c>
      <c r="D559" s="70">
        <v>15</v>
      </c>
      <c r="E559" s="70">
        <v>2008</v>
      </c>
      <c r="F559" s="70" t="s">
        <v>792</v>
      </c>
      <c r="G559" s="1064" t="s">
        <v>2299</v>
      </c>
      <c r="H559" s="70" t="s">
        <v>2300</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244</v>
      </c>
      <c r="C560" s="70">
        <v>6</v>
      </c>
      <c r="D560" s="70">
        <v>15</v>
      </c>
      <c r="E560" s="70">
        <v>2009</v>
      </c>
      <c r="F560" s="70" t="s">
        <v>176</v>
      </c>
      <c r="G560" s="70" t="s">
        <v>2299</v>
      </c>
      <c r="H560" s="70" t="s">
        <v>2300</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2306</v>
      </c>
      <c r="B561" s="70">
        <v>245</v>
      </c>
      <c r="C561" s="70">
        <v>7</v>
      </c>
      <c r="D561" s="70">
        <v>15</v>
      </c>
      <c r="E561" s="70">
        <v>2010</v>
      </c>
      <c r="F561" s="70" t="s">
        <v>177</v>
      </c>
      <c r="G561" s="70" t="s">
        <v>2299</v>
      </c>
      <c r="H561" s="70" t="s">
        <v>2300</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2307</v>
      </c>
      <c r="B562" s="70">
        <v>246</v>
      </c>
      <c r="C562" s="70">
        <v>8</v>
      </c>
      <c r="D562" s="70">
        <v>15</v>
      </c>
      <c r="E562" s="70">
        <v>2011</v>
      </c>
      <c r="F562" s="70" t="s">
        <v>178</v>
      </c>
      <c r="G562" s="70" t="s">
        <v>2299</v>
      </c>
      <c r="H562" s="70" t="s">
        <v>2300</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2308</v>
      </c>
      <c r="B563" s="70">
        <v>247</v>
      </c>
      <c r="C563" s="70">
        <v>9</v>
      </c>
      <c r="D563" s="70">
        <v>15</v>
      </c>
      <c r="E563" s="70">
        <v>2012</v>
      </c>
      <c r="F563" s="70" t="s">
        <v>179</v>
      </c>
      <c r="G563" s="70" t="s">
        <v>2299</v>
      </c>
      <c r="H563" s="70" t="s">
        <v>2300</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2309</v>
      </c>
      <c r="B564" s="70">
        <v>248</v>
      </c>
      <c r="C564" s="70">
        <v>10</v>
      </c>
      <c r="D564" s="70">
        <v>15</v>
      </c>
      <c r="E564" s="70">
        <v>2013</v>
      </c>
      <c r="F564" s="70" t="s">
        <v>180</v>
      </c>
      <c r="G564" s="70" t="s">
        <v>2299</v>
      </c>
      <c r="H564" s="70" t="s">
        <v>2300</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2310</v>
      </c>
      <c r="B565" s="70">
        <v>249</v>
      </c>
      <c r="C565" s="70">
        <v>11</v>
      </c>
      <c r="D565" s="70">
        <v>15</v>
      </c>
      <c r="E565" s="70">
        <v>2014</v>
      </c>
      <c r="F565" s="70" t="s">
        <v>181</v>
      </c>
      <c r="G565" s="70" t="s">
        <v>2299</v>
      </c>
      <c r="H565" s="70" t="s">
        <v>2300</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2311</v>
      </c>
      <c r="B566" s="70">
        <v>250</v>
      </c>
      <c r="C566" s="70">
        <v>12</v>
      </c>
      <c r="D566" s="70">
        <v>15</v>
      </c>
      <c r="E566" s="70">
        <v>2015</v>
      </c>
      <c r="F566" s="70" t="s">
        <v>182</v>
      </c>
      <c r="G566" s="70" t="s">
        <v>2299</v>
      </c>
      <c r="H566" s="70" t="s">
        <v>2300</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2312</v>
      </c>
      <c r="B567" s="70">
        <v>251</v>
      </c>
      <c r="C567" s="70">
        <v>13</v>
      </c>
      <c r="D567" s="70">
        <v>15</v>
      </c>
      <c r="E567" s="70">
        <v>2016</v>
      </c>
      <c r="F567" s="70" t="s">
        <v>155</v>
      </c>
      <c r="G567" s="70" t="s">
        <v>2299</v>
      </c>
      <c r="H567" s="70" t="s">
        <v>2300</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2313</v>
      </c>
      <c r="B568" s="70">
        <v>252</v>
      </c>
      <c r="C568" s="70">
        <v>14</v>
      </c>
      <c r="D568" s="70">
        <v>15</v>
      </c>
      <c r="E568" s="70">
        <v>2017</v>
      </c>
      <c r="F568" s="70" t="s">
        <v>156</v>
      </c>
      <c r="G568" s="70" t="s">
        <v>2299</v>
      </c>
      <c r="H568" s="70" t="s">
        <v>2300</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2314</v>
      </c>
      <c r="B569" s="70">
        <v>253</v>
      </c>
      <c r="C569" s="70">
        <v>15</v>
      </c>
      <c r="D569" s="70">
        <v>15</v>
      </c>
      <c r="E569" s="70">
        <v>2018</v>
      </c>
      <c r="F569" s="70" t="s">
        <v>183</v>
      </c>
      <c r="G569" s="70" t="s">
        <v>2299</v>
      </c>
      <c r="H569" s="70" t="s">
        <v>2300</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2315</v>
      </c>
      <c r="B570" s="70">
        <v>254</v>
      </c>
      <c r="C570" s="70">
        <v>16</v>
      </c>
      <c r="D570" s="70">
        <v>15</v>
      </c>
      <c r="E570" s="70">
        <v>2019</v>
      </c>
      <c r="F570" s="70" t="s">
        <v>158</v>
      </c>
      <c r="G570" s="70" t="s">
        <v>2299</v>
      </c>
      <c r="H570" s="70" t="s">
        <v>2300</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2316</v>
      </c>
      <c r="B571" s="70">
        <v>255</v>
      </c>
      <c r="C571" s="70">
        <v>17</v>
      </c>
      <c r="D571" s="70">
        <v>15</v>
      </c>
      <c r="E571" s="70">
        <v>2020</v>
      </c>
      <c r="F571" s="70" t="s">
        <v>159</v>
      </c>
      <c r="G571" s="70" t="s">
        <v>2299</v>
      </c>
      <c r="H571" s="70" t="s">
        <v>2300</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2317</v>
      </c>
      <c r="B572" s="70">
        <v>255</v>
      </c>
      <c r="C572" s="70">
        <v>18</v>
      </c>
      <c r="D572" s="70">
        <v>15</v>
      </c>
      <c r="E572" s="70">
        <v>2021</v>
      </c>
      <c r="F572" s="70" t="s">
        <v>160</v>
      </c>
      <c r="G572" s="70" t="s">
        <v>2299</v>
      </c>
      <c r="H572" s="70" t="s">
        <v>2300</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2318</v>
      </c>
      <c r="B573" s="70">
        <v>255</v>
      </c>
      <c r="C573" s="70">
        <v>19</v>
      </c>
      <c r="D573" s="70">
        <v>15</v>
      </c>
      <c r="E573" s="70">
        <v>2022</v>
      </c>
      <c r="F573" s="70" t="s">
        <v>161</v>
      </c>
      <c r="G573" s="70" t="s">
        <v>2299</v>
      </c>
      <c r="H573" s="70" t="s">
        <v>2300</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255</v>
      </c>
      <c r="C574" s="70">
        <v>20</v>
      </c>
      <c r="D574" s="70">
        <v>15</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255</v>
      </c>
      <c r="C575" s="70">
        <v>21</v>
      </c>
      <c r="D575" s="70">
        <v>15</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443</v>
      </c>
      <c r="C576" s="70">
        <v>1</v>
      </c>
      <c r="D576" s="70">
        <v>27</v>
      </c>
      <c r="E576" s="70">
        <v>1990</v>
      </c>
      <c r="F576" s="70" t="s">
        <v>787</v>
      </c>
      <c r="G576" s="70" t="s">
        <v>2322</v>
      </c>
      <c r="H576" s="70" t="s">
        <v>2323</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444</v>
      </c>
      <c r="C577" s="70">
        <v>2</v>
      </c>
      <c r="D577" s="70">
        <v>27</v>
      </c>
      <c r="E577" s="70">
        <v>2005</v>
      </c>
      <c r="F577" s="70" t="s">
        <v>789</v>
      </c>
      <c r="G577" s="1064" t="s">
        <v>2322</v>
      </c>
      <c r="H577" s="70" t="s">
        <v>2323</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445</v>
      </c>
      <c r="C578" s="70">
        <v>3</v>
      </c>
      <c r="D578" s="70">
        <v>27</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446</v>
      </c>
      <c r="C579" s="70">
        <v>4</v>
      </c>
      <c r="D579" s="70">
        <v>27</v>
      </c>
      <c r="E579" s="70">
        <v>2007</v>
      </c>
      <c r="F579" s="70" t="s">
        <v>791</v>
      </c>
      <c r="G579" s="70" t="s">
        <v>2322</v>
      </c>
      <c r="H579" s="70" t="s">
        <v>2323</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447</v>
      </c>
      <c r="C580" s="70">
        <v>5</v>
      </c>
      <c r="D580" s="70">
        <v>27</v>
      </c>
      <c r="E580" s="70">
        <v>2008</v>
      </c>
      <c r="F580" s="70" t="s">
        <v>792</v>
      </c>
      <c r="G580" s="70" t="s">
        <v>2322</v>
      </c>
      <c r="H580" s="70" t="s">
        <v>2323</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448</v>
      </c>
      <c r="C581" s="70">
        <v>6</v>
      </c>
      <c r="D581" s="70">
        <v>27</v>
      </c>
      <c r="E581" s="70">
        <v>2009</v>
      </c>
      <c r="F581" s="70" t="s">
        <v>176</v>
      </c>
      <c r="G581" s="70" t="s">
        <v>2322</v>
      </c>
      <c r="H581" s="70" t="s">
        <v>2323</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2329</v>
      </c>
      <c r="B582" s="70">
        <v>449</v>
      </c>
      <c r="C582" s="70">
        <v>7</v>
      </c>
      <c r="D582" s="70">
        <v>27</v>
      </c>
      <c r="E582" s="70">
        <v>2010</v>
      </c>
      <c r="F582" s="70" t="s">
        <v>177</v>
      </c>
      <c r="G582" s="70" t="s">
        <v>2322</v>
      </c>
      <c r="H582" s="70" t="s">
        <v>2323</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2330</v>
      </c>
      <c r="B583" s="70">
        <v>450</v>
      </c>
      <c r="C583" s="70">
        <v>8</v>
      </c>
      <c r="D583" s="70">
        <v>27</v>
      </c>
      <c r="E583" s="70">
        <v>2011</v>
      </c>
      <c r="F583" s="70" t="s">
        <v>178</v>
      </c>
      <c r="G583" s="70" t="s">
        <v>2322</v>
      </c>
      <c r="H583" s="70" t="s">
        <v>2323</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2331</v>
      </c>
      <c r="B584" s="70">
        <v>451</v>
      </c>
      <c r="C584" s="70">
        <v>9</v>
      </c>
      <c r="D584" s="70">
        <v>27</v>
      </c>
      <c r="E584" s="70">
        <v>2012</v>
      </c>
      <c r="F584" s="70" t="s">
        <v>179</v>
      </c>
      <c r="G584" s="70" t="s">
        <v>2322</v>
      </c>
      <c r="H584" s="70" t="s">
        <v>2323</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2332</v>
      </c>
      <c r="B585" s="70">
        <v>452</v>
      </c>
      <c r="C585" s="70">
        <v>10</v>
      </c>
      <c r="D585" s="70">
        <v>27</v>
      </c>
      <c r="E585" s="70">
        <v>2013</v>
      </c>
      <c r="F585" s="70" t="s">
        <v>180</v>
      </c>
      <c r="G585" s="70" t="s">
        <v>2322</v>
      </c>
      <c r="H585" s="70" t="s">
        <v>2323</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2333</v>
      </c>
      <c r="B586" s="70">
        <v>453</v>
      </c>
      <c r="C586" s="70">
        <v>11</v>
      </c>
      <c r="D586" s="70">
        <v>27</v>
      </c>
      <c r="E586" s="70">
        <v>2014</v>
      </c>
      <c r="F586" s="70" t="s">
        <v>181</v>
      </c>
      <c r="G586" s="70" t="s">
        <v>2322</v>
      </c>
      <c r="H586" s="70" t="s">
        <v>2323</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2334</v>
      </c>
      <c r="B587" s="70">
        <v>454</v>
      </c>
      <c r="C587" s="70">
        <v>12</v>
      </c>
      <c r="D587" s="70">
        <v>27</v>
      </c>
      <c r="E587" s="70">
        <v>2015</v>
      </c>
      <c r="F587" s="70" t="s">
        <v>182</v>
      </c>
      <c r="G587" s="70" t="s">
        <v>2322</v>
      </c>
      <c r="H587" s="70" t="s">
        <v>2323</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2335</v>
      </c>
      <c r="B588" s="70">
        <v>455</v>
      </c>
      <c r="C588" s="70">
        <v>13</v>
      </c>
      <c r="D588" s="70">
        <v>27</v>
      </c>
      <c r="E588" s="70">
        <v>2016</v>
      </c>
      <c r="F588" s="70" t="s">
        <v>155</v>
      </c>
      <c r="G588" s="70" t="s">
        <v>2322</v>
      </c>
      <c r="H588" s="70" t="s">
        <v>2323</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2336</v>
      </c>
      <c r="B589" s="70">
        <v>456</v>
      </c>
      <c r="C589" s="70">
        <v>14</v>
      </c>
      <c r="D589" s="70">
        <v>27</v>
      </c>
      <c r="E589" s="70">
        <v>2017</v>
      </c>
      <c r="F589" s="70" t="s">
        <v>156</v>
      </c>
      <c r="G589" s="70" t="s">
        <v>2322</v>
      </c>
      <c r="H589" s="70" t="s">
        <v>2323</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2337</v>
      </c>
      <c r="B590" s="70">
        <v>457</v>
      </c>
      <c r="C590" s="70">
        <v>15</v>
      </c>
      <c r="D590" s="70">
        <v>27</v>
      </c>
      <c r="E590" s="70">
        <v>2018</v>
      </c>
      <c r="F590" s="70" t="s">
        <v>183</v>
      </c>
      <c r="G590" s="70" t="s">
        <v>2322</v>
      </c>
      <c r="H590" s="70" t="s">
        <v>2323</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2338</v>
      </c>
      <c r="B591" s="70">
        <v>458</v>
      </c>
      <c r="C591" s="70">
        <v>16</v>
      </c>
      <c r="D591" s="70">
        <v>27</v>
      </c>
      <c r="E591" s="70">
        <v>2019</v>
      </c>
      <c r="F591" s="70" t="s">
        <v>158</v>
      </c>
      <c r="G591" s="70" t="s">
        <v>2322</v>
      </c>
      <c r="H591" s="70" t="s">
        <v>2323</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2339</v>
      </c>
      <c r="B592" s="70">
        <v>459</v>
      </c>
      <c r="C592" s="70">
        <v>17</v>
      </c>
      <c r="D592" s="70">
        <v>27</v>
      </c>
      <c r="E592" s="70">
        <v>2020</v>
      </c>
      <c r="F592" s="70" t="s">
        <v>159</v>
      </c>
      <c r="G592" s="70" t="s">
        <v>2322</v>
      </c>
      <c r="H592" s="70" t="s">
        <v>2323</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2340</v>
      </c>
      <c r="B593" s="70">
        <v>459</v>
      </c>
      <c r="C593" s="70">
        <v>18</v>
      </c>
      <c r="D593" s="70">
        <v>27</v>
      </c>
      <c r="E593" s="70">
        <v>2021</v>
      </c>
      <c r="F593" s="70" t="s">
        <v>160</v>
      </c>
      <c r="G593" s="70" t="s">
        <v>2322</v>
      </c>
      <c r="H593" s="70" t="s">
        <v>2323</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2341</v>
      </c>
      <c r="B594" s="70">
        <v>459</v>
      </c>
      <c r="C594" s="70">
        <v>19</v>
      </c>
      <c r="D594" s="70">
        <v>27</v>
      </c>
      <c r="E594" s="70">
        <v>2022</v>
      </c>
      <c r="F594" s="70" t="s">
        <v>161</v>
      </c>
      <c r="G594" s="70" t="s">
        <v>2322</v>
      </c>
      <c r="H594" s="70" t="s">
        <v>2323</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459</v>
      </c>
      <c r="C595" s="70">
        <v>20</v>
      </c>
      <c r="D595" s="70">
        <v>27</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459</v>
      </c>
      <c r="C596" s="70">
        <v>21</v>
      </c>
      <c r="D596" s="70">
        <v>27</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341</v>
      </c>
      <c r="C597" s="70">
        <v>1</v>
      </c>
      <c r="D597" s="70">
        <v>21</v>
      </c>
      <c r="E597" s="70">
        <v>1990</v>
      </c>
      <c r="F597" s="70" t="s">
        <v>787</v>
      </c>
      <c r="G597" s="1064" t="s">
        <v>2345</v>
      </c>
      <c r="H597" s="70" t="s">
        <v>2346</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342</v>
      </c>
      <c r="C598" s="70">
        <v>2</v>
      </c>
      <c r="D598" s="70">
        <v>21</v>
      </c>
      <c r="E598" s="70">
        <v>2005</v>
      </c>
      <c r="F598" s="70" t="s">
        <v>789</v>
      </c>
      <c r="G598" s="70" t="s">
        <v>2345</v>
      </c>
      <c r="H598" s="70" t="s">
        <v>2346</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343</v>
      </c>
      <c r="C599" s="70">
        <v>3</v>
      </c>
      <c r="D599" s="70">
        <v>21</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344</v>
      </c>
      <c r="C600" s="70">
        <v>4</v>
      </c>
      <c r="D600" s="70">
        <v>21</v>
      </c>
      <c r="E600" s="70">
        <v>2007</v>
      </c>
      <c r="F600" s="70" t="s">
        <v>791</v>
      </c>
      <c r="G600" s="70" t="s">
        <v>2345</v>
      </c>
      <c r="H600" s="70" t="s">
        <v>2346</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345</v>
      </c>
      <c r="C601" s="70">
        <v>5</v>
      </c>
      <c r="D601" s="70">
        <v>21</v>
      </c>
      <c r="E601" s="70">
        <v>2008</v>
      </c>
      <c r="F601" s="70" t="s">
        <v>792</v>
      </c>
      <c r="G601" s="70" t="s">
        <v>2345</v>
      </c>
      <c r="H601" s="70" t="s">
        <v>2346</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346</v>
      </c>
      <c r="C602" s="70">
        <v>6</v>
      </c>
      <c r="D602" s="70">
        <v>21</v>
      </c>
      <c r="E602" s="70">
        <v>2009</v>
      </c>
      <c r="F602" s="70" t="s">
        <v>176</v>
      </c>
      <c r="G602" s="70" t="s">
        <v>2345</v>
      </c>
      <c r="H602" s="70" t="s">
        <v>2346</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2352</v>
      </c>
      <c r="B603" s="70">
        <v>347</v>
      </c>
      <c r="C603" s="70">
        <v>7</v>
      </c>
      <c r="D603" s="70">
        <v>21</v>
      </c>
      <c r="E603" s="70">
        <v>2010</v>
      </c>
      <c r="F603" s="70" t="s">
        <v>177</v>
      </c>
      <c r="G603" s="70" t="s">
        <v>2345</v>
      </c>
      <c r="H603" s="70" t="s">
        <v>2346</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2353</v>
      </c>
      <c r="B604" s="70">
        <v>348</v>
      </c>
      <c r="C604" s="70">
        <v>8</v>
      </c>
      <c r="D604" s="70">
        <v>21</v>
      </c>
      <c r="E604" s="70">
        <v>2011</v>
      </c>
      <c r="F604" s="70" t="s">
        <v>178</v>
      </c>
      <c r="G604" s="70" t="s">
        <v>2345</v>
      </c>
      <c r="H604" s="70" t="s">
        <v>2346</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2354</v>
      </c>
      <c r="B605" s="70">
        <v>349</v>
      </c>
      <c r="C605" s="70">
        <v>9</v>
      </c>
      <c r="D605" s="70">
        <v>21</v>
      </c>
      <c r="E605" s="70">
        <v>2012</v>
      </c>
      <c r="F605" s="70" t="s">
        <v>179</v>
      </c>
      <c r="G605" s="70" t="s">
        <v>2345</v>
      </c>
      <c r="H605" s="70" t="s">
        <v>2346</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2355</v>
      </c>
      <c r="B606" s="70">
        <v>350</v>
      </c>
      <c r="C606" s="70">
        <v>10</v>
      </c>
      <c r="D606" s="70">
        <v>21</v>
      </c>
      <c r="E606" s="70">
        <v>2013</v>
      </c>
      <c r="F606" s="70" t="s">
        <v>180</v>
      </c>
      <c r="G606" s="70" t="s">
        <v>2345</v>
      </c>
      <c r="H606" s="70" t="s">
        <v>2346</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2356</v>
      </c>
      <c r="B607" s="70">
        <v>351</v>
      </c>
      <c r="C607" s="70">
        <v>11</v>
      </c>
      <c r="D607" s="70">
        <v>21</v>
      </c>
      <c r="E607" s="70">
        <v>2014</v>
      </c>
      <c r="F607" s="70" t="s">
        <v>181</v>
      </c>
      <c r="G607" s="70" t="s">
        <v>2345</v>
      </c>
      <c r="H607" s="70" t="s">
        <v>2346</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2357</v>
      </c>
      <c r="B608" s="70">
        <v>352</v>
      </c>
      <c r="C608" s="70">
        <v>12</v>
      </c>
      <c r="D608" s="70">
        <v>21</v>
      </c>
      <c r="E608" s="70">
        <v>2015</v>
      </c>
      <c r="F608" s="70" t="s">
        <v>182</v>
      </c>
      <c r="G608" s="70" t="s">
        <v>2345</v>
      </c>
      <c r="H608" s="70" t="s">
        <v>2346</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2358</v>
      </c>
      <c r="B609" s="70">
        <v>353</v>
      </c>
      <c r="C609" s="70">
        <v>13</v>
      </c>
      <c r="D609" s="70">
        <v>21</v>
      </c>
      <c r="E609" s="70">
        <v>2016</v>
      </c>
      <c r="F609" s="70" t="s">
        <v>155</v>
      </c>
      <c r="G609" s="70" t="s">
        <v>2345</v>
      </c>
      <c r="H609" s="70" t="s">
        <v>2346</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2359</v>
      </c>
      <c r="B610" s="70">
        <v>354</v>
      </c>
      <c r="C610" s="70">
        <v>14</v>
      </c>
      <c r="D610" s="70">
        <v>21</v>
      </c>
      <c r="E610" s="70">
        <v>2017</v>
      </c>
      <c r="F610" s="70" t="s">
        <v>156</v>
      </c>
      <c r="G610" s="70" t="s">
        <v>2345</v>
      </c>
      <c r="H610" s="70" t="s">
        <v>2346</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2360</v>
      </c>
      <c r="B611" s="70">
        <v>355</v>
      </c>
      <c r="C611" s="70">
        <v>15</v>
      </c>
      <c r="D611" s="70">
        <v>21</v>
      </c>
      <c r="E611" s="70">
        <v>2018</v>
      </c>
      <c r="F611" s="70" t="s">
        <v>183</v>
      </c>
      <c r="G611" s="70" t="s">
        <v>2345</v>
      </c>
      <c r="H611" s="70" t="s">
        <v>2346</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2361</v>
      </c>
      <c r="B612" s="70">
        <v>356</v>
      </c>
      <c r="C612" s="70">
        <v>16</v>
      </c>
      <c r="D612" s="70">
        <v>21</v>
      </c>
      <c r="E612" s="70">
        <v>2019</v>
      </c>
      <c r="F612" s="70" t="s">
        <v>158</v>
      </c>
      <c r="G612" s="70" t="s">
        <v>2345</v>
      </c>
      <c r="H612" s="70" t="s">
        <v>2346</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2362</v>
      </c>
      <c r="B613" s="70">
        <v>357</v>
      </c>
      <c r="C613" s="70">
        <v>17</v>
      </c>
      <c r="D613" s="70">
        <v>21</v>
      </c>
      <c r="E613" s="70">
        <v>2020</v>
      </c>
      <c r="F613" s="70" t="s">
        <v>159</v>
      </c>
      <c r="G613" s="70" t="s">
        <v>2345</v>
      </c>
      <c r="H613" s="70" t="s">
        <v>2346</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2363</v>
      </c>
      <c r="B614" s="70">
        <v>357</v>
      </c>
      <c r="C614" s="70">
        <v>18</v>
      </c>
      <c r="D614" s="70">
        <v>21</v>
      </c>
      <c r="E614" s="70">
        <v>2021</v>
      </c>
      <c r="F614" s="70" t="s">
        <v>160</v>
      </c>
      <c r="G614" s="70" t="s">
        <v>2345</v>
      </c>
      <c r="H614" s="70" t="s">
        <v>2346</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2364</v>
      </c>
      <c r="B615" s="70">
        <v>357</v>
      </c>
      <c r="C615" s="70">
        <v>19</v>
      </c>
      <c r="D615" s="70">
        <v>21</v>
      </c>
      <c r="E615" s="70">
        <v>2022</v>
      </c>
      <c r="F615" s="70" t="s">
        <v>161</v>
      </c>
      <c r="G615" s="1064" t="s">
        <v>2345</v>
      </c>
      <c r="H615" s="70" t="s">
        <v>2346</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357</v>
      </c>
      <c r="C616" s="70">
        <v>20</v>
      </c>
      <c r="D616" s="70">
        <v>21</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357</v>
      </c>
      <c r="C617" s="70">
        <v>21</v>
      </c>
      <c r="D617" s="70">
        <v>21</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2414</v>
      </c>
      <c r="B618" s="70">
        <v>511</v>
      </c>
      <c r="C618" s="70">
        <v>1</v>
      </c>
      <c r="D618" s="70">
        <v>31</v>
      </c>
      <c r="E618" s="70">
        <v>1990</v>
      </c>
      <c r="F618" s="70" t="s">
        <v>787</v>
      </c>
      <c r="G618" s="70" t="s">
        <v>2415</v>
      </c>
      <c r="H618" s="70" t="s">
        <v>2416</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2417</v>
      </c>
      <c r="B619" s="70">
        <v>512</v>
      </c>
      <c r="C619" s="70">
        <v>2</v>
      </c>
      <c r="D619" s="70">
        <v>31</v>
      </c>
      <c r="E619" s="70">
        <v>2005</v>
      </c>
      <c r="F619" s="70" t="s">
        <v>789</v>
      </c>
      <c r="G619" s="70" t="s">
        <v>2415</v>
      </c>
      <c r="H619" s="70" t="s">
        <v>2416</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2418</v>
      </c>
      <c r="B620" s="70">
        <v>513</v>
      </c>
      <c r="C620" s="70">
        <v>3</v>
      </c>
      <c r="D620" s="70">
        <v>31</v>
      </c>
      <c r="E620" s="70">
        <v>2006</v>
      </c>
      <c r="F620" s="70" t="s">
        <v>790</v>
      </c>
      <c r="G620" s="70" t="s">
        <v>2415</v>
      </c>
      <c r="H620" s="70" t="s">
        <v>2416</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2419</v>
      </c>
      <c r="B621" s="70">
        <v>514</v>
      </c>
      <c r="C621" s="70">
        <v>4</v>
      </c>
      <c r="D621" s="70">
        <v>31</v>
      </c>
      <c r="E621" s="70">
        <v>2007</v>
      </c>
      <c r="F621" s="70" t="s">
        <v>791</v>
      </c>
      <c r="G621" s="70" t="s">
        <v>2415</v>
      </c>
      <c r="H621" s="70" t="s">
        <v>2416</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2420</v>
      </c>
      <c r="B622" s="70">
        <v>515</v>
      </c>
      <c r="C622" s="70">
        <v>5</v>
      </c>
      <c r="D622" s="70">
        <v>31</v>
      </c>
      <c r="E622" s="70">
        <v>2008</v>
      </c>
      <c r="F622" s="70" t="s">
        <v>792</v>
      </c>
      <c r="G622" s="70" t="s">
        <v>2415</v>
      </c>
      <c r="H622" s="70" t="s">
        <v>2416</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2421</v>
      </c>
      <c r="B623" s="70">
        <v>516</v>
      </c>
      <c r="C623" s="70">
        <v>6</v>
      </c>
      <c r="D623" s="70">
        <v>31</v>
      </c>
      <c r="E623" s="70">
        <v>2009</v>
      </c>
      <c r="F623" s="70" t="s">
        <v>176</v>
      </c>
      <c r="G623" s="70" t="s">
        <v>2415</v>
      </c>
      <c r="H623" s="70" t="s">
        <v>2416</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2422</v>
      </c>
      <c r="B624" s="70">
        <v>517</v>
      </c>
      <c r="C624" s="70">
        <v>7</v>
      </c>
      <c r="D624" s="70">
        <v>31</v>
      </c>
      <c r="E624" s="70">
        <v>2010</v>
      </c>
      <c r="F624" s="70" t="s">
        <v>177</v>
      </c>
      <c r="G624" s="70" t="s">
        <v>2415</v>
      </c>
      <c r="H624" s="70" t="s">
        <v>2416</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2423</v>
      </c>
      <c r="B625" s="70">
        <v>518</v>
      </c>
      <c r="C625" s="70">
        <v>8</v>
      </c>
      <c r="D625" s="70">
        <v>31</v>
      </c>
      <c r="E625" s="70">
        <v>2011</v>
      </c>
      <c r="F625" s="70" t="s">
        <v>178</v>
      </c>
      <c r="G625" s="70" t="s">
        <v>2415</v>
      </c>
      <c r="H625" s="70" t="s">
        <v>2416</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2424</v>
      </c>
      <c r="B626" s="70">
        <v>519</v>
      </c>
      <c r="C626" s="70">
        <v>9</v>
      </c>
      <c r="D626" s="70">
        <v>31</v>
      </c>
      <c r="E626" s="70">
        <v>2012</v>
      </c>
      <c r="F626" s="70" t="s">
        <v>179</v>
      </c>
      <c r="G626" s="70" t="s">
        <v>2415</v>
      </c>
      <c r="H626" s="70" t="s">
        <v>2416</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2425</v>
      </c>
      <c r="B627" s="70">
        <v>520</v>
      </c>
      <c r="C627" s="70">
        <v>10</v>
      </c>
      <c r="D627" s="70">
        <v>31</v>
      </c>
      <c r="E627" s="70">
        <v>2013</v>
      </c>
      <c r="F627" s="70" t="s">
        <v>180</v>
      </c>
      <c r="G627" s="70" t="s">
        <v>2415</v>
      </c>
      <c r="H627" s="70" t="s">
        <v>2416</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2426</v>
      </c>
      <c r="B628" s="70">
        <v>521</v>
      </c>
      <c r="C628" s="70">
        <v>11</v>
      </c>
      <c r="D628" s="70">
        <v>31</v>
      </c>
      <c r="E628" s="70">
        <v>2014</v>
      </c>
      <c r="F628" s="70" t="s">
        <v>181</v>
      </c>
      <c r="G628" s="70" t="s">
        <v>2415</v>
      </c>
      <c r="H628" s="70" t="s">
        <v>2416</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2427</v>
      </c>
      <c r="B629" s="70">
        <v>522</v>
      </c>
      <c r="C629" s="70">
        <v>12</v>
      </c>
      <c r="D629" s="70">
        <v>31</v>
      </c>
      <c r="E629" s="70">
        <v>2015</v>
      </c>
      <c r="F629" s="70" t="s">
        <v>182</v>
      </c>
      <c r="G629" s="70" t="s">
        <v>2415</v>
      </c>
      <c r="H629" s="70" t="s">
        <v>2416</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2428</v>
      </c>
      <c r="B630" s="70">
        <v>523</v>
      </c>
      <c r="C630" s="70">
        <v>13</v>
      </c>
      <c r="D630" s="70">
        <v>31</v>
      </c>
      <c r="E630" s="70">
        <v>2016</v>
      </c>
      <c r="F630" s="70" t="s">
        <v>155</v>
      </c>
      <c r="G630" s="70" t="s">
        <v>2415</v>
      </c>
      <c r="H630" s="70" t="s">
        <v>2416</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2429</v>
      </c>
      <c r="B631" s="70">
        <v>524</v>
      </c>
      <c r="C631" s="70">
        <v>14</v>
      </c>
      <c r="D631" s="70">
        <v>31</v>
      </c>
      <c r="E631" s="70">
        <v>2017</v>
      </c>
      <c r="F631" s="70" t="s">
        <v>156</v>
      </c>
      <c r="G631" s="70" t="s">
        <v>2415</v>
      </c>
      <c r="H631" s="70" t="s">
        <v>2416</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2430</v>
      </c>
      <c r="B632" s="70">
        <v>525</v>
      </c>
      <c r="C632" s="70">
        <v>15</v>
      </c>
      <c r="D632" s="70">
        <v>31</v>
      </c>
      <c r="E632" s="70">
        <v>2018</v>
      </c>
      <c r="F632" s="70" t="s">
        <v>183</v>
      </c>
      <c r="G632" s="70" t="s">
        <v>2415</v>
      </c>
      <c r="H632" s="70" t="s">
        <v>2416</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2431</v>
      </c>
      <c r="B633" s="70">
        <v>526</v>
      </c>
      <c r="C633" s="70">
        <v>16</v>
      </c>
      <c r="D633" s="70">
        <v>31</v>
      </c>
      <c r="E633" s="70">
        <v>2019</v>
      </c>
      <c r="F633" s="70" t="s">
        <v>158</v>
      </c>
      <c r="G633" s="70" t="s">
        <v>2415</v>
      </c>
      <c r="H633" s="70" t="s">
        <v>2416</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2432</v>
      </c>
      <c r="B634" s="70">
        <v>527</v>
      </c>
      <c r="C634" s="70">
        <v>17</v>
      </c>
      <c r="D634" s="70">
        <v>31</v>
      </c>
      <c r="E634" s="70">
        <v>2020</v>
      </c>
      <c r="F634" s="70" t="s">
        <v>159</v>
      </c>
      <c r="G634" s="1064" t="s">
        <v>2415</v>
      </c>
      <c r="H634" s="70" t="s">
        <v>2416</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2433</v>
      </c>
      <c r="B635" s="70">
        <v>527</v>
      </c>
      <c r="C635" s="70">
        <v>18</v>
      </c>
      <c r="D635" s="70">
        <v>31</v>
      </c>
      <c r="E635" s="70">
        <v>2021</v>
      </c>
      <c r="F635" s="70" t="s">
        <v>160</v>
      </c>
      <c r="G635" s="1064" t="s">
        <v>2415</v>
      </c>
      <c r="H635" s="70" t="s">
        <v>2416</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2434</v>
      </c>
      <c r="B636" s="70">
        <v>527</v>
      </c>
      <c r="C636" s="70">
        <v>19</v>
      </c>
      <c r="D636" s="70">
        <v>31</v>
      </c>
      <c r="E636" s="70">
        <v>2022</v>
      </c>
      <c r="F636" s="70" t="s">
        <v>161</v>
      </c>
      <c r="G636" s="70" t="s">
        <v>2415</v>
      </c>
      <c r="H636" s="70" t="s">
        <v>2416</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2435</v>
      </c>
      <c r="B637" s="70">
        <v>527</v>
      </c>
      <c r="C637" s="70">
        <v>20</v>
      </c>
      <c r="D637" s="70">
        <v>31</v>
      </c>
      <c r="E637" s="70">
        <v>2023</v>
      </c>
      <c r="F637" s="70" t="s">
        <v>1539</v>
      </c>
      <c r="G637" s="70" t="s">
        <v>2415</v>
      </c>
      <c r="H637" s="70" t="s">
        <v>2416</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2436</v>
      </c>
      <c r="B638" s="70">
        <v>527</v>
      </c>
      <c r="C638" s="70">
        <v>21</v>
      </c>
      <c r="D638" s="70">
        <v>31</v>
      </c>
      <c r="E638" s="70">
        <v>2024</v>
      </c>
      <c r="F638" s="70" t="s">
        <v>1554</v>
      </c>
      <c r="G638" s="70" t="s">
        <v>2415</v>
      </c>
      <c r="H638" s="70" t="s">
        <v>2416</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2053</v>
      </c>
      <c r="B9" s="70">
        <v>1</v>
      </c>
      <c r="C9" s="70">
        <v>1</v>
      </c>
      <c r="D9" s="70">
        <v>1</v>
      </c>
      <c r="E9" s="70">
        <v>1990</v>
      </c>
      <c r="F9" s="70" t="s">
        <v>787</v>
      </c>
      <c r="G9" s="1073" t="s">
        <v>2054</v>
      </c>
      <c r="H9" s="70" t="s">
        <v>2055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2056</v>
      </c>
      <c r="B10" s="70">
        <v>2</v>
      </c>
      <c r="C10" s="70">
        <v>2</v>
      </c>
      <c r="D10" s="70">
        <v>1</v>
      </c>
      <c r="E10" s="70">
        <v>2005</v>
      </c>
      <c r="F10" s="70" t="s">
        <v>789</v>
      </c>
      <c r="G10" s="1073" t="s">
        <v>2054</v>
      </c>
      <c r="H10" s="70" t="s">
        <v>2055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2057</v>
      </c>
      <c r="B11" s="70">
        <v>3</v>
      </c>
      <c r="C11" s="70">
        <v>3</v>
      </c>
      <c r="D11" s="70">
        <v>1</v>
      </c>
      <c r="E11" s="70">
        <v>2006</v>
      </c>
      <c r="F11" s="70" t="s">
        <v>790</v>
      </c>
      <c r="G11" s="1073" t="s">
        <v>2054</v>
      </c>
      <c r="H11" s="70" t="s">
        <v>2055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2058</v>
      </c>
      <c r="B12" s="70">
        <v>4</v>
      </c>
      <c r="C12" s="70">
        <v>4</v>
      </c>
      <c r="D12" s="70">
        <v>1</v>
      </c>
      <c r="E12" s="70">
        <v>2007</v>
      </c>
      <c r="F12" s="70" t="s">
        <v>791</v>
      </c>
      <c r="G12" s="1073" t="s">
        <v>2054</v>
      </c>
      <c r="H12" s="70" t="s">
        <v>2055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2059</v>
      </c>
      <c r="B13" s="70">
        <v>5</v>
      </c>
      <c r="C13" s="70">
        <v>5</v>
      </c>
      <c r="D13" s="70">
        <v>1</v>
      </c>
      <c r="E13" s="70">
        <v>2008</v>
      </c>
      <c r="F13" s="70" t="s">
        <v>792</v>
      </c>
      <c r="G13" s="1073" t="s">
        <v>2054</v>
      </c>
      <c r="H13" s="70" t="s">
        <v>2055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2060</v>
      </c>
      <c r="B14" s="70">
        <v>6</v>
      </c>
      <c r="C14" s="70">
        <v>6</v>
      </c>
      <c r="D14" s="70">
        <v>1</v>
      </c>
      <c r="E14" s="70">
        <v>2009</v>
      </c>
      <c r="F14" s="70" t="s">
        <v>176</v>
      </c>
      <c r="G14" s="1073" t="s">
        <v>2054</v>
      </c>
      <c r="H14" s="70" t="s">
        <v>2055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2061</v>
      </c>
      <c r="B15" s="70">
        <v>7</v>
      </c>
      <c r="C15" s="70">
        <v>7</v>
      </c>
      <c r="D15" s="70">
        <v>1</v>
      </c>
      <c r="E15" s="70">
        <v>2010</v>
      </c>
      <c r="F15" s="70" t="s">
        <v>177</v>
      </c>
      <c r="G15" s="1073" t="s">
        <v>2054</v>
      </c>
      <c r="H15" s="70" t="s">
        <v>2055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2062</v>
      </c>
      <c r="B16" s="70">
        <v>8</v>
      </c>
      <c r="C16" s="70">
        <v>8</v>
      </c>
      <c r="D16" s="70">
        <v>1</v>
      </c>
      <c r="E16" s="70">
        <v>2011</v>
      </c>
      <c r="F16" s="70" t="s">
        <v>178</v>
      </c>
      <c r="G16" s="1073" t="s">
        <v>2054</v>
      </c>
      <c r="H16" s="70" t="s">
        <v>2055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2063</v>
      </c>
      <c r="B17" s="70">
        <v>9</v>
      </c>
      <c r="C17" s="70">
        <v>9</v>
      </c>
      <c r="D17" s="70">
        <v>1</v>
      </c>
      <c r="E17" s="70">
        <v>2012</v>
      </c>
      <c r="F17" s="70" t="s">
        <v>179</v>
      </c>
      <c r="G17" s="1073" t="s">
        <v>2054</v>
      </c>
      <c r="H17" s="70" t="s">
        <v>2055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2064</v>
      </c>
      <c r="B18" s="70">
        <v>10</v>
      </c>
      <c r="C18" s="70">
        <v>10</v>
      </c>
      <c r="D18" s="70">
        <v>1</v>
      </c>
      <c r="E18" s="70">
        <v>2013</v>
      </c>
      <c r="F18" s="70" t="s">
        <v>180</v>
      </c>
      <c r="G18" s="1073" t="s">
        <v>2054</v>
      </c>
      <c r="H18" s="70" t="s">
        <v>2055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2065</v>
      </c>
      <c r="B19" s="70">
        <v>11</v>
      </c>
      <c r="C19" s="70">
        <v>11</v>
      </c>
      <c r="D19" s="70">
        <v>1</v>
      </c>
      <c r="E19" s="70">
        <v>2014</v>
      </c>
      <c r="F19" s="70" t="s">
        <v>181</v>
      </c>
      <c r="G19" s="1073" t="s">
        <v>2054</v>
      </c>
      <c r="H19" s="70" t="s">
        <v>2055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2066</v>
      </c>
      <c r="B20" s="70">
        <v>12</v>
      </c>
      <c r="C20" s="70">
        <v>12</v>
      </c>
      <c r="D20" s="70">
        <v>1</v>
      </c>
      <c r="E20" s="70">
        <v>2015</v>
      </c>
      <c r="F20" s="70" t="s">
        <v>182</v>
      </c>
      <c r="G20" s="1073" t="s">
        <v>2054</v>
      </c>
      <c r="H20" s="70" t="s">
        <v>2055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2067</v>
      </c>
      <c r="B21" s="70">
        <v>13</v>
      </c>
      <c r="C21" s="70">
        <v>13</v>
      </c>
      <c r="D21" s="70">
        <v>1</v>
      </c>
      <c r="E21" s="70">
        <v>2016</v>
      </c>
      <c r="F21" s="70" t="s">
        <v>155</v>
      </c>
      <c r="G21" s="1073" t="s">
        <v>2054</v>
      </c>
      <c r="H21" s="70" t="s">
        <v>2055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2068</v>
      </c>
      <c r="B22" s="70">
        <v>14</v>
      </c>
      <c r="C22" s="70">
        <v>14</v>
      </c>
      <c r="D22" s="70">
        <v>1</v>
      </c>
      <c r="E22" s="70">
        <v>2017</v>
      </c>
      <c r="F22" s="70" t="s">
        <v>156</v>
      </c>
      <c r="G22" s="1073" t="s">
        <v>2054</v>
      </c>
      <c r="H22" s="70" t="s">
        <v>2055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2069</v>
      </c>
      <c r="B23" s="70">
        <v>15</v>
      </c>
      <c r="C23" s="70">
        <v>15</v>
      </c>
      <c r="D23" s="70">
        <v>1</v>
      </c>
      <c r="E23" s="70">
        <v>2018</v>
      </c>
      <c r="F23" s="70" t="s">
        <v>183</v>
      </c>
      <c r="G23" s="1073" t="s">
        <v>2054</v>
      </c>
      <c r="H23" s="70" t="s">
        <v>2055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2070</v>
      </c>
      <c r="B24" s="70">
        <v>16</v>
      </c>
      <c r="C24" s="70">
        <v>16</v>
      </c>
      <c r="D24" s="70">
        <v>1</v>
      </c>
      <c r="E24" s="70">
        <v>2019</v>
      </c>
      <c r="F24" s="70" t="s">
        <v>158</v>
      </c>
      <c r="G24" s="1073" t="s">
        <v>2054</v>
      </c>
      <c r="H24" s="70" t="s">
        <v>2055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2071</v>
      </c>
      <c r="B25" s="70">
        <v>17</v>
      </c>
      <c r="C25" s="70">
        <v>17</v>
      </c>
      <c r="D25" s="70">
        <v>1</v>
      </c>
      <c r="E25" s="70">
        <v>2020</v>
      </c>
      <c r="F25" s="70" t="s">
        <v>159</v>
      </c>
      <c r="G25" s="1073" t="s">
        <v>2054</v>
      </c>
      <c r="H25" s="70" t="s">
        <v>2055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2072</v>
      </c>
      <c r="B26" s="70">
        <v>18</v>
      </c>
      <c r="C26" s="70">
        <v>18</v>
      </c>
      <c r="D26" s="70">
        <v>1</v>
      </c>
      <c r="E26" s="70">
        <v>2021</v>
      </c>
      <c r="F26" s="70" t="s">
        <v>160</v>
      </c>
      <c r="G26" s="1073" t="s">
        <v>2054</v>
      </c>
      <c r="H26" s="70" t="s">
        <v>2055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2073</v>
      </c>
      <c r="B27" s="70">
        <v>19</v>
      </c>
      <c r="C27" s="70">
        <v>19</v>
      </c>
      <c r="D27" s="70">
        <v>1</v>
      </c>
      <c r="E27" s="70">
        <v>2022</v>
      </c>
      <c r="F27" s="70" t="s">
        <v>161</v>
      </c>
      <c r="G27" s="1073" t="s">
        <v>2054</v>
      </c>
      <c r="H27" s="70" t="s">
        <v>2055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2074</v>
      </c>
      <c r="B28" s="70">
        <v>20</v>
      </c>
      <c r="C28" s="70">
        <v>20</v>
      </c>
      <c r="D28" s="70">
        <v>1</v>
      </c>
      <c r="E28" s="70">
        <v>2023</v>
      </c>
      <c r="F28" s="70" t="s">
        <v>1539</v>
      </c>
      <c r="G28" s="1073" t="s">
        <v>2054</v>
      </c>
      <c r="H28" s="70" t="s">
        <v>2055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2075</v>
      </c>
      <c r="B29" s="70">
        <v>21</v>
      </c>
      <c r="C29" s="70">
        <v>21</v>
      </c>
      <c r="D29" s="70">
        <v>1</v>
      </c>
      <c r="E29" s="70">
        <v>2024</v>
      </c>
      <c r="F29" s="70" t="s">
        <v>1554</v>
      </c>
      <c r="G29" s="1073" t="s">
        <v>2054</v>
      </c>
      <c r="H29" s="70" t="s">
        <v>2055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2473</v>
      </c>
      <c r="B30" s="70">
        <v>22</v>
      </c>
      <c r="C30" s="70">
        <v>22</v>
      </c>
      <c r="D30" s="70">
        <v>1</v>
      </c>
      <c r="E30" s="70">
        <v>2025</v>
      </c>
      <c r="F30" s="70" t="s">
        <v>1556</v>
      </c>
      <c r="G30" s="1073" t="s">
        <v>2054</v>
      </c>
      <c r="H30" s="70" t="s">
        <v>2055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2474</v>
      </c>
      <c r="B31" s="70">
        <v>23</v>
      </c>
      <c r="C31" s="70">
        <v>23</v>
      </c>
      <c r="D31" s="70">
        <v>1</v>
      </c>
      <c r="E31" s="70">
        <v>2026</v>
      </c>
      <c r="F31" s="70" t="s">
        <v>1557</v>
      </c>
      <c r="G31" s="1073" t="s">
        <v>2054</v>
      </c>
      <c r="H31" s="70" t="s">
        <v>2055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2475</v>
      </c>
      <c r="B32" s="70">
        <v>24</v>
      </c>
      <c r="C32" s="70">
        <v>24</v>
      </c>
      <c r="D32" s="70">
        <v>1</v>
      </c>
      <c r="E32" s="70">
        <v>2027</v>
      </c>
      <c r="F32" s="70" t="s">
        <v>1558</v>
      </c>
      <c r="G32" s="1073" t="s">
        <v>2054</v>
      </c>
      <c r="H32" s="70" t="s">
        <v>2055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2476</v>
      </c>
      <c r="B33" s="70">
        <v>25</v>
      </c>
      <c r="C33" s="70">
        <v>25</v>
      </c>
      <c r="D33" s="70">
        <v>1</v>
      </c>
      <c r="E33" s="70">
        <v>2028</v>
      </c>
      <c r="F33" s="70" t="s">
        <v>1559</v>
      </c>
      <c r="G33" s="1073" t="s">
        <v>2054</v>
      </c>
      <c r="H33" s="70" t="s">
        <v>2055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2477</v>
      </c>
      <c r="B34" s="70">
        <v>26</v>
      </c>
      <c r="C34" s="70">
        <v>26</v>
      </c>
      <c r="D34" s="70">
        <v>1</v>
      </c>
      <c r="E34" s="70">
        <v>2029</v>
      </c>
      <c r="F34" s="70" t="s">
        <v>1560</v>
      </c>
      <c r="G34" s="1073" t="s">
        <v>2054</v>
      </c>
      <c r="H34" s="70" t="s">
        <v>2055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2478</v>
      </c>
      <c r="B35" s="70">
        <v>27</v>
      </c>
      <c r="C35" s="70">
        <v>27</v>
      </c>
      <c r="D35" s="70">
        <v>1</v>
      </c>
      <c r="E35" s="70">
        <v>2030</v>
      </c>
      <c r="F35" s="70" t="s">
        <v>1561</v>
      </c>
      <c r="G35" s="1073" t="s">
        <v>2054</v>
      </c>
      <c r="H35" s="70" t="s">
        <v>2055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1668</v>
      </c>
      <c r="H11" s="70" t="s">
        <v>1669</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2437</v>
      </c>
      <c r="B12" s="70">
        <v>4</v>
      </c>
      <c r="C12" s="70">
        <v>18</v>
      </c>
      <c r="D12" s="70">
        <v>4</v>
      </c>
      <c r="E12" s="70">
        <v>2024</v>
      </c>
      <c r="F12" s="70" t="s">
        <v>1554</v>
      </c>
      <c r="G12" s="1073" t="s">
        <v>2438</v>
      </c>
      <c r="H12" s="70" t="s">
        <v>2439</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1719</v>
      </c>
      <c r="B14" s="70">
        <v>6</v>
      </c>
      <c r="C14" s="70">
        <v>18</v>
      </c>
      <c r="D14" s="70">
        <v>6</v>
      </c>
      <c r="E14" s="70">
        <v>2024</v>
      </c>
      <c r="F14" s="70" t="s">
        <v>1554</v>
      </c>
      <c r="G14" s="1073" t="s">
        <v>1716</v>
      </c>
      <c r="H14" s="70" t="s">
        <v>1717</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1676</v>
      </c>
      <c r="H15" s="70" t="s">
        <v>1677</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1711</v>
      </c>
      <c r="B16" s="70">
        <v>8</v>
      </c>
      <c r="C16" s="70">
        <v>18</v>
      </c>
      <c r="D16" s="70">
        <v>8</v>
      </c>
      <c r="E16" s="70">
        <v>2024</v>
      </c>
      <c r="F16" s="70" t="s">
        <v>1554</v>
      </c>
      <c r="G16" s="1073" t="s">
        <v>1708</v>
      </c>
      <c r="H16" s="70" t="s">
        <v>1709</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1675</v>
      </c>
      <c r="B17" s="70">
        <v>9</v>
      </c>
      <c r="C17" s="70">
        <v>18</v>
      </c>
      <c r="D17" s="70">
        <v>9</v>
      </c>
      <c r="E17" s="70">
        <v>2024</v>
      </c>
      <c r="F17" s="70" t="s">
        <v>1554</v>
      </c>
      <c r="G17" s="1073" t="s">
        <v>1672</v>
      </c>
      <c r="H17" s="70" t="s">
        <v>1673</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2393</v>
      </c>
      <c r="B18" s="70">
        <v>10</v>
      </c>
      <c r="C18" s="70">
        <v>18</v>
      </c>
      <c r="D18" s="70">
        <v>10</v>
      </c>
      <c r="E18" s="70">
        <v>2024</v>
      </c>
      <c r="F18" s="70" t="s">
        <v>1554</v>
      </c>
      <c r="G18" s="1073" t="s">
        <v>2390</v>
      </c>
      <c r="H18" s="70" t="s">
        <v>2391</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2440</v>
      </c>
      <c r="B20" s="70">
        <v>12</v>
      </c>
      <c r="C20" s="70">
        <v>18</v>
      </c>
      <c r="D20" s="70">
        <v>12</v>
      </c>
      <c r="E20" s="70">
        <v>2024</v>
      </c>
      <c r="F20" s="70" t="s">
        <v>1554</v>
      </c>
      <c r="G20" s="1073" t="s">
        <v>2441</v>
      </c>
      <c r="H20" s="70" t="s">
        <v>2442</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1691</v>
      </c>
      <c r="B21" s="70">
        <v>13</v>
      </c>
      <c r="C21" s="70">
        <v>18</v>
      </c>
      <c r="D21" s="70">
        <v>13</v>
      </c>
      <c r="E21" s="70">
        <v>2024</v>
      </c>
      <c r="F21" s="70" t="s">
        <v>1554</v>
      </c>
      <c r="G21" s="1073" t="s">
        <v>1688</v>
      </c>
      <c r="H21" s="70" t="s">
        <v>1689</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2389</v>
      </c>
      <c r="B22" s="70">
        <v>14</v>
      </c>
      <c r="C22" s="70">
        <v>18</v>
      </c>
      <c r="D22" s="70">
        <v>14</v>
      </c>
      <c r="E22" s="70">
        <v>2024</v>
      </c>
      <c r="F22" s="70" t="s">
        <v>1554</v>
      </c>
      <c r="G22" s="1073" t="s">
        <v>2386</v>
      </c>
      <c r="H22" s="70" t="s">
        <v>2387</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2413</v>
      </c>
      <c r="B23" s="70">
        <v>15</v>
      </c>
      <c r="C23" s="70">
        <v>18</v>
      </c>
      <c r="D23" s="70">
        <v>15</v>
      </c>
      <c r="E23" s="70">
        <v>2024</v>
      </c>
      <c r="F23" s="70" t="s">
        <v>1554</v>
      </c>
      <c r="G23" s="1073" t="s">
        <v>2410</v>
      </c>
      <c r="H23" s="70" t="s">
        <v>2411</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1703</v>
      </c>
      <c r="B24" s="70">
        <v>16</v>
      </c>
      <c r="C24" s="70">
        <v>18</v>
      </c>
      <c r="D24" s="70">
        <v>16</v>
      </c>
      <c r="E24" s="70">
        <v>2024</v>
      </c>
      <c r="F24" s="70" t="s">
        <v>1554</v>
      </c>
      <c r="G24" s="1073" t="s">
        <v>1700</v>
      </c>
      <c r="H24" s="70" t="s">
        <v>1701</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1723</v>
      </c>
      <c r="B25" s="70">
        <v>17</v>
      </c>
      <c r="C25" s="70">
        <v>18</v>
      </c>
      <c r="D25" s="70">
        <v>17</v>
      </c>
      <c r="E25" s="70">
        <v>2024</v>
      </c>
      <c r="F25" s="70" t="s">
        <v>1554</v>
      </c>
      <c r="G25" s="1073" t="s">
        <v>1720</v>
      </c>
      <c r="H25" s="70" t="s">
        <v>1721</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2385</v>
      </c>
      <c r="B26" s="70">
        <v>18</v>
      </c>
      <c r="C26" s="70">
        <v>18</v>
      </c>
      <c r="D26" s="70">
        <v>18</v>
      </c>
      <c r="E26" s="70">
        <v>2024</v>
      </c>
      <c r="F26" s="70" t="s">
        <v>1554</v>
      </c>
      <c r="G26" s="1073" t="s">
        <v>2382</v>
      </c>
      <c r="H26" s="70" t="s">
        <v>2383</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2443</v>
      </c>
      <c r="B28" s="70">
        <v>20</v>
      </c>
      <c r="C28" s="70">
        <v>18</v>
      </c>
      <c r="D28" s="70">
        <v>20</v>
      </c>
      <c r="E28" s="70">
        <v>2024</v>
      </c>
      <c r="F28" s="70" t="s">
        <v>1554</v>
      </c>
      <c r="G28" s="1073" t="s">
        <v>2444</v>
      </c>
      <c r="H28" s="70" t="s">
        <v>2445</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1667</v>
      </c>
      <c r="B29" s="70">
        <v>21</v>
      </c>
      <c r="C29" s="70">
        <v>18</v>
      </c>
      <c r="D29" s="70">
        <v>21</v>
      </c>
      <c r="E29" s="70">
        <v>2024</v>
      </c>
      <c r="F29" s="70" t="s">
        <v>1554</v>
      </c>
      <c r="G29" s="1073" t="s">
        <v>1664</v>
      </c>
      <c r="H29" s="70" t="s">
        <v>1665</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2381</v>
      </c>
      <c r="B30" s="70">
        <v>22</v>
      </c>
      <c r="C30" s="70">
        <v>18</v>
      </c>
      <c r="D30" s="70">
        <v>22</v>
      </c>
      <c r="E30" s="70">
        <v>2024</v>
      </c>
      <c r="F30" s="70" t="s">
        <v>1554</v>
      </c>
      <c r="G30" s="1073" t="s">
        <v>2378</v>
      </c>
      <c r="H30" s="70" t="s">
        <v>2379</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2446</v>
      </c>
      <c r="B31" s="70">
        <v>23</v>
      </c>
      <c r="C31" s="70">
        <v>18</v>
      </c>
      <c r="D31" s="70">
        <v>23</v>
      </c>
      <c r="E31" s="70">
        <v>2024</v>
      </c>
      <c r="F31" s="70" t="s">
        <v>1554</v>
      </c>
      <c r="G31" s="1073" t="s">
        <v>2447</v>
      </c>
      <c r="H31" s="70" t="s">
        <v>2448</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2406</v>
      </c>
      <c r="H32" s="70" t="s">
        <v>2407</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2377</v>
      </c>
      <c r="B33" s="70">
        <v>25</v>
      </c>
      <c r="C33" s="70">
        <v>18</v>
      </c>
      <c r="D33" s="70">
        <v>25</v>
      </c>
      <c r="E33" s="70">
        <v>2024</v>
      </c>
      <c r="F33" s="70" t="s">
        <v>1554</v>
      </c>
      <c r="G33" s="1073" t="s">
        <v>2375</v>
      </c>
      <c r="H33" s="70" t="s">
        <v>2300</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1554</v>
      </c>
      <c r="G34" s="1073" t="s">
        <v>2367</v>
      </c>
      <c r="H34" s="70" t="s">
        <v>2368</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2449</v>
      </c>
      <c r="B35" s="70">
        <v>27</v>
      </c>
      <c r="C35" s="70">
        <v>18</v>
      </c>
      <c r="D35" s="70">
        <v>27</v>
      </c>
      <c r="E35" s="70">
        <v>2024</v>
      </c>
      <c r="F35" s="70" t="s">
        <v>1554</v>
      </c>
      <c r="G35" s="1073" t="s">
        <v>2450</v>
      </c>
      <c r="H35" s="70" t="s">
        <v>2451</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2452</v>
      </c>
      <c r="B36" s="70">
        <v>28</v>
      </c>
      <c r="C36" s="70">
        <v>18</v>
      </c>
      <c r="D36" s="70">
        <v>28</v>
      </c>
      <c r="E36" s="70">
        <v>2024</v>
      </c>
      <c r="F36" s="70" t="s">
        <v>1554</v>
      </c>
      <c r="G36" s="1073" t="s">
        <v>2453</v>
      </c>
      <c r="H36" s="70" t="s">
        <v>2454</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2455</v>
      </c>
      <c r="B37" s="70">
        <v>29</v>
      </c>
      <c r="C37" s="70">
        <v>18</v>
      </c>
      <c r="D37" s="70">
        <v>29</v>
      </c>
      <c r="E37" s="70">
        <v>2024</v>
      </c>
      <c r="F37" s="70" t="s">
        <v>1554</v>
      </c>
      <c r="G37" s="1073" t="s">
        <v>2456</v>
      </c>
      <c r="H37" s="70" t="s">
        <v>2457</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2458</v>
      </c>
      <c r="B39" s="70">
        <v>31</v>
      </c>
      <c r="C39" s="70">
        <v>18</v>
      </c>
      <c r="D39" s="70">
        <v>31</v>
      </c>
      <c r="E39" s="70">
        <v>2024</v>
      </c>
      <c r="F39" s="70" t="s">
        <v>1554</v>
      </c>
      <c r="G39" s="1073" t="s">
        <v>2459</v>
      </c>
      <c r="H39" s="70" t="s">
        <v>2460</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2397</v>
      </c>
      <c r="B40" s="70">
        <v>32</v>
      </c>
      <c r="C40" s="70">
        <v>18</v>
      </c>
      <c r="D40" s="70">
        <v>32</v>
      </c>
      <c r="E40" s="70">
        <v>2024</v>
      </c>
      <c r="F40" s="70" t="s">
        <v>1554</v>
      </c>
      <c r="G40" s="1073" t="s">
        <v>2394</v>
      </c>
      <c r="H40" s="70" t="s">
        <v>2395</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1651</v>
      </c>
      <c r="B41" s="70">
        <v>33</v>
      </c>
      <c r="C41" s="70">
        <v>18</v>
      </c>
      <c r="D41" s="70">
        <v>33</v>
      </c>
      <c r="E41" s="70">
        <v>2024</v>
      </c>
      <c r="F41" s="70" t="s">
        <v>1554</v>
      </c>
      <c r="G41" s="1073" t="s">
        <v>1648</v>
      </c>
      <c r="H41" s="70" t="s">
        <v>1649</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2075</v>
      </c>
      <c r="B42" s="70">
        <v>34</v>
      </c>
      <c r="C42" s="70">
        <v>18</v>
      </c>
      <c r="D42" s="70">
        <v>34</v>
      </c>
      <c r="E42" s="70">
        <v>2024</v>
      </c>
      <c r="F42" s="70" t="s">
        <v>1554</v>
      </c>
      <c r="G42" s="1073" t="s">
        <v>2054</v>
      </c>
      <c r="H42" s="70" t="s">
        <v>2055</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1699</v>
      </c>
      <c r="B43" s="70">
        <v>35</v>
      </c>
      <c r="C43" s="70">
        <v>18</v>
      </c>
      <c r="D43" s="70">
        <v>35</v>
      </c>
      <c r="E43" s="70">
        <v>2024</v>
      </c>
      <c r="F43" s="70" t="s">
        <v>1554</v>
      </c>
      <c r="G43" s="1073" t="s">
        <v>1696</v>
      </c>
      <c r="H43" s="70" t="s">
        <v>1697</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1687</v>
      </c>
      <c r="B44" s="70">
        <v>36</v>
      </c>
      <c r="C44" s="70">
        <v>18</v>
      </c>
      <c r="D44" s="70">
        <v>36</v>
      </c>
      <c r="E44" s="70">
        <v>2024</v>
      </c>
      <c r="F44" s="70" t="s">
        <v>1554</v>
      </c>
      <c r="G44" s="1073" t="s">
        <v>1684</v>
      </c>
      <c r="H44" s="70" t="s">
        <v>1685</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2461</v>
      </c>
      <c r="B45" s="70">
        <v>37</v>
      </c>
      <c r="C45" s="70">
        <v>18</v>
      </c>
      <c r="D45" s="70">
        <v>37</v>
      </c>
      <c r="E45" s="70">
        <v>2024</v>
      </c>
      <c r="F45" s="70" t="s">
        <v>1554</v>
      </c>
      <c r="G45" s="1073" t="s">
        <v>2462</v>
      </c>
      <c r="H45" s="70" t="s">
        <v>2463</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1715</v>
      </c>
      <c r="B46" s="70">
        <v>38</v>
      </c>
      <c r="C46" s="70">
        <v>18</v>
      </c>
      <c r="D46" s="70">
        <v>38</v>
      </c>
      <c r="E46" s="70">
        <v>2024</v>
      </c>
      <c r="F46" s="70" t="s">
        <v>1554</v>
      </c>
      <c r="G46" s="1073" t="s">
        <v>1712</v>
      </c>
      <c r="H46" s="70" t="s">
        <v>1713</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1695</v>
      </c>
      <c r="B47" s="70">
        <v>39</v>
      </c>
      <c r="C47" s="70">
        <v>18</v>
      </c>
      <c r="D47" s="70">
        <v>39</v>
      </c>
      <c r="E47" s="70">
        <v>2024</v>
      </c>
      <c r="F47" s="70" t="s">
        <v>1554</v>
      </c>
      <c r="G47" s="1073" t="s">
        <v>1692</v>
      </c>
      <c r="H47" s="70" t="s">
        <v>1693</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2405</v>
      </c>
      <c r="B48" s="70">
        <v>40</v>
      </c>
      <c r="C48" s="70">
        <v>18</v>
      </c>
      <c r="D48" s="70">
        <v>40</v>
      </c>
      <c r="E48" s="70">
        <v>2024</v>
      </c>
      <c r="F48" s="70" t="s">
        <v>1554</v>
      </c>
      <c r="G48" s="1073" t="s">
        <v>2402</v>
      </c>
      <c r="H48" s="70" t="s">
        <v>2403</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2401</v>
      </c>
      <c r="B49" s="70">
        <v>41</v>
      </c>
      <c r="C49" s="70">
        <v>18</v>
      </c>
      <c r="D49" s="70">
        <v>41</v>
      </c>
      <c r="E49" s="70">
        <v>2024</v>
      </c>
      <c r="F49" s="70" t="s">
        <v>1554</v>
      </c>
      <c r="G49" s="1073" t="s">
        <v>2398</v>
      </c>
      <c r="H49" s="70" t="s">
        <v>2399</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1670</v>
      </c>
      <c r="B191" s="70">
        <v>183</v>
      </c>
      <c r="C191" s="70">
        <v>16</v>
      </c>
      <c r="D191" s="70">
        <v>3</v>
      </c>
      <c r="E191" s="70">
        <v>2022</v>
      </c>
      <c r="F191" s="70" t="s">
        <v>161</v>
      </c>
      <c r="G191" s="1073" t="s">
        <v>1668</v>
      </c>
      <c r="H191" s="70" t="s">
        <v>1669</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2464</v>
      </c>
      <c r="B192" s="70">
        <v>184</v>
      </c>
      <c r="C192" s="70">
        <v>16</v>
      </c>
      <c r="D192" s="70">
        <v>4</v>
      </c>
      <c r="E192" s="70">
        <v>2022</v>
      </c>
      <c r="F192" s="70" t="s">
        <v>161</v>
      </c>
      <c r="G192" s="1073" t="s">
        <v>2438</v>
      </c>
      <c r="H192" s="70" t="s">
        <v>2439</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1718</v>
      </c>
      <c r="B194" s="70">
        <v>186</v>
      </c>
      <c r="C194" s="70">
        <v>16</v>
      </c>
      <c r="D194" s="70">
        <v>6</v>
      </c>
      <c r="E194" s="70">
        <v>2022</v>
      </c>
      <c r="F194" s="70" t="s">
        <v>161</v>
      </c>
      <c r="G194" s="1073" t="s">
        <v>1716</v>
      </c>
      <c r="H194" s="70" t="s">
        <v>1717</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1710</v>
      </c>
      <c r="B196" s="70">
        <v>188</v>
      </c>
      <c r="C196" s="70">
        <v>16</v>
      </c>
      <c r="D196" s="70">
        <v>8</v>
      </c>
      <c r="E196" s="70">
        <v>2022</v>
      </c>
      <c r="F196" s="70" t="s">
        <v>161</v>
      </c>
      <c r="G196" s="1073" t="s">
        <v>1708</v>
      </c>
      <c r="H196" s="70" t="s">
        <v>1709</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1674</v>
      </c>
      <c r="B197" s="70">
        <v>189</v>
      </c>
      <c r="C197" s="70">
        <v>16</v>
      </c>
      <c r="D197" s="70">
        <v>9</v>
      </c>
      <c r="E197" s="70">
        <v>2022</v>
      </c>
      <c r="F197" s="70" t="s">
        <v>161</v>
      </c>
      <c r="G197" s="1073" t="s">
        <v>1672</v>
      </c>
      <c r="H197" s="70" t="s">
        <v>1673</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2392</v>
      </c>
      <c r="B198" s="70">
        <v>190</v>
      </c>
      <c r="C198" s="70">
        <v>16</v>
      </c>
      <c r="D198" s="70">
        <v>10</v>
      </c>
      <c r="E198" s="70">
        <v>2022</v>
      </c>
      <c r="F198" s="70" t="s">
        <v>161</v>
      </c>
      <c r="G198" s="1073" t="s">
        <v>2390</v>
      </c>
      <c r="H198" s="70" t="s">
        <v>2391</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2465</v>
      </c>
      <c r="B200" s="70">
        <v>192</v>
      </c>
      <c r="C200" s="70">
        <v>16</v>
      </c>
      <c r="D200" s="70">
        <v>12</v>
      </c>
      <c r="E200" s="70">
        <v>2022</v>
      </c>
      <c r="F200" s="70" t="s">
        <v>161</v>
      </c>
      <c r="G200" s="1073" t="s">
        <v>2441</v>
      </c>
      <c r="H200" s="70" t="s">
        <v>2442</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1690</v>
      </c>
      <c r="B201" s="70">
        <v>193</v>
      </c>
      <c r="C201" s="70">
        <v>16</v>
      </c>
      <c r="D201" s="70">
        <v>13</v>
      </c>
      <c r="E201" s="70">
        <v>2022</v>
      </c>
      <c r="F201" s="70" t="s">
        <v>161</v>
      </c>
      <c r="G201" s="1073" t="s">
        <v>1688</v>
      </c>
      <c r="H201" s="70" t="s">
        <v>1689</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2388</v>
      </c>
      <c r="B202" s="70">
        <v>194</v>
      </c>
      <c r="C202" s="70">
        <v>16</v>
      </c>
      <c r="D202" s="70">
        <v>14</v>
      </c>
      <c r="E202" s="70">
        <v>2022</v>
      </c>
      <c r="F202" s="70" t="s">
        <v>161</v>
      </c>
      <c r="G202" s="1073" t="s">
        <v>2386</v>
      </c>
      <c r="H202" s="70" t="s">
        <v>2387</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2412</v>
      </c>
      <c r="B203" s="70">
        <v>195</v>
      </c>
      <c r="C203" s="70">
        <v>16</v>
      </c>
      <c r="D203" s="70">
        <v>15</v>
      </c>
      <c r="E203" s="70">
        <v>2022</v>
      </c>
      <c r="F203" s="70" t="s">
        <v>161</v>
      </c>
      <c r="G203" s="1073" t="s">
        <v>2410</v>
      </c>
      <c r="H203" s="70" t="s">
        <v>2411</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1702</v>
      </c>
      <c r="B204" s="70">
        <v>196</v>
      </c>
      <c r="C204" s="70">
        <v>16</v>
      </c>
      <c r="D204" s="70">
        <v>16</v>
      </c>
      <c r="E204" s="70">
        <v>2022</v>
      </c>
      <c r="F204" s="70" t="s">
        <v>161</v>
      </c>
      <c r="G204" s="1073" t="s">
        <v>1700</v>
      </c>
      <c r="H204" s="70" t="s">
        <v>1701</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1722</v>
      </c>
      <c r="B205" s="70">
        <v>197</v>
      </c>
      <c r="C205" s="70">
        <v>16</v>
      </c>
      <c r="D205" s="70">
        <v>17</v>
      </c>
      <c r="E205" s="70">
        <v>2022</v>
      </c>
      <c r="F205" s="70" t="s">
        <v>161</v>
      </c>
      <c r="G205" s="1073" t="s">
        <v>1720</v>
      </c>
      <c r="H205" s="70" t="s">
        <v>1721</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2384</v>
      </c>
      <c r="B206" s="70">
        <v>198</v>
      </c>
      <c r="C206" s="70">
        <v>16</v>
      </c>
      <c r="D206" s="70">
        <v>18</v>
      </c>
      <c r="E206" s="70">
        <v>2022</v>
      </c>
      <c r="F206" s="70" t="s">
        <v>161</v>
      </c>
      <c r="G206" s="1073" t="s">
        <v>2382</v>
      </c>
      <c r="H206" s="70" t="s">
        <v>2383</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2466</v>
      </c>
      <c r="B208" s="70">
        <v>200</v>
      </c>
      <c r="C208" s="70">
        <v>16</v>
      </c>
      <c r="D208" s="70">
        <v>20</v>
      </c>
      <c r="E208" s="70">
        <v>2022</v>
      </c>
      <c r="F208" s="70" t="s">
        <v>161</v>
      </c>
      <c r="G208" s="1073" t="s">
        <v>2444</v>
      </c>
      <c r="H208" s="70" t="s">
        <v>2445</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1666</v>
      </c>
      <c r="B209" s="70">
        <v>201</v>
      </c>
      <c r="C209" s="70">
        <v>16</v>
      </c>
      <c r="D209" s="70">
        <v>21</v>
      </c>
      <c r="E209" s="70">
        <v>2022</v>
      </c>
      <c r="F209" s="70" t="s">
        <v>161</v>
      </c>
      <c r="G209" s="1073" t="s">
        <v>1664</v>
      </c>
      <c r="H209" s="70" t="s">
        <v>1665</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2380</v>
      </c>
      <c r="B210" s="70">
        <v>202</v>
      </c>
      <c r="C210" s="70">
        <v>16</v>
      </c>
      <c r="D210" s="70">
        <v>22</v>
      </c>
      <c r="E210" s="70">
        <v>2022</v>
      </c>
      <c r="F210" s="70" t="s">
        <v>161</v>
      </c>
      <c r="G210" s="1073" t="s">
        <v>2378</v>
      </c>
      <c r="H210" s="70" t="s">
        <v>2379</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2467</v>
      </c>
      <c r="B211" s="70">
        <v>203</v>
      </c>
      <c r="C211" s="70">
        <v>16</v>
      </c>
      <c r="D211" s="70">
        <v>23</v>
      </c>
      <c r="E211" s="70">
        <v>2022</v>
      </c>
      <c r="F211" s="70" t="s">
        <v>161</v>
      </c>
      <c r="G211" s="1073" t="s">
        <v>2447</v>
      </c>
      <c r="H211" s="70" t="s">
        <v>2448</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2408</v>
      </c>
      <c r="B212" s="70">
        <v>204</v>
      </c>
      <c r="C212" s="70">
        <v>16</v>
      </c>
      <c r="D212" s="70">
        <v>24</v>
      </c>
      <c r="E212" s="70">
        <v>2022</v>
      </c>
      <c r="F212" s="70" t="s">
        <v>161</v>
      </c>
      <c r="G212" s="1073" t="s">
        <v>2406</v>
      </c>
      <c r="H212" s="70" t="s">
        <v>2407</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2376</v>
      </c>
      <c r="B213" s="70">
        <v>205</v>
      </c>
      <c r="C213" s="70">
        <v>16</v>
      </c>
      <c r="D213" s="70">
        <v>25</v>
      </c>
      <c r="E213" s="70">
        <v>2022</v>
      </c>
      <c r="F213" s="70" t="s">
        <v>161</v>
      </c>
      <c r="G213" s="1073" t="s">
        <v>2375</v>
      </c>
      <c r="H213" s="70" t="s">
        <v>2300</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2468</v>
      </c>
      <c r="B215" s="70">
        <v>207</v>
      </c>
      <c r="C215" s="70">
        <v>16</v>
      </c>
      <c r="D215" s="70">
        <v>27</v>
      </c>
      <c r="E215" s="70">
        <v>2022</v>
      </c>
      <c r="F215" s="70" t="s">
        <v>161</v>
      </c>
      <c r="G215" s="1073" t="s">
        <v>2450</v>
      </c>
      <c r="H215" s="70" t="s">
        <v>2451</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2469</v>
      </c>
      <c r="B216" s="70">
        <v>208</v>
      </c>
      <c r="C216" s="70">
        <v>16</v>
      </c>
      <c r="D216" s="70">
        <v>28</v>
      </c>
      <c r="E216" s="70">
        <v>2022</v>
      </c>
      <c r="F216" s="70" t="s">
        <v>161</v>
      </c>
      <c r="G216" s="1073" t="s">
        <v>2453</v>
      </c>
      <c r="H216" s="70" t="s">
        <v>2454</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2470</v>
      </c>
      <c r="B217" s="70">
        <v>209</v>
      </c>
      <c r="C217" s="70">
        <v>16</v>
      </c>
      <c r="D217" s="70">
        <v>29</v>
      </c>
      <c r="E217" s="70">
        <v>2022</v>
      </c>
      <c r="F217" s="70" t="s">
        <v>161</v>
      </c>
      <c r="G217" s="1073" t="s">
        <v>2456</v>
      </c>
      <c r="H217" s="70" t="s">
        <v>2457</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2471</v>
      </c>
      <c r="B219" s="70">
        <v>211</v>
      </c>
      <c r="C219" s="70">
        <v>16</v>
      </c>
      <c r="D219" s="70">
        <v>31</v>
      </c>
      <c r="E219" s="70">
        <v>2022</v>
      </c>
      <c r="F219" s="70" t="s">
        <v>161</v>
      </c>
      <c r="G219" s="1073" t="s">
        <v>2459</v>
      </c>
      <c r="H219" s="70" t="s">
        <v>2460</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2396</v>
      </c>
      <c r="B220" s="70">
        <v>212</v>
      </c>
      <c r="C220" s="70">
        <v>16</v>
      </c>
      <c r="D220" s="70">
        <v>32</v>
      </c>
      <c r="E220" s="70">
        <v>2022</v>
      </c>
      <c r="F220" s="70" t="s">
        <v>161</v>
      </c>
      <c r="G220" s="1073" t="s">
        <v>2394</v>
      </c>
      <c r="H220" s="70" t="s">
        <v>2395</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1650</v>
      </c>
      <c r="B221" s="70">
        <v>213</v>
      </c>
      <c r="C221" s="70">
        <v>16</v>
      </c>
      <c r="D221" s="70">
        <v>33</v>
      </c>
      <c r="E221" s="70">
        <v>2022</v>
      </c>
      <c r="F221" s="70" t="s">
        <v>161</v>
      </c>
      <c r="G221" s="1073" t="s">
        <v>1648</v>
      </c>
      <c r="H221" s="70" t="s">
        <v>1649</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2073</v>
      </c>
      <c r="B222" s="70">
        <v>214</v>
      </c>
      <c r="C222" s="70">
        <v>16</v>
      </c>
      <c r="D222" s="70">
        <v>34</v>
      </c>
      <c r="E222" s="70">
        <v>2022</v>
      </c>
      <c r="F222" s="70" t="s">
        <v>161</v>
      </c>
      <c r="G222" s="1073" t="s">
        <v>2054</v>
      </c>
      <c r="H222" s="70" t="s">
        <v>2055</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1698</v>
      </c>
      <c r="B223" s="70">
        <v>215</v>
      </c>
      <c r="C223" s="70">
        <v>16</v>
      </c>
      <c r="D223" s="70">
        <v>35</v>
      </c>
      <c r="E223" s="70">
        <v>2022</v>
      </c>
      <c r="F223" s="70" t="s">
        <v>161</v>
      </c>
      <c r="G223" s="1073" t="s">
        <v>1696</v>
      </c>
      <c r="H223" s="70" t="s">
        <v>1697</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1686</v>
      </c>
      <c r="B224" s="70">
        <v>216</v>
      </c>
      <c r="C224" s="70">
        <v>16</v>
      </c>
      <c r="D224" s="70">
        <v>36</v>
      </c>
      <c r="E224" s="70">
        <v>2022</v>
      </c>
      <c r="F224" s="70" t="s">
        <v>161</v>
      </c>
      <c r="G224" s="1073" t="s">
        <v>1684</v>
      </c>
      <c r="H224" s="70" t="s">
        <v>1685</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2472</v>
      </c>
      <c r="B225" s="70">
        <v>217</v>
      </c>
      <c r="C225" s="70">
        <v>16</v>
      </c>
      <c r="D225" s="70">
        <v>37</v>
      </c>
      <c r="E225" s="70">
        <v>2022</v>
      </c>
      <c r="F225" s="70" t="s">
        <v>161</v>
      </c>
      <c r="G225" s="1073" t="s">
        <v>2462</v>
      </c>
      <c r="H225" s="70" t="s">
        <v>2463</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1714</v>
      </c>
      <c r="B226" s="70">
        <v>218</v>
      </c>
      <c r="C226" s="70">
        <v>16</v>
      </c>
      <c r="D226" s="70">
        <v>38</v>
      </c>
      <c r="E226" s="70">
        <v>2022</v>
      </c>
      <c r="F226" s="70" t="s">
        <v>161</v>
      </c>
      <c r="G226" s="1073" t="s">
        <v>1712</v>
      </c>
      <c r="H226" s="70" t="s">
        <v>1713</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1694</v>
      </c>
      <c r="B227" s="70">
        <v>219</v>
      </c>
      <c r="C227" s="70">
        <v>16</v>
      </c>
      <c r="D227" s="70">
        <v>39</v>
      </c>
      <c r="E227" s="70">
        <v>2022</v>
      </c>
      <c r="F227" s="70" t="s">
        <v>161</v>
      </c>
      <c r="G227" s="1073" t="s">
        <v>1692</v>
      </c>
      <c r="H227" s="70" t="s">
        <v>1693</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2404</v>
      </c>
      <c r="B228" s="70">
        <v>220</v>
      </c>
      <c r="C228" s="70">
        <v>16</v>
      </c>
      <c r="D228" s="70">
        <v>40</v>
      </c>
      <c r="E228" s="70">
        <v>2022</v>
      </c>
      <c r="F228" s="70" t="s">
        <v>161</v>
      </c>
      <c r="G228" s="1073" t="s">
        <v>2402</v>
      </c>
      <c r="H228" s="70" t="s">
        <v>2403</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2400</v>
      </c>
      <c r="B229" s="70">
        <v>221</v>
      </c>
      <c r="C229" s="70">
        <v>16</v>
      </c>
      <c r="D229" s="70">
        <v>41</v>
      </c>
      <c r="E229" s="70">
        <v>2022</v>
      </c>
      <c r="F229" s="70" t="s">
        <v>161</v>
      </c>
      <c r="G229" s="1073" t="s">
        <v>2398</v>
      </c>
      <c r="H229" s="70" t="s">
        <v>2399</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2054</v>
      </c>
      <c r="H6" s="77" t="s">
        <v>2055</v>
      </c>
      <c r="I6" s="77" t="s">
        <v>2415</v>
      </c>
      <c r="J6" s="77" t="s">
        <v>2416</v>
      </c>
      <c r="K6" s="1080">
        <v>45</v>
      </c>
      <c r="L6" s="1081">
        <v>5</v>
      </c>
      <c r="M6" s="1044"/>
      <c r="N6" s="988">
        <v>1</v>
      </c>
      <c r="O6" s="77" t="s">
        <v>1639</v>
      </c>
      <c r="P6" s="77" t="s">
        <v>1640</v>
      </c>
      <c r="Q6" s="77" t="s">
        <v>1501</v>
      </c>
      <c r="R6" s="16"/>
      <c r="S6" s="77">
        <v>1</v>
      </c>
      <c r="T6" s="77" t="s">
        <v>2054</v>
      </c>
      <c r="U6" s="77" t="s">
        <v>2055</v>
      </c>
      <c r="V6" s="77" t="s">
        <v>1501</v>
      </c>
      <c r="W6" s="16"/>
      <c r="X6" s="77">
        <v>1</v>
      </c>
      <c r="Y6" s="692" t="s">
        <v>1639</v>
      </c>
      <c r="Z6" s="77" t="s">
        <v>1640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1633</v>
      </c>
      <c r="P7" s="77" t="s">
        <v>1634</v>
      </c>
      <c r="Q7" s="77" t="s">
        <v>1501</v>
      </c>
      <c r="R7" s="16"/>
      <c r="S7" s="77">
        <v>2</v>
      </c>
      <c r="T7" s="76" t="s">
        <v>795</v>
      </c>
      <c r="U7" s="77" t="s">
        <v>1503</v>
      </c>
      <c r="V7" s="77" t="s">
        <v>1503</v>
      </c>
      <c r="W7" s="16"/>
      <c r="X7" s="77">
        <v>2</v>
      </c>
      <c r="Y7" s="692" t="s">
        <v>1633</v>
      </c>
      <c r="Z7" s="77" t="s">
        <v>1634</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1668</v>
      </c>
      <c r="AE8" s="77" t="s">
        <v>1669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1645</v>
      </c>
      <c r="P9" s="77" t="s">
        <v>1646</v>
      </c>
      <c r="Q9" s="77" t="s">
        <v>1501</v>
      </c>
      <c r="R9" s="16"/>
      <c r="S9" s="16"/>
      <c r="T9" s="16"/>
      <c r="U9" s="16"/>
      <c r="V9" s="16"/>
      <c r="W9" s="16"/>
      <c r="X9" s="77">
        <v>4</v>
      </c>
      <c r="Y9" s="692" t="s">
        <v>1645</v>
      </c>
      <c r="Z9" s="77" t="s">
        <v>1646</v>
      </c>
      <c r="AA9" s="77" t="s">
        <v>1501</v>
      </c>
      <c r="AB9" s="16"/>
      <c r="AC9" s="77">
        <v>4</v>
      </c>
      <c r="AD9" s="77" t="s">
        <v>2438</v>
      </c>
      <c r="AE9" s="77" t="s">
        <v>2439</v>
      </c>
      <c r="AF9" s="77" t="s">
        <v>1501</v>
      </c>
    </row>
    <row r="10" spans="1:32" ht="12">
      <c r="A10" s="16"/>
      <c r="B10" s="16"/>
      <c r="C10" s="16"/>
      <c r="D10" s="16"/>
      <c r="F10" s="75" t="s">
        <v>1501</v>
      </c>
      <c r="G10" s="76" t="s">
        <v>2054</v>
      </c>
      <c r="H10" s="77" t="s">
        <v>2055</v>
      </c>
      <c r="I10" s="77" t="s">
        <v>2415</v>
      </c>
      <c r="J10" s="77" t="s">
        <v>2416</v>
      </c>
      <c r="K10" s="1079">
        <v>45</v>
      </c>
      <c r="L10" s="1045">
        <v>5</v>
      </c>
      <c r="M10" s="1044"/>
      <c r="N10" s="988">
        <v>5</v>
      </c>
      <c r="O10" s="77" t="s">
        <v>1805</v>
      </c>
      <c r="P10" s="77" t="s">
        <v>1806</v>
      </c>
      <c r="Q10" s="77" t="s">
        <v>1501</v>
      </c>
      <c r="R10" s="16"/>
      <c r="S10" s="16"/>
      <c r="T10" s="16"/>
      <c r="U10" s="16"/>
      <c r="V10" s="16"/>
      <c r="W10" s="16"/>
      <c r="X10" s="77">
        <v>5</v>
      </c>
      <c r="Y10" s="692" t="s">
        <v>1805</v>
      </c>
      <c r="Z10" s="77" t="s">
        <v>1806</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1828</v>
      </c>
      <c r="P11" s="77" t="s">
        <v>1829</v>
      </c>
      <c r="Q11" s="77" t="s">
        <v>1501</v>
      </c>
      <c r="R11" s="16"/>
      <c r="S11" s="16"/>
      <c r="T11" s="16"/>
      <c r="U11" s="16"/>
      <c r="V11" s="16"/>
      <c r="W11" s="16"/>
      <c r="X11" s="77">
        <v>6</v>
      </c>
      <c r="Y11" s="692" t="s">
        <v>1828</v>
      </c>
      <c r="Z11" s="77" t="s">
        <v>1829</v>
      </c>
      <c r="AA11" s="77" t="s">
        <v>1501</v>
      </c>
      <c r="AB11" s="16"/>
      <c r="AC11" s="77">
        <v>6</v>
      </c>
      <c r="AD11" s="77" t="s">
        <v>1716</v>
      </c>
      <c r="AE11" s="77" t="s">
        <v>1717</v>
      </c>
      <c r="AF11" s="77" t="s">
        <v>1501</v>
      </c>
    </row>
    <row r="12" spans="1:32" ht="12">
      <c r="A12" s="16"/>
      <c r="B12" s="16"/>
      <c r="C12" s="16"/>
      <c r="D12" s="16"/>
      <c r="F12" s="75" t="s">
        <v>1505</v>
      </c>
      <c r="G12" s="76" t="s">
        <v>2054</v>
      </c>
      <c r="H12" s="77"/>
      <c r="I12" s="77" t="s">
        <v>2054</v>
      </c>
      <c r="J12" s="77"/>
      <c r="K12" s="1079" t="s">
        <v>1544</v>
      </c>
      <c r="L12" s="1045"/>
      <c r="M12" s="1044"/>
      <c r="N12" s="988">
        <v>7</v>
      </c>
      <c r="O12" s="77" t="s">
        <v>1851</v>
      </c>
      <c r="P12" s="77" t="s">
        <v>1852</v>
      </c>
      <c r="Q12" s="77" t="s">
        <v>1501</v>
      </c>
      <c r="R12" s="16"/>
      <c r="S12" s="16"/>
      <c r="T12" s="16"/>
      <c r="U12" s="16"/>
      <c r="V12" s="16"/>
      <c r="W12" s="16"/>
      <c r="X12" s="77">
        <v>7</v>
      </c>
      <c r="Y12" s="692" t="s">
        <v>1851</v>
      </c>
      <c r="Z12" s="77" t="s">
        <v>1852</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1874</v>
      </c>
      <c r="P13" s="77" t="s">
        <v>1875</v>
      </c>
      <c r="Q13" s="77" t="s">
        <v>1501</v>
      </c>
      <c r="R13" s="16"/>
      <c r="S13" s="16"/>
      <c r="T13" s="16"/>
      <c r="U13" s="16"/>
      <c r="V13" s="16"/>
      <c r="W13" s="16"/>
      <c r="X13" s="77">
        <v>8</v>
      </c>
      <c r="Y13" s="692" t="s">
        <v>1874</v>
      </c>
      <c r="Z13" s="77" t="s">
        <v>1875</v>
      </c>
      <c r="AA13" s="77" t="s">
        <v>1501</v>
      </c>
      <c r="AB13" s="16"/>
      <c r="AC13" s="77">
        <v>8</v>
      </c>
      <c r="AD13" s="77" t="s">
        <v>1708</v>
      </c>
      <c r="AE13" s="77" t="s">
        <v>1709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1897</v>
      </c>
      <c r="P14" s="77" t="s">
        <v>1898</v>
      </c>
      <c r="Q14" s="77" t="s">
        <v>1501</v>
      </c>
      <c r="R14" s="16"/>
      <c r="S14" s="16"/>
      <c r="T14" s="16"/>
      <c r="U14" s="16"/>
      <c r="V14" s="16"/>
      <c r="W14" s="16"/>
      <c r="X14" s="77">
        <v>9</v>
      </c>
      <c r="Y14" s="692" t="s">
        <v>1897</v>
      </c>
      <c r="Z14" s="77" t="s">
        <v>1898</v>
      </c>
      <c r="AA14" s="77" t="s">
        <v>1501</v>
      </c>
      <c r="AB14" s="16"/>
      <c r="AC14" s="77">
        <v>9</v>
      </c>
      <c r="AD14" s="77" t="s">
        <v>1672</v>
      </c>
      <c r="AE14" s="77" t="s">
        <v>1673</v>
      </c>
      <c r="AF14" s="77" t="s">
        <v>1501</v>
      </c>
    </row>
    <row r="15" spans="1:32" ht="12">
      <c r="A15" s="16"/>
      <c r="B15" s="16"/>
      <c r="C15" s="16"/>
      <c r="D15" s="16"/>
      <c r="E15" s="16"/>
      <c r="F15" s="16"/>
      <c r="G15" s="16"/>
      <c r="H15" s="16"/>
      <c r="I15" s="16"/>
      <c r="J15" s="16"/>
      <c r="K15" s="1044"/>
      <c r="L15" s="1044"/>
      <c r="M15" s="1044"/>
      <c r="N15" s="988">
        <v>10</v>
      </c>
      <c r="O15" s="77" t="s">
        <v>1920</v>
      </c>
      <c r="P15" s="77" t="s">
        <v>1921</v>
      </c>
      <c r="Q15" s="77" t="s">
        <v>1501</v>
      </c>
      <c r="R15" s="16"/>
      <c r="S15" s="16"/>
      <c r="T15" s="16"/>
      <c r="U15" s="16"/>
      <c r="V15" s="16"/>
      <c r="W15" s="16"/>
      <c r="X15" s="77">
        <v>10</v>
      </c>
      <c r="Y15" s="692" t="s">
        <v>1920</v>
      </c>
      <c r="Z15" s="77" t="s">
        <v>1921</v>
      </c>
      <c r="AA15" s="77" t="s">
        <v>1501</v>
      </c>
      <c r="AB15" s="16"/>
      <c r="AC15" s="77">
        <v>10</v>
      </c>
      <c r="AD15" s="77" t="s">
        <v>2390</v>
      </c>
      <c r="AE15" s="77" t="s">
        <v>2391</v>
      </c>
      <c r="AF15" s="77" t="s">
        <v>1501</v>
      </c>
    </row>
    <row r="16" spans="1:32" ht="12">
      <c r="A16" s="16"/>
      <c r="B16" s="16"/>
      <c r="C16" s="16"/>
      <c r="D16" s="16"/>
      <c r="E16" s="16"/>
      <c r="F16" s="16"/>
      <c r="G16" s="16"/>
      <c r="H16" s="16"/>
      <c r="I16" s="16"/>
      <c r="J16" s="16"/>
      <c r="K16" s="1044"/>
      <c r="L16" s="1044"/>
      <c r="M16" s="1044"/>
      <c r="N16" s="988">
        <v>11</v>
      </c>
      <c r="O16" s="77" t="s">
        <v>1943</v>
      </c>
      <c r="P16" s="77" t="s">
        <v>1944</v>
      </c>
      <c r="Q16" s="77" t="s">
        <v>1501</v>
      </c>
      <c r="R16" s="16"/>
      <c r="S16" s="16"/>
      <c r="T16" s="16"/>
      <c r="U16" s="16"/>
      <c r="V16" s="16"/>
      <c r="W16" s="16"/>
      <c r="X16" s="77">
        <v>11</v>
      </c>
      <c r="Y16" s="692" t="s">
        <v>1943</v>
      </c>
      <c r="Z16" s="77" t="s">
        <v>1944</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1966</v>
      </c>
      <c r="P17" s="77" t="s">
        <v>1967</v>
      </c>
      <c r="Q17" s="77" t="s">
        <v>1501</v>
      </c>
      <c r="R17" s="16"/>
      <c r="S17" s="16"/>
      <c r="T17" s="16"/>
      <c r="U17" s="16"/>
      <c r="V17" s="16"/>
      <c r="W17" s="16"/>
      <c r="X17" s="77">
        <v>12</v>
      </c>
      <c r="Y17" s="692" t="s">
        <v>1966</v>
      </c>
      <c r="Z17" s="77" t="s">
        <v>1967</v>
      </c>
      <c r="AA17" s="77" t="s">
        <v>1501</v>
      </c>
      <c r="AB17" s="16"/>
      <c r="AC17" s="77">
        <v>12</v>
      </c>
      <c r="AD17" s="77" t="s">
        <v>2441</v>
      </c>
      <c r="AE17" s="77" t="s">
        <v>2442</v>
      </c>
      <c r="AF17" s="77" t="s">
        <v>1501</v>
      </c>
    </row>
    <row r="18" spans="1:32" ht="12">
      <c r="A18" s="16"/>
      <c r="B18" s="16"/>
      <c r="C18" s="16"/>
      <c r="D18" s="16"/>
      <c r="E18" s="16"/>
      <c r="F18" s="16"/>
      <c r="G18" s="16"/>
      <c r="H18" s="16"/>
      <c r="I18" s="16"/>
      <c r="J18" s="16"/>
      <c r="K18" s="1044"/>
      <c r="L18" s="1044"/>
      <c r="M18" s="1044"/>
      <c r="N18" s="988">
        <v>13</v>
      </c>
      <c r="O18" s="77" t="s">
        <v>1656</v>
      </c>
      <c r="P18" s="77" t="s">
        <v>1657</v>
      </c>
      <c r="Q18" s="77" t="s">
        <v>1501</v>
      </c>
      <c r="R18" s="16"/>
      <c r="S18" s="16"/>
      <c r="T18" s="16"/>
      <c r="U18" s="16"/>
      <c r="V18" s="16"/>
      <c r="W18" s="16"/>
      <c r="X18" s="77">
        <v>13</v>
      </c>
      <c r="Y18" s="692" t="s">
        <v>1656</v>
      </c>
      <c r="Z18" s="77" t="s">
        <v>1657</v>
      </c>
      <c r="AA18" s="77" t="s">
        <v>1501</v>
      </c>
      <c r="AB18" s="16"/>
      <c r="AC18" s="77">
        <v>13</v>
      </c>
      <c r="AD18" s="77" t="s">
        <v>1688</v>
      </c>
      <c r="AE18" s="77" t="s">
        <v>1689</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2386</v>
      </c>
      <c r="AE19" s="77" t="s">
        <v>2387</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2410</v>
      </c>
      <c r="AE20" s="77" t="s">
        <v>2411</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1700</v>
      </c>
      <c r="AE21" s="77" t="s">
        <v>1701</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1720</v>
      </c>
      <c r="AE22" s="77" t="s">
        <v>1721</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2382</v>
      </c>
      <c r="AE23" s="77" t="s">
        <v>2383</v>
      </c>
      <c r="AF23" s="77" t="s">
        <v>1501</v>
      </c>
    </row>
    <row r="24" spans="1:32" ht="12">
      <c r="A24" s="16"/>
      <c r="B24" s="16"/>
      <c r="C24" s="16"/>
      <c r="D24" s="16"/>
      <c r="E24" s="16"/>
      <c r="F24" s="16"/>
      <c r="G24" s="16"/>
      <c r="H24" s="16"/>
      <c r="I24" s="16"/>
      <c r="J24" s="16"/>
      <c r="K24" s="1044"/>
      <c r="L24" s="1044"/>
      <c r="M24" s="1044"/>
      <c r="N24" s="988">
        <v>19</v>
      </c>
      <c r="O24" s="77" t="s">
        <v>1653</v>
      </c>
      <c r="P24" s="77" t="s">
        <v>1654</v>
      </c>
      <c r="Q24" s="77" t="s">
        <v>1501</v>
      </c>
      <c r="R24" s="16"/>
      <c r="S24" s="16"/>
      <c r="T24" s="16"/>
      <c r="U24" s="16"/>
      <c r="V24" s="16"/>
      <c r="W24" s="16"/>
      <c r="X24" s="77">
        <v>19</v>
      </c>
      <c r="Y24" s="692" t="s">
        <v>1653</v>
      </c>
      <c r="Z24" s="77" t="s">
        <v>1654</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2444</v>
      </c>
      <c r="AE25" s="77" t="s">
        <v>2445</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1664</v>
      </c>
      <c r="AE26" s="77" t="s">
        <v>1665</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2378</v>
      </c>
      <c r="AE27" s="77" t="s">
        <v>2379</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2447</v>
      </c>
      <c r="AE28" s="77" t="s">
        <v>2448</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2406</v>
      </c>
      <c r="AE29" s="77" t="s">
        <v>2407</v>
      </c>
      <c r="AF29" s="77" t="s">
        <v>1501</v>
      </c>
    </row>
    <row r="30" spans="1:32" ht="12">
      <c r="A30" s="16"/>
      <c r="B30" s="16"/>
      <c r="C30" s="16"/>
      <c r="D30" s="16"/>
      <c r="E30" s="16"/>
      <c r="F30" s="16"/>
      <c r="G30" s="16"/>
      <c r="H30" s="16"/>
      <c r="I30" s="16"/>
      <c r="J30" s="16"/>
      <c r="K30" s="1044"/>
      <c r="L30" s="1044"/>
      <c r="M30" s="1044"/>
      <c r="N30" s="988">
        <v>25</v>
      </c>
      <c r="O30" s="77" t="s">
        <v>1636</v>
      </c>
      <c r="P30" s="77" t="s">
        <v>1637</v>
      </c>
      <c r="Q30" s="77" t="s">
        <v>1501</v>
      </c>
      <c r="R30" s="16"/>
      <c r="S30" s="16"/>
      <c r="T30" s="16"/>
      <c r="U30" s="16"/>
      <c r="V30" s="16"/>
      <c r="W30" s="16"/>
      <c r="X30" s="77">
        <v>25</v>
      </c>
      <c r="Y30" s="692" t="s">
        <v>1636</v>
      </c>
      <c r="Z30" s="77" t="s">
        <v>1637</v>
      </c>
      <c r="AA30" s="77" t="s">
        <v>1501</v>
      </c>
      <c r="AB30" s="16"/>
      <c r="AC30" s="77">
        <v>25</v>
      </c>
      <c r="AD30" s="77" t="s">
        <v>2375</v>
      </c>
      <c r="AE30" s="77" t="s">
        <v>2300</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2450</v>
      </c>
      <c r="AE32" s="77" t="s">
        <v>2451</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2453</v>
      </c>
      <c r="AE33" s="77" t="s">
        <v>2454</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2456</v>
      </c>
      <c r="AE34" s="77" t="s">
        <v>2457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2415</v>
      </c>
      <c r="P36" s="77" t="s">
        <v>2416</v>
      </c>
      <c r="Q36" s="77" t="s">
        <v>1508</v>
      </c>
      <c r="R36" s="16"/>
      <c r="S36" s="16"/>
      <c r="T36" s="16"/>
      <c r="U36" s="16"/>
      <c r="V36" s="16"/>
      <c r="W36" s="16"/>
      <c r="X36" s="77">
        <v>31</v>
      </c>
      <c r="Y36" s="692">
        <v>0</v>
      </c>
      <c r="Z36" s="77">
        <v>0</v>
      </c>
      <c r="AA36" s="77">
        <v>0</v>
      </c>
      <c r="AB36" s="16"/>
      <c r="AC36" s="77">
        <v>31</v>
      </c>
      <c r="AD36" s="77" t="s">
        <v>2459</v>
      </c>
      <c r="AE36" s="77" t="s">
        <v>2460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2394</v>
      </c>
      <c r="AE37" s="77" t="s">
        <v>2395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1648</v>
      </c>
      <c r="AE38" s="77" t="s">
        <v>1649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2054</v>
      </c>
      <c r="AE39" s="77" t="s">
        <v>2055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1696</v>
      </c>
      <c r="AE40" s="77" t="s">
        <v>1697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1684</v>
      </c>
      <c r="AE41" s="77" t="s">
        <v>1685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2462</v>
      </c>
      <c r="AE42" s="77" t="s">
        <v>2463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1712</v>
      </c>
      <c r="AE43" s="77" t="s">
        <v>1713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1692</v>
      </c>
      <c r="AE44" s="77" t="s">
        <v>1693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2402</v>
      </c>
      <c r="AE45" s="77" t="s">
        <v>2403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2398</v>
      </c>
      <c r="AE46" s="77" t="s">
        <v>2399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深浦町</v>
      </c>
      <c r="K4" s="70" t="str">
        <f>HLOOKUP(K3,比較地域マスタ!$E$5:$L$6,2,0)</f>
        <v>02323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深浦町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20.198778388992899</v>
      </c>
      <c r="BB5" s="29"/>
      <c r="BC5" s="17"/>
      <c r="BD5" s="1005">
        <f>SUM(BC6:BC8)</f>
        <v>20.266847966174634</v>
      </c>
      <c r="BE5" s="29"/>
      <c r="BF5" s="17"/>
      <c r="BG5" s="1005">
        <f>AK35</f>
        <v>12.832589600957638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4.8415390245432421</v>
      </c>
      <c r="BA6" s="17"/>
      <c r="BB6" s="29"/>
      <c r="BC6" s="1005">
        <f>O32</f>
        <v>2.5153160018890999</v>
      </c>
      <c r="BD6" s="17"/>
      <c r="BE6" s="29"/>
      <c r="BF6" s="1005">
        <f>AK36</f>
        <v>1.3580133918951207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2.5607031663300388</v>
      </c>
      <c r="BA7" s="17"/>
      <c r="BB7" s="29"/>
      <c r="BC7" s="1005">
        <f>O33</f>
        <v>1.756349913398394</v>
      </c>
      <c r="BD7" s="17"/>
      <c r="BE7" s="29"/>
      <c r="BF7" s="1005">
        <f t="shared" ref="BF7:BF8" si="0">AK37</f>
        <v>1.4309244230712108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12.79653619811962</v>
      </c>
      <c r="BA8" s="17"/>
      <c r="BB8" s="29"/>
      <c r="BC8" s="1005">
        <f>O34</f>
        <v>15.99518205088714</v>
      </c>
      <c r="BD8" s="17"/>
      <c r="BE8" s="29"/>
      <c r="BF8" s="1005">
        <f t="shared" si="0"/>
        <v>10.043651785991306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82.800630801590941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11.116480956715581</v>
      </c>
      <c r="BA9" s="1005">
        <f>AZ9</f>
        <v>11.116480956715581</v>
      </c>
      <c r="BB9" s="29"/>
      <c r="BC9" s="1005">
        <f>O35</f>
        <v>12.174554718537991</v>
      </c>
      <c r="BD9" s="1005">
        <f>BC9</f>
        <v>12.174554718537991</v>
      </c>
      <c r="BE9" s="29"/>
      <c r="BF9" s="1005">
        <f>AK39</f>
        <v>7.1855239394249661</v>
      </c>
      <c r="BG9" s="1005">
        <f>AK39</f>
        <v>7.1855239394249661</v>
      </c>
      <c r="BH9" s="29"/>
    </row>
    <row r="10" spans="1:62" ht="17.100000000000001" customHeight="1" thickBot="1">
      <c r="B10" s="323"/>
      <c r="C10" s="324"/>
      <c r="D10" s="326"/>
      <c r="E10" s="326"/>
      <c r="F10" s="326"/>
      <c r="G10" s="325"/>
      <c r="H10" s="325"/>
      <c r="I10" s="326"/>
      <c r="J10" s="327"/>
      <c r="K10" s="334"/>
      <c r="L10" s="246" t="s">
        <v>114</v>
      </c>
      <c r="M10" s="246"/>
      <c r="N10" s="563"/>
      <c r="O10" s="906">
        <f>SUM(O11:O13)</f>
        <v>20.198778388992899</v>
      </c>
      <c r="P10" s="453">
        <f t="shared" ref="P10:P22" si="1">O10/$O$9</f>
        <v>0.24394474043795325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26.83303959455402</v>
      </c>
      <c r="BA10" s="1005">
        <f>AZ10</f>
        <v>26.83303959455402</v>
      </c>
      <c r="BB10" s="29"/>
      <c r="BC10" s="1005">
        <f>O36</f>
        <v>24.549968676297102</v>
      </c>
      <c r="BD10" s="1005">
        <f>BC10</f>
        <v>24.549968676297102</v>
      </c>
      <c r="BE10" s="29"/>
      <c r="BF10" s="1005">
        <f>AK40</f>
        <v>17.30640039366283</v>
      </c>
      <c r="BG10" s="1005">
        <f>AK40</f>
        <v>17.30640039366283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4.8415390245432421</v>
      </c>
      <c r="P11" s="454">
        <f t="shared" si="1"/>
        <v>5.8472248069518527E-2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23.7892227477586</v>
      </c>
      <c r="BB11" s="29"/>
      <c r="BC11" s="1005"/>
      <c r="BD11" s="1005">
        <f>SUM(BC12:BC14)</f>
        <v>20.761721660253777</v>
      </c>
      <c r="BE11" s="29"/>
      <c r="BF11" s="17"/>
      <c r="BG11" s="1005">
        <f>AK41</f>
        <v>15.2985599119735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2.5607031663300388</v>
      </c>
      <c r="P12" s="454">
        <f t="shared" si="1"/>
        <v>3.0926131136199474E-2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22.687692308948769</v>
      </c>
      <c r="BA12" s="17"/>
      <c r="BB12" s="29"/>
      <c r="BC12" s="1005">
        <f>O38</f>
        <v>19.604082130670889</v>
      </c>
      <c r="BD12" s="17"/>
      <c r="BE12" s="29"/>
      <c r="BF12" s="1005">
        <f>AK42</f>
        <v>14.678012783854907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12.79653619811962</v>
      </c>
      <c r="P13" s="454">
        <f t="shared" si="1"/>
        <v>0.15454636123223528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0.65966360678252001</v>
      </c>
      <c r="BA13" s="17"/>
      <c r="BB13" s="29"/>
      <c r="BC13" s="1005">
        <f>O41</f>
        <v>0.72829632510818398</v>
      </c>
      <c r="BD13" s="17"/>
      <c r="BE13" s="29"/>
      <c r="BF13" s="1005">
        <f>AK45</f>
        <v>0.42857245345157347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11.116480956715581</v>
      </c>
      <c r="P14" s="453">
        <f t="shared" si="1"/>
        <v>0.13425599357272031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0.44186683202731331</v>
      </c>
      <c r="BA14" s="17"/>
      <c r="BB14" s="29"/>
      <c r="BC14" s="1005">
        <f>O42</f>
        <v>0.42934320447470581</v>
      </c>
      <c r="BD14" s="17"/>
      <c r="BE14" s="29"/>
      <c r="BF14" s="1005">
        <f t="shared" ref="BF14" si="2">AK46</f>
        <v>0.19197467466701973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26.83303959455402</v>
      </c>
      <c r="P15" s="453">
        <f t="shared" si="1"/>
        <v>0.32406805763173541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0.86310911356985331</v>
      </c>
      <c r="BA15" s="1005">
        <f>AZ15</f>
        <v>0.86310911356985331</v>
      </c>
      <c r="BB15" s="29"/>
      <c r="BC15" s="1005">
        <f>O43</f>
        <v>1.2326215922999999</v>
      </c>
      <c r="BD15" s="1005">
        <f>BC15</f>
        <v>1.2326215922999999</v>
      </c>
      <c r="BE15" s="29"/>
      <c r="BF15" s="1005">
        <f>AK47</f>
        <v>0.90640238522674221</v>
      </c>
      <c r="BG15" s="1005">
        <f>AK47</f>
        <v>0.90640238522674221</v>
      </c>
      <c r="BH15" s="29"/>
    </row>
    <row r="16" spans="1:62" ht="17.100000000000001" customHeight="1" thickBot="1">
      <c r="B16" s="323"/>
      <c r="C16" s="324"/>
      <c r="D16" s="326"/>
      <c r="E16" s="326"/>
      <c r="F16" s="326"/>
      <c r="G16" s="325"/>
      <c r="H16" s="325"/>
      <c r="I16" s="326"/>
      <c r="J16" s="327"/>
      <c r="K16" s="335"/>
      <c r="L16" s="246" t="s">
        <v>128</v>
      </c>
      <c r="M16" s="344"/>
      <c r="N16" s="345"/>
      <c r="O16" s="906">
        <f>SUM(O18:O21)</f>
        <v>23.7892227477586</v>
      </c>
      <c r="P16" s="453">
        <f t="shared" si="1"/>
        <v>0.28730726466037398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22.687692308948769</v>
      </c>
      <c r="P17" s="454">
        <f t="shared" si="1"/>
        <v>0.2740038582956405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9.5679092164874913</v>
      </c>
      <c r="P18" s="454">
        <f t="shared" si="1"/>
        <v>0.11555357880562973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13.119783092461279</v>
      </c>
      <c r="P19" s="454">
        <f t="shared" si="1"/>
        <v>0.15845027949001078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0.65966360678252001</v>
      </c>
      <c r="P20" s="454">
        <f t="shared" si="1"/>
        <v>7.9668910779583709E-3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0.44186683202731331</v>
      </c>
      <c r="P21" s="454">
        <f t="shared" si="1"/>
        <v>5.3365152867751245E-3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0.86310911356985331</v>
      </c>
      <c r="P22" s="612">
        <f t="shared" si="1"/>
        <v>1.0423943697217213E-2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25.956132532342572</v>
      </c>
      <c r="AZ22" s="1005">
        <f t="shared" si="3"/>
        <v>24.504396863548266</v>
      </c>
      <c r="BA22" s="1005">
        <f t="shared" si="3"/>
        <v>23.006321321740312</v>
      </c>
      <c r="BB22" s="1005">
        <f t="shared" si="3"/>
        <v>22.872200079830261</v>
      </c>
      <c r="BC22" s="1005">
        <f t="shared" si="3"/>
        <v>20.266847966174634</v>
      </c>
      <c r="BD22" s="1005">
        <f t="shared" si="3"/>
        <v>15.452121654587025</v>
      </c>
      <c r="BE22" s="1005">
        <f t="shared" si="3"/>
        <v>13.887848086047219</v>
      </c>
      <c r="BF22" s="1005">
        <f t="shared" si="3"/>
        <v>16.046504445079588</v>
      </c>
      <c r="BG22" s="1005">
        <f t="shared" si="3"/>
        <v>15.697051730324535</v>
      </c>
      <c r="BH22" s="1005">
        <f t="shared" si="3"/>
        <v>14.779289987303251</v>
      </c>
      <c r="BI22" s="1005">
        <f t="shared" si="3"/>
        <v>14.194882149181177</v>
      </c>
      <c r="BJ22" s="1005">
        <f t="shared" si="3"/>
        <v>16.030819712433662</v>
      </c>
      <c r="BK22" s="1005">
        <f t="shared" si="3"/>
        <v>14.154563587428758</v>
      </c>
      <c r="BL22" s="1005">
        <f t="shared" si="3"/>
        <v>12.832589600957638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10.761022581836469</v>
      </c>
      <c r="AZ23" s="1005">
        <f t="shared" ref="AZ23:BL23" si="4">Y39</f>
        <v>10.22568399019284</v>
      </c>
      <c r="BA23" s="1005">
        <f t="shared" si="4"/>
        <v>12.045585609400259</v>
      </c>
      <c r="BB23" s="1005">
        <f t="shared" si="4"/>
        <v>13.06176807019509</v>
      </c>
      <c r="BC23" s="1005">
        <f t="shared" si="4"/>
        <v>12.174554718537991</v>
      </c>
      <c r="BD23" s="1005">
        <f t="shared" si="4"/>
        <v>12.837224373933489</v>
      </c>
      <c r="BE23" s="1005">
        <f t="shared" si="4"/>
        <v>11.11246190731862</v>
      </c>
      <c r="BF23" s="1005">
        <f t="shared" si="4"/>
        <v>10.456353254842664</v>
      </c>
      <c r="BG23" s="1005">
        <f t="shared" si="4"/>
        <v>9.3239907442793157</v>
      </c>
      <c r="BH23" s="1005">
        <f t="shared" si="4"/>
        <v>10.108035593172763</v>
      </c>
      <c r="BI23" s="1005">
        <f t="shared" si="4"/>
        <v>9.3604025613619726</v>
      </c>
      <c r="BJ23" s="1005">
        <f t="shared" si="4"/>
        <v>6.6179136076520431</v>
      </c>
      <c r="BK23" s="1005">
        <f t="shared" si="4"/>
        <v>7.5327914984673363</v>
      </c>
      <c r="BL23" s="1005">
        <f t="shared" si="4"/>
        <v>7.1855239394249661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21.89339028908816</v>
      </c>
      <c r="AZ24" s="1005">
        <f t="shared" ref="AZ24:BL24" si="5">Y40</f>
        <v>22.259987771189031</v>
      </c>
      <c r="BA24" s="1005">
        <f t="shared" si="5"/>
        <v>25.082400326557629</v>
      </c>
      <c r="BB24" s="1005">
        <f t="shared" si="5"/>
        <v>25.011489652375101</v>
      </c>
      <c r="BC24" s="1005">
        <f t="shared" si="5"/>
        <v>24.549968676297102</v>
      </c>
      <c r="BD24" s="1005">
        <f t="shared" si="5"/>
        <v>23.387051750518999</v>
      </c>
      <c r="BE24" s="1005">
        <f t="shared" si="5"/>
        <v>21.44725918535714</v>
      </c>
      <c r="BF24" s="1005">
        <f t="shared" si="5"/>
        <v>23.04029706045683</v>
      </c>
      <c r="BG24" s="1005">
        <f t="shared" si="5"/>
        <v>20.695106023490453</v>
      </c>
      <c r="BH24" s="1005">
        <f t="shared" si="5"/>
        <v>19.841887328521153</v>
      </c>
      <c r="BI24" s="1005">
        <f t="shared" si="5"/>
        <v>19.424392317642749</v>
      </c>
      <c r="BJ24" s="1005">
        <f t="shared" si="5"/>
        <v>16.673850949836957</v>
      </c>
      <c r="BK24" s="1005">
        <f t="shared" si="5"/>
        <v>16.610465617589782</v>
      </c>
      <c r="BL24" s="1005">
        <f t="shared" si="5"/>
        <v>17.30640039366283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21.95123539873385</v>
      </c>
      <c r="AZ25" s="1005">
        <f t="shared" ref="AZ25:BL25" si="6">Y41</f>
        <v>21.950845336965219</v>
      </c>
      <c r="BA25" s="1005">
        <f t="shared" si="6"/>
        <v>21.281401297453105</v>
      </c>
      <c r="BB25" s="1005">
        <f t="shared" si="6"/>
        <v>21.227876285510249</v>
      </c>
      <c r="BC25" s="1005">
        <f t="shared" si="6"/>
        <v>20.761721660253777</v>
      </c>
      <c r="BD25" s="1005">
        <f t="shared" si="6"/>
        <v>20.06694987692385</v>
      </c>
      <c r="BE25" s="1005">
        <f t="shared" si="6"/>
        <v>19.623912197678766</v>
      </c>
      <c r="BF25" s="1005">
        <f t="shared" si="6"/>
        <v>19.172431005935948</v>
      </c>
      <c r="BG25" s="1005">
        <f t="shared" si="6"/>
        <v>18.672319385983236</v>
      </c>
      <c r="BH25" s="1005">
        <f t="shared" si="6"/>
        <v>17.979506997505677</v>
      </c>
      <c r="BI25" s="1005">
        <f t="shared" si="6"/>
        <v>17.273511641960894</v>
      </c>
      <c r="BJ25" s="1005">
        <f t="shared" si="6"/>
        <v>15.645813265581538</v>
      </c>
      <c r="BK25" s="1005">
        <f t="shared" si="6"/>
        <v>15.45109231583182</v>
      </c>
      <c r="BL25" s="1005">
        <f t="shared" si="6"/>
        <v>15.2985599119735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0.83697766174249977</v>
      </c>
      <c r="AZ26" s="1005">
        <f t="shared" si="7"/>
        <v>0.83512016321420723</v>
      </c>
      <c r="BA26" s="1005">
        <f t="shared" si="7"/>
        <v>0.34120698685450068</v>
      </c>
      <c r="BB26" s="1005">
        <f t="shared" si="7"/>
        <v>0.47847370340000001</v>
      </c>
      <c r="BC26" s="1005">
        <f t="shared" si="7"/>
        <v>1.2326215922999999</v>
      </c>
      <c r="BD26" s="1005">
        <f t="shared" si="7"/>
        <v>0.9482084692499998</v>
      </c>
      <c r="BE26" s="1005">
        <f t="shared" si="7"/>
        <v>1.038176941125468</v>
      </c>
      <c r="BF26" s="1005">
        <f t="shared" si="7"/>
        <v>0.95642875848820508</v>
      </c>
      <c r="BG26" s="1005">
        <f t="shared" si="7"/>
        <v>1.1360467622399999</v>
      </c>
      <c r="BH26" s="1005">
        <f t="shared" si="7"/>
        <v>1.0793261796737894</v>
      </c>
      <c r="BI26" s="1005">
        <f t="shared" si="7"/>
        <v>0.89964503072000013</v>
      </c>
      <c r="BJ26" s="1005">
        <f t="shared" si="7"/>
        <v>1.221670624867778</v>
      </c>
      <c r="BK26" s="1005">
        <f t="shared" si="7"/>
        <v>1.0090614705344061</v>
      </c>
      <c r="BL26" s="1005">
        <f t="shared" si="7"/>
        <v>0.90640238522674221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81.398758463743548</v>
      </c>
      <c r="AZ27" s="1005">
        <f t="shared" si="8"/>
        <v>79.776034125109575</v>
      </c>
      <c r="BA27" s="1005">
        <f t="shared" si="8"/>
        <v>81.7569155420058</v>
      </c>
      <c r="BB27" s="1005">
        <f t="shared" si="8"/>
        <v>82.651807791310702</v>
      </c>
      <c r="BC27" s="1005">
        <f t="shared" si="8"/>
        <v>78.985714613563516</v>
      </c>
      <c r="BD27" s="1005">
        <f t="shared" si="8"/>
        <v>72.691556125213367</v>
      </c>
      <c r="BE27" s="1005">
        <f t="shared" si="8"/>
        <v>67.10965831752722</v>
      </c>
      <c r="BF27" s="1005">
        <f t="shared" si="8"/>
        <v>69.672014524803231</v>
      </c>
      <c r="BG27" s="1005">
        <f t="shared" si="8"/>
        <v>65.524514646317542</v>
      </c>
      <c r="BH27" s="1005">
        <f t="shared" si="8"/>
        <v>63.788046086176642</v>
      </c>
      <c r="BI27" s="1005">
        <f t="shared" si="8"/>
        <v>61.152833700866793</v>
      </c>
      <c r="BJ27" s="1005">
        <f t="shared" si="8"/>
        <v>56.190068160371972</v>
      </c>
      <c r="BK27" s="1005">
        <f t="shared" si="8"/>
        <v>54.757974489852103</v>
      </c>
      <c r="BL27" s="1005">
        <f t="shared" si="8"/>
        <v>53.529476231245674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78.985714613563516</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20.266847966174634</v>
      </c>
      <c r="P31" s="453">
        <f t="shared" ref="P31:P43" si="9">O31/$O$30</f>
        <v>0.2565887776711257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2.5153160018890999</v>
      </c>
      <c r="P32" s="454">
        <f t="shared" si="9"/>
        <v>3.1845201555689505E-2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1.756349913398394</v>
      </c>
      <c r="P33" s="454">
        <f t="shared" si="9"/>
        <v>2.2236298322947521E-2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15.99518205088714</v>
      </c>
      <c r="P34" s="454">
        <f t="shared" si="9"/>
        <v>0.20250727779248867</v>
      </c>
      <c r="Q34" s="328"/>
      <c r="R34" s="13"/>
      <c r="S34" s="323"/>
      <c r="T34" s="563" t="s">
        <v>112</v>
      </c>
      <c r="U34" s="332"/>
      <c r="V34" s="332"/>
      <c r="W34" s="332"/>
      <c r="X34" s="893">
        <f>X35+X39+X40+X41+X47</f>
        <v>81.398758463743548</v>
      </c>
      <c r="Y34" s="894">
        <f t="shared" ref="Y34:AK34" si="10">Y35+Y39+Y40+Y41+Y47</f>
        <v>79.776034125109575</v>
      </c>
      <c r="Z34" s="894">
        <f t="shared" si="10"/>
        <v>81.7569155420058</v>
      </c>
      <c r="AA34" s="894">
        <f t="shared" si="10"/>
        <v>82.651807791310702</v>
      </c>
      <c r="AB34" s="894">
        <f t="shared" si="10"/>
        <v>78.985714613563516</v>
      </c>
      <c r="AC34" s="894">
        <f t="shared" si="10"/>
        <v>72.691556125213367</v>
      </c>
      <c r="AD34" s="894">
        <f t="shared" si="10"/>
        <v>67.10965831752722</v>
      </c>
      <c r="AE34" s="894">
        <f t="shared" si="10"/>
        <v>69.672014524803231</v>
      </c>
      <c r="AF34" s="894">
        <f t="shared" si="10"/>
        <v>65.524514646317542</v>
      </c>
      <c r="AG34" s="894">
        <f t="shared" si="10"/>
        <v>63.788046086176642</v>
      </c>
      <c r="AH34" s="894">
        <f t="shared" si="10"/>
        <v>61.152833700866793</v>
      </c>
      <c r="AI34" s="894">
        <f t="shared" si="10"/>
        <v>56.190068160371972</v>
      </c>
      <c r="AJ34" s="894">
        <f t="shared" si="10"/>
        <v>54.757974489852103</v>
      </c>
      <c r="AK34" s="895">
        <f t="shared" si="10"/>
        <v>53.529476231245674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12.174554718537991</v>
      </c>
      <c r="P35" s="453">
        <f t="shared" si="9"/>
        <v>0.15413615966003252</v>
      </c>
      <c r="Q35" s="328"/>
      <c r="R35" s="13"/>
      <c r="S35" s="323"/>
      <c r="T35" s="334"/>
      <c r="U35" s="246" t="s">
        <v>114</v>
      </c>
      <c r="V35" s="344"/>
      <c r="W35" s="344"/>
      <c r="X35" s="896">
        <f>SUM(X36:X38)</f>
        <v>25.956132532342572</v>
      </c>
      <c r="Y35" s="897">
        <f t="shared" ref="Y35:AK35" si="11">SUM(Y36:Y38)</f>
        <v>24.504396863548266</v>
      </c>
      <c r="Z35" s="897">
        <f t="shared" si="11"/>
        <v>23.006321321740312</v>
      </c>
      <c r="AA35" s="897">
        <f t="shared" si="11"/>
        <v>22.872200079830261</v>
      </c>
      <c r="AB35" s="897">
        <f t="shared" si="11"/>
        <v>20.266847966174634</v>
      </c>
      <c r="AC35" s="897">
        <f t="shared" si="11"/>
        <v>15.452121654587025</v>
      </c>
      <c r="AD35" s="897">
        <f t="shared" si="11"/>
        <v>13.887848086047219</v>
      </c>
      <c r="AE35" s="897">
        <f t="shared" si="11"/>
        <v>16.046504445079588</v>
      </c>
      <c r="AF35" s="897">
        <f t="shared" si="11"/>
        <v>15.697051730324535</v>
      </c>
      <c r="AG35" s="897">
        <f t="shared" si="11"/>
        <v>14.779289987303251</v>
      </c>
      <c r="AH35" s="897">
        <f t="shared" si="11"/>
        <v>14.194882149181177</v>
      </c>
      <c r="AI35" s="897">
        <f t="shared" si="11"/>
        <v>16.030819712433662</v>
      </c>
      <c r="AJ35" s="897">
        <f t="shared" si="11"/>
        <v>14.154563587428758</v>
      </c>
      <c r="AK35" s="898">
        <f t="shared" si="11"/>
        <v>12.832589600957638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24.549968676297102</v>
      </c>
      <c r="P36" s="453">
        <f t="shared" si="9"/>
        <v>0.31081530117702261</v>
      </c>
      <c r="Q36" s="328"/>
      <c r="R36" s="13"/>
      <c r="S36" s="356" t="s">
        <v>184</v>
      </c>
      <c r="T36" s="335"/>
      <c r="U36" s="346"/>
      <c r="V36" s="336" t="s">
        <v>184</v>
      </c>
      <c r="W36" s="357"/>
      <c r="X36" s="899">
        <f>VLOOKUP(年度マスタ!$K$4&amp;"_"&amp;X$33,データシート1!$A:$BT,MATCH("aa_"&amp;$S36,データシート1!$A$1:$BT$1,0),0)</f>
        <v>1.923167370077739</v>
      </c>
      <c r="Y36" s="900">
        <f>VLOOKUP(年度マスタ!$K$4&amp;"_"&amp;Y$33,データシート1!$A:$BT,MATCH("aa_"&amp;$S36,データシート1!$A$1:$BT$1,0),0)</f>
        <v>2.0139031435568651</v>
      </c>
      <c r="Z36" s="900">
        <f>VLOOKUP(年度マスタ!$K$4&amp;"_"&amp;Z$33,データシート1!$A:$BT,MATCH("aa_"&amp;$S36,データシート1!$A$1:$BT$1,0),0)</f>
        <v>2.2602077841247881</v>
      </c>
      <c r="AA36" s="900">
        <f>VLOOKUP(年度マスタ!$K$4&amp;"_"&amp;AA$33,データシート1!$A:$BT,MATCH("aa_"&amp;$S36,データシート1!$A$1:$BT$1,0),0)</f>
        <v>2.4394785667928041</v>
      </c>
      <c r="AB36" s="900">
        <f>VLOOKUP(年度マスタ!$K$4&amp;"_"&amp;AB$33,データシート1!$A:$BT,MATCH("aa_"&amp;$S36,データシート1!$A$1:$BT$1,0),0)</f>
        <v>2.5153160018890999</v>
      </c>
      <c r="AC36" s="900">
        <f>VLOOKUP(年度マスタ!$K$4&amp;"_"&amp;AC$33,データシート1!$A:$BT,MATCH("aa_"&amp;$S36,データシート1!$A$1:$BT$1,0),0)</f>
        <v>1.9720106437300839</v>
      </c>
      <c r="AD36" s="900">
        <f>VLOOKUP(年度マスタ!$K$4&amp;"_"&amp;AD$33,データシート1!$A:$BT,MATCH("aa_"&amp;$S36,データシート1!$A$1:$BT$1,0),0)</f>
        <v>1.8429978965260529</v>
      </c>
      <c r="AE36" s="900">
        <f>VLOOKUP(年度マスタ!$K$4&amp;"_"&amp;AE$33,データシート1!$A:$BT,MATCH("aa_"&amp;$S36,データシート1!$A$1:$BT$1,0),0)</f>
        <v>1.5868494837124696</v>
      </c>
      <c r="AF36" s="900">
        <f>VLOOKUP(年度マスタ!$K$4&amp;"_"&amp;AF$33,データシート1!$A:$BT,MATCH("aa_"&amp;$S36,データシート1!$A$1:$BT$1,0),0)</f>
        <v>1.4129078237771531</v>
      </c>
      <c r="AG36" s="900">
        <f>VLOOKUP(年度マスタ!$K$4&amp;"_"&amp;AG$33,データシート1!$A:$BT,MATCH("aa_"&amp;$S36,データシート1!$A$1:$BT$1,0),0)</f>
        <v>1.5809296691657486</v>
      </c>
      <c r="AH36" s="900">
        <f>VLOOKUP(年度マスタ!$K$4&amp;"_"&amp;AH$33,データシート1!$A:$BT,MATCH("aa_"&amp;$S36,データシート1!$A$1:$BT$1,0),0)</f>
        <v>1.0406727872264225</v>
      </c>
      <c r="AI36" s="900">
        <f>VLOOKUP(年度マスタ!$K$4&amp;"_"&amp;AI$33,データシート1!$A:$BT,MATCH("aa_"&amp;$S36,データシート1!$A$1:$BT$1,0),0)</f>
        <v>2.245072584973931</v>
      </c>
      <c r="AJ36" s="900">
        <f>VLOOKUP(年度マスタ!$K$4&amp;"_"&amp;AJ$33,データシート1!$A:$BT,MATCH("aa_"&amp;$S36,データシート1!$A$1:$BT$1,0),0)</f>
        <v>2.6467488490374822</v>
      </c>
      <c r="AK36" s="901">
        <f>VLOOKUP(年度マスタ!$K$4&amp;"_"&amp;AK$33,データシート1!$A:$BT,MATCH("aa_"&amp;$S36,データシート1!$A$1:$BT$1,0),0)</f>
        <v>1.3580133918951207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20.761721660253777</v>
      </c>
      <c r="P37" s="453">
        <f t="shared" si="9"/>
        <v>0.26285413459674578</v>
      </c>
      <c r="Q37" s="328"/>
      <c r="R37" s="13"/>
      <c r="S37" s="356" t="s">
        <v>187</v>
      </c>
      <c r="T37" s="335"/>
      <c r="U37" s="346"/>
      <c r="V37" s="336" t="s">
        <v>194</v>
      </c>
      <c r="W37" s="357"/>
      <c r="X37" s="899">
        <f>VLOOKUP(年度マスタ!$K$4&amp;"_"&amp;X$33,データシート1!$A:$BT,MATCH("aa_"&amp;$S37,データシート1!$A$1:$BT$1,0),0)</f>
        <v>1.2791915335257831</v>
      </c>
      <c r="Y37" s="900">
        <f>VLOOKUP(年度マスタ!$K$4&amp;"_"&amp;Y$33,データシート1!$A:$BT,MATCH("aa_"&amp;$S37,データシート1!$A$1:$BT$1,0),0)</f>
        <v>1.4861161880911291</v>
      </c>
      <c r="Z37" s="900">
        <f>VLOOKUP(年度マスタ!$K$4&amp;"_"&amp;Z$33,データシート1!$A:$BT,MATCH("aa_"&amp;$S37,データシート1!$A$1:$BT$1,0),0)</f>
        <v>1.7280810496401351</v>
      </c>
      <c r="AA37" s="900">
        <f>VLOOKUP(年度マスタ!$K$4&amp;"_"&amp;AA$33,データシート1!$A:$BT,MATCH("aa_"&amp;$S37,データシート1!$A$1:$BT$1,0),0)</f>
        <v>1.9005051365831169</v>
      </c>
      <c r="AB37" s="900">
        <f>VLOOKUP(年度マスタ!$K$4&amp;"_"&amp;AB$33,データシート1!$A:$BT,MATCH("aa_"&amp;$S37,データシート1!$A$1:$BT$1,0),0)</f>
        <v>1.756349913398394</v>
      </c>
      <c r="AC37" s="900">
        <f>VLOOKUP(年度マスタ!$K$4&amp;"_"&amp;AC$33,データシート1!$A:$BT,MATCH("aa_"&amp;$S37,データシート1!$A$1:$BT$1,0),0)</f>
        <v>1.6331289508949409</v>
      </c>
      <c r="AD37" s="900">
        <f>VLOOKUP(年度マスタ!$K$4&amp;"_"&amp;AD$33,データシート1!$A:$BT,MATCH("aa_"&amp;$S37,データシート1!$A$1:$BT$1,0),0)</f>
        <v>1.5734940332629559</v>
      </c>
      <c r="AE37" s="900">
        <f>VLOOKUP(年度マスタ!$K$4&amp;"_"&amp;AE$33,データシート1!$A:$BT,MATCH("aa_"&amp;$S37,データシート1!$A$1:$BT$1,0),0)</f>
        <v>1.4483269455211649</v>
      </c>
      <c r="AF37" s="900">
        <f>VLOOKUP(年度マスタ!$K$4&amp;"_"&amp;AF$33,データシート1!$A:$BT,MATCH("aa_"&amp;$S37,データシート1!$A$1:$BT$1,0),0)</f>
        <v>1.5849287578523452</v>
      </c>
      <c r="AG37" s="900">
        <f>VLOOKUP(年度マスタ!$K$4&amp;"_"&amp;AG$33,データシート1!$A:$BT,MATCH("aa_"&amp;$S37,データシート1!$A$1:$BT$1,0),0)</f>
        <v>1.4790071431227061</v>
      </c>
      <c r="AH37" s="900">
        <f>VLOOKUP(年度マスタ!$K$4&amp;"_"&amp;AH$33,データシート1!$A:$BT,MATCH("aa_"&amp;$S37,データシート1!$A$1:$BT$1,0),0)</f>
        <v>1.3124474831828945</v>
      </c>
      <c r="AI37" s="900">
        <f>VLOOKUP(年度マスタ!$K$4&amp;"_"&amp;AI$33,データシート1!$A:$BT,MATCH("aa_"&amp;$S37,データシート1!$A$1:$BT$1,0),0)</f>
        <v>1.3197837028622208</v>
      </c>
      <c r="AJ37" s="900">
        <f>VLOOKUP(年度マスタ!$K$4&amp;"_"&amp;AJ$33,データシート1!$A:$BT,MATCH("aa_"&amp;$S37,データシート1!$A$1:$BT$1,0),0)</f>
        <v>1.5643165086451016</v>
      </c>
      <c r="AK37" s="901">
        <f>VLOOKUP(年度マスタ!$K$4&amp;"_"&amp;AK$33,データシート1!$A:$BT,MATCH("aa_"&amp;$S37,データシート1!$A$1:$BT$1,0),0)</f>
        <v>1.4309244230712108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19.604082130670889</v>
      </c>
      <c r="P38" s="454">
        <f t="shared" si="9"/>
        <v>0.2481978193978947</v>
      </c>
      <c r="Q38" s="328"/>
      <c r="R38" s="13"/>
      <c r="S38" s="356" t="s">
        <v>188</v>
      </c>
      <c r="T38" s="335"/>
      <c r="U38" s="348"/>
      <c r="V38" s="358" t="s">
        <v>197</v>
      </c>
      <c r="W38" s="358"/>
      <c r="X38" s="899">
        <f>VLOOKUP(年度マスタ!$K$4&amp;"_"&amp;X$33,データシート1!$A:$BT,MATCH("aa_"&amp;$S38,データシート1!$A$1:$BT$1,0),0)</f>
        <v>22.753773628739051</v>
      </c>
      <c r="Y38" s="900">
        <f>VLOOKUP(年度マスタ!$K$4&amp;"_"&amp;Y$33,データシート1!$A:$BT,MATCH("aa_"&amp;$S38,データシート1!$A$1:$BT$1,0),0)</f>
        <v>21.004377531900271</v>
      </c>
      <c r="Z38" s="900">
        <f>VLOOKUP(年度マスタ!$K$4&amp;"_"&amp;Z$33,データシート1!$A:$BT,MATCH("aa_"&amp;$S38,データシート1!$A$1:$BT$1,0),0)</f>
        <v>19.01803248797539</v>
      </c>
      <c r="AA38" s="900">
        <f>VLOOKUP(年度マスタ!$K$4&amp;"_"&amp;AA$33,データシート1!$A:$BT,MATCH("aa_"&amp;$S38,データシート1!$A$1:$BT$1,0),0)</f>
        <v>18.53221637645434</v>
      </c>
      <c r="AB38" s="900">
        <f>VLOOKUP(年度マスタ!$K$4&amp;"_"&amp;AB$33,データシート1!$A:$BT,MATCH("aa_"&amp;$S38,データシート1!$A$1:$BT$1,0),0)</f>
        <v>15.99518205088714</v>
      </c>
      <c r="AC38" s="900">
        <f>VLOOKUP(年度マスタ!$K$4&amp;"_"&amp;AC$33,データシート1!$A:$BT,MATCH("aa_"&amp;$S38,データシート1!$A$1:$BT$1,0),0)</f>
        <v>11.846982059962</v>
      </c>
      <c r="AD38" s="900">
        <f>VLOOKUP(年度マスタ!$K$4&amp;"_"&amp;AD$33,データシート1!$A:$BT,MATCH("aa_"&amp;$S38,データシート1!$A$1:$BT$1,0),0)</f>
        <v>10.47135615625821</v>
      </c>
      <c r="AE38" s="900">
        <f>VLOOKUP(年度マスタ!$K$4&amp;"_"&amp;AE$33,データシート1!$A:$BT,MATCH("aa_"&amp;$S38,データシート1!$A$1:$BT$1,0),0)</f>
        <v>13.011328015845953</v>
      </c>
      <c r="AF38" s="900">
        <f>VLOOKUP(年度マスタ!$K$4&amp;"_"&amp;AF$33,データシート1!$A:$BT,MATCH("aa_"&amp;$S38,データシート1!$A$1:$BT$1,0),0)</f>
        <v>12.699215148695037</v>
      </c>
      <c r="AG38" s="900">
        <f>VLOOKUP(年度マスタ!$K$4&amp;"_"&amp;AG$33,データシート1!$A:$BT,MATCH("aa_"&amp;$S38,データシート1!$A$1:$BT$1,0),0)</f>
        <v>11.719353175014797</v>
      </c>
      <c r="AH38" s="900">
        <f>VLOOKUP(年度マスタ!$K$4&amp;"_"&amp;AH$33,データシート1!$A:$BT,MATCH("aa_"&amp;$S38,データシート1!$A$1:$BT$1,0),0)</f>
        <v>11.841761878771861</v>
      </c>
      <c r="AI38" s="900">
        <f>VLOOKUP(年度マスタ!$K$4&amp;"_"&amp;AI$33,データシート1!$A:$BT,MATCH("aa_"&amp;$S38,データシート1!$A$1:$BT$1,0),0)</f>
        <v>12.46596342459751</v>
      </c>
      <c r="AJ38" s="900">
        <f>VLOOKUP(年度マスタ!$K$4&amp;"_"&amp;AJ$33,データシート1!$A:$BT,MATCH("aa_"&amp;$S38,データシート1!$A$1:$BT$1,0),0)</f>
        <v>9.943498229746174</v>
      </c>
      <c r="AK38" s="901">
        <f>VLOOKUP(年度マスタ!$K$4&amp;"_"&amp;AK$33,データシート1!$A:$BT,MATCH("aa_"&amp;$S38,データシート1!$A$1:$BT$1,0),0)</f>
        <v>10.043651785991306</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7.9798702890930704</v>
      </c>
      <c r="P39" s="454">
        <f t="shared" si="9"/>
        <v>0.10102928520852754</v>
      </c>
      <c r="Q39" s="328"/>
      <c r="R39" s="13"/>
      <c r="S39" s="356" t="s">
        <v>189</v>
      </c>
      <c r="T39" s="335"/>
      <c r="U39" s="343" t="s">
        <v>199</v>
      </c>
      <c r="V39" s="344"/>
      <c r="W39" s="344"/>
      <c r="X39" s="896">
        <f>VLOOKUP(年度マスタ!$K$4&amp;"_"&amp;X$33,データシート1!$A:$BT,MATCH("aa_"&amp;$S39,データシート1!$A$1:$BT$1,0),0)</f>
        <v>10.761022581836469</v>
      </c>
      <c r="Y39" s="897">
        <f>VLOOKUP(年度マスタ!$K$4&amp;"_"&amp;Y$33,データシート1!$A:$BT,MATCH("aa_"&amp;$S39,データシート1!$A$1:$BT$1,0),0)</f>
        <v>10.22568399019284</v>
      </c>
      <c r="Z39" s="897">
        <f>VLOOKUP(年度マスタ!$K$4&amp;"_"&amp;Z$33,データシート1!$A:$BT,MATCH("aa_"&amp;$S39,データシート1!$A$1:$BT$1,0),0)</f>
        <v>12.045585609400259</v>
      </c>
      <c r="AA39" s="897">
        <f>VLOOKUP(年度マスタ!$K$4&amp;"_"&amp;AA$33,データシート1!$A:$BT,MATCH("aa_"&amp;$S39,データシート1!$A$1:$BT$1,0),0)</f>
        <v>13.06176807019509</v>
      </c>
      <c r="AB39" s="897">
        <f>VLOOKUP(年度マスタ!$K$4&amp;"_"&amp;AB$33,データシート1!$A:$BT,MATCH("aa_"&amp;$S39,データシート1!$A$1:$BT$1,0),0)</f>
        <v>12.174554718537991</v>
      </c>
      <c r="AC39" s="897">
        <f>VLOOKUP(年度マスタ!$K$4&amp;"_"&amp;AC$33,データシート1!$A:$BT,MATCH("aa_"&amp;$S39,データシート1!$A$1:$BT$1,0),0)</f>
        <v>12.837224373933489</v>
      </c>
      <c r="AD39" s="897">
        <f>VLOOKUP(年度マスタ!$K$4&amp;"_"&amp;AD$33,データシート1!$A:$BT,MATCH("aa_"&amp;$S39,データシート1!$A$1:$BT$1,0),0)</f>
        <v>11.11246190731862</v>
      </c>
      <c r="AE39" s="897">
        <f>VLOOKUP(年度マスタ!$K$4&amp;"_"&amp;AE$33,データシート1!$A:$BT,MATCH("aa_"&amp;$S39,データシート1!$A$1:$BT$1,0),0)</f>
        <v>10.456353254842664</v>
      </c>
      <c r="AF39" s="897">
        <f>VLOOKUP(年度マスタ!$K$4&amp;"_"&amp;AF$33,データシート1!$A:$BT,MATCH("aa_"&amp;$S39,データシート1!$A$1:$BT$1,0),0)</f>
        <v>9.3239907442793157</v>
      </c>
      <c r="AG39" s="897">
        <f>VLOOKUP(年度マスタ!$K$4&amp;"_"&amp;AG$33,データシート1!$A:$BT,MATCH("aa_"&amp;$S39,データシート1!$A$1:$BT$1,0),0)</f>
        <v>10.108035593172763</v>
      </c>
      <c r="AH39" s="897">
        <f>VLOOKUP(年度マスタ!$K$4&amp;"_"&amp;AH$33,データシート1!$A:$BT,MATCH("aa_"&amp;$S39,データシート1!$A$1:$BT$1,0),0)</f>
        <v>9.3604025613619726</v>
      </c>
      <c r="AI39" s="897">
        <f>VLOOKUP(年度マスタ!$K$4&amp;"_"&amp;AI$33,データシート1!$A:$BT,MATCH("aa_"&amp;$S39,データシート1!$A$1:$BT$1,0),0)</f>
        <v>6.6179136076520431</v>
      </c>
      <c r="AJ39" s="897">
        <f>VLOOKUP(年度マスタ!$K$4&amp;"_"&amp;AJ$33,データシート1!$A:$BT,MATCH("aa_"&amp;$S39,データシート1!$A$1:$BT$1,0),0)</f>
        <v>7.5327914984673363</v>
      </c>
      <c r="AK39" s="898">
        <f>VLOOKUP(年度マスタ!$K$4&amp;"_"&amp;AK$33,データシート1!$A:$BT,MATCH("aa_"&amp;$S39,データシート1!$A$1:$BT$1,0),0)</f>
        <v>7.1855239394249661</v>
      </c>
      <c r="AL39" s="330"/>
      <c r="AW39" s="17" t="str">
        <f>年度マスタ!K4</f>
        <v>02323</v>
      </c>
      <c r="AX39" s="17" t="s">
        <v>200</v>
      </c>
      <c r="AY39" s="17">
        <f>VLOOKUP($AW39&amp;"_"&amp;$AY$34,データシート1!$A:$BT,MATCH($AY$31&amp;"_"&amp;AY$36,データシート1!$A$1:$BT$1,0),0)</f>
        <v>1.3580133918951207</v>
      </c>
      <c r="AZ39" s="17">
        <f>VLOOKUP($AW39&amp;"_"&amp;$AY$34,データシート1!$A:$BT,MATCH($AY$31&amp;"_"&amp;AZ$36,データシート1!$A$1:$BT$1,0),0)</f>
        <v>1.4309244230712108</v>
      </c>
      <c r="BA39" s="17">
        <f>VLOOKUP($AW39&amp;"_"&amp;$AY$34,データシート1!$A:$BT,MATCH($AY$31&amp;"_"&amp;BA$36,データシート1!$A$1:$BT$1,0),0)</f>
        <v>10.043651785991306</v>
      </c>
      <c r="BB39" s="17">
        <f>VLOOKUP($AW39&amp;"_"&amp;$AY$34,データシート1!$A:$BT,MATCH($AY$31&amp;"_"&amp;BB$36,データシート1!$A$1:$BT$1,0),0)</f>
        <v>7.1855239394249661</v>
      </c>
      <c r="BC39" s="17">
        <f>VLOOKUP($AW39&amp;"_"&amp;$AY$34,データシート1!$A:$BT,MATCH($AY$31&amp;"_"&amp;BC$36,データシート1!$A$1:$BT$1,0),0)</f>
        <v>17.30640039366283</v>
      </c>
      <c r="BD39" s="17">
        <f>VLOOKUP($AW39&amp;"_"&amp;$AY$34,データシート1!$A:$BT,MATCH($AY$31&amp;"_"&amp;BD$36,データシート1!$A$1:$BT$1,0),0)</f>
        <v>5.5517965249533061</v>
      </c>
      <c r="BE39" s="17">
        <f>VLOOKUP($AW39&amp;"_"&amp;$AY$34,データシート1!$A:$BT,MATCH($AY$31&amp;"_"&amp;BE$36,データシート1!$A$1:$BT$1,0),0)</f>
        <v>9.1262162589016018</v>
      </c>
      <c r="BF39" s="17">
        <f>VLOOKUP($AW39&amp;"_"&amp;$AY$34,データシート1!$A:$BT,MATCH($AY$31&amp;"_"&amp;BF$36,データシート1!$A$1:$BT$1,0),0)</f>
        <v>0.42857245345157347</v>
      </c>
      <c r="BG39" s="17">
        <f>VLOOKUP($AW39&amp;"_"&amp;$AY$34,データシート1!$A:$BT,MATCH($AY$31&amp;"_"&amp;BG$36,データシート1!$A$1:$BT$1,0),0)</f>
        <v>0.19197467466701973</v>
      </c>
      <c r="BH39" s="17">
        <f>VLOOKUP($AW39&amp;"_"&amp;$AY$34,データシート1!$A:$BT,MATCH($AY$31&amp;"_"&amp;BH$36,データシート1!$A$1:$BT$1,0),0)</f>
        <v>0.90640238522674221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11.624211841577818</v>
      </c>
      <c r="P40" s="454">
        <f t="shared" si="9"/>
        <v>0.14716853418936715</v>
      </c>
      <c r="Q40" s="328"/>
      <c r="R40" s="13"/>
      <c r="S40" s="356" t="s">
        <v>165</v>
      </c>
      <c r="T40" s="335"/>
      <c r="U40" s="343" t="s">
        <v>165</v>
      </c>
      <c r="V40" s="344"/>
      <c r="W40" s="344"/>
      <c r="X40" s="896">
        <f>VLOOKUP(年度マスタ!$K$4&amp;"_"&amp;X$33,データシート1!$A:$BT,MATCH("aa_"&amp;$S40,データシート1!$A$1:$BT$1,0),0)</f>
        <v>21.89339028908816</v>
      </c>
      <c r="Y40" s="897">
        <f>VLOOKUP(年度マスタ!$K$4&amp;"_"&amp;Y$33,データシート1!$A:$BT,MATCH("aa_"&amp;$S40,データシート1!$A$1:$BT$1,0),0)</f>
        <v>22.259987771189031</v>
      </c>
      <c r="Z40" s="897">
        <f>VLOOKUP(年度マスタ!$K$4&amp;"_"&amp;Z$33,データシート1!$A:$BT,MATCH("aa_"&amp;$S40,データシート1!$A$1:$BT$1,0),0)</f>
        <v>25.082400326557629</v>
      </c>
      <c r="AA40" s="897">
        <f>VLOOKUP(年度マスタ!$K$4&amp;"_"&amp;AA$33,データシート1!$A:$BT,MATCH("aa_"&amp;$S40,データシート1!$A$1:$BT$1,0),0)</f>
        <v>25.011489652375101</v>
      </c>
      <c r="AB40" s="897">
        <f>VLOOKUP(年度マスタ!$K$4&amp;"_"&amp;AB$33,データシート1!$A:$BT,MATCH("aa_"&amp;$S40,データシート1!$A$1:$BT$1,0),0)</f>
        <v>24.549968676297102</v>
      </c>
      <c r="AC40" s="897">
        <f>VLOOKUP(年度マスタ!$K$4&amp;"_"&amp;AC$33,データシート1!$A:$BT,MATCH("aa_"&amp;$S40,データシート1!$A$1:$BT$1,0),0)</f>
        <v>23.387051750518999</v>
      </c>
      <c r="AD40" s="897">
        <f>VLOOKUP(年度マスタ!$K$4&amp;"_"&amp;AD$33,データシート1!$A:$BT,MATCH("aa_"&amp;$S40,データシート1!$A$1:$BT$1,0),0)</f>
        <v>21.44725918535714</v>
      </c>
      <c r="AE40" s="897">
        <f>VLOOKUP(年度マスタ!$K$4&amp;"_"&amp;AE$33,データシート1!$A:$BT,MATCH("aa_"&amp;$S40,データシート1!$A$1:$BT$1,0),0)</f>
        <v>23.04029706045683</v>
      </c>
      <c r="AF40" s="897">
        <f>VLOOKUP(年度マスタ!$K$4&amp;"_"&amp;AF$33,データシート1!$A:$BT,MATCH("aa_"&amp;$S40,データシート1!$A$1:$BT$1,0),0)</f>
        <v>20.695106023490453</v>
      </c>
      <c r="AG40" s="897">
        <f>VLOOKUP(年度マスタ!$K$4&amp;"_"&amp;AG$33,データシート1!$A:$BT,MATCH("aa_"&amp;$S40,データシート1!$A$1:$BT$1,0),0)</f>
        <v>19.841887328521153</v>
      </c>
      <c r="AH40" s="897">
        <f>VLOOKUP(年度マスタ!$K$4&amp;"_"&amp;AH$33,データシート1!$A:$BT,MATCH("aa_"&amp;$S40,データシート1!$A$1:$BT$1,0),0)</f>
        <v>19.424392317642749</v>
      </c>
      <c r="AI40" s="897">
        <f>VLOOKUP(年度マスタ!$K$4&amp;"_"&amp;AI$33,データシート1!$A:$BT,MATCH("aa_"&amp;$S40,データシート1!$A$1:$BT$1,0),0)</f>
        <v>16.673850949836957</v>
      </c>
      <c r="AJ40" s="897">
        <f>VLOOKUP(年度マスタ!$K$4&amp;"_"&amp;AJ$33,データシート1!$A:$BT,MATCH("aa_"&amp;$S40,データシート1!$A$1:$BT$1,0),0)</f>
        <v>16.610465617589782</v>
      </c>
      <c r="AK40" s="898">
        <f>VLOOKUP(年度マスタ!$K$4&amp;"_"&amp;AK$33,データシート1!$A:$BT,MATCH("aa_"&amp;$S40,データシート1!$A$1:$BT$1,0),0)</f>
        <v>17.30640039366283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0.72829632510818398</v>
      </c>
      <c r="P41" s="454">
        <f t="shared" si="9"/>
        <v>9.2206081653038573E-3</v>
      </c>
      <c r="Q41" s="328"/>
      <c r="R41" s="13"/>
      <c r="S41" s="356" t="s">
        <v>201</v>
      </c>
      <c r="T41" s="335"/>
      <c r="U41" s="246" t="s">
        <v>128</v>
      </c>
      <c r="V41" s="344"/>
      <c r="W41" s="344"/>
      <c r="X41" s="896">
        <f>X42+X45+X46</f>
        <v>21.95123539873385</v>
      </c>
      <c r="Y41" s="897">
        <f t="shared" ref="Y41:AH41" si="12">Y42+Y45+Y46</f>
        <v>21.950845336965219</v>
      </c>
      <c r="Z41" s="897">
        <f t="shared" si="12"/>
        <v>21.281401297453105</v>
      </c>
      <c r="AA41" s="897">
        <f t="shared" si="12"/>
        <v>21.227876285510249</v>
      </c>
      <c r="AB41" s="897">
        <f t="shared" si="12"/>
        <v>20.761721660253777</v>
      </c>
      <c r="AC41" s="897">
        <f t="shared" si="12"/>
        <v>20.06694987692385</v>
      </c>
      <c r="AD41" s="897">
        <f t="shared" si="12"/>
        <v>19.623912197678766</v>
      </c>
      <c r="AE41" s="897">
        <f t="shared" si="12"/>
        <v>19.172431005935948</v>
      </c>
      <c r="AF41" s="897">
        <f t="shared" si="12"/>
        <v>18.672319385983236</v>
      </c>
      <c r="AG41" s="897">
        <f t="shared" si="12"/>
        <v>17.979506997505677</v>
      </c>
      <c r="AH41" s="897">
        <f t="shared" si="12"/>
        <v>17.273511641960894</v>
      </c>
      <c r="AI41" s="897">
        <f>AI42+AI45+AI46</f>
        <v>15.645813265581538</v>
      </c>
      <c r="AJ41" s="897">
        <f>AJ42+AJ45+AJ46</f>
        <v>15.45109231583182</v>
      </c>
      <c r="AK41" s="898">
        <f>AK42+AK45+AK46</f>
        <v>15.2985599119735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0.42934320447470581</v>
      </c>
      <c r="P42" s="454">
        <f t="shared" si="9"/>
        <v>5.4357070335472853E-3</v>
      </c>
      <c r="Q42" s="328"/>
      <c r="R42" s="13"/>
      <c r="S42" s="356"/>
      <c r="T42" s="335"/>
      <c r="U42" s="346"/>
      <c r="V42" s="564" t="s">
        <v>129</v>
      </c>
      <c r="W42" s="336"/>
      <c r="X42" s="899">
        <f>SUM(X43:X44)</f>
        <v>20.956093531125809</v>
      </c>
      <c r="Y42" s="900">
        <f t="shared" ref="Y42:AK42" si="13">SUM(Y43:Y44)</f>
        <v>20.918999150773949</v>
      </c>
      <c r="Z42" s="900">
        <f t="shared" si="13"/>
        <v>20.200231756528549</v>
      </c>
      <c r="AA42" s="900">
        <f t="shared" si="13"/>
        <v>20.08630360989395</v>
      </c>
      <c r="AB42" s="900">
        <f t="shared" si="13"/>
        <v>19.604082130670889</v>
      </c>
      <c r="AC42" s="900">
        <f t="shared" si="13"/>
        <v>18.976222522982049</v>
      </c>
      <c r="AD42" s="900">
        <f t="shared" si="13"/>
        <v>18.595138926639443</v>
      </c>
      <c r="AE42" s="900">
        <f t="shared" si="13"/>
        <v>18.204045462697572</v>
      </c>
      <c r="AF42" s="900">
        <f t="shared" si="13"/>
        <v>17.748129339262345</v>
      </c>
      <c r="AG42" s="900">
        <f t="shared" si="13"/>
        <v>17.193496742165976</v>
      </c>
      <c r="AH42" s="900">
        <f t="shared" si="13"/>
        <v>16.500158178072919</v>
      </c>
      <c r="AI42" s="900">
        <f t="shared" si="13"/>
        <v>14.929930542300106</v>
      </c>
      <c r="AJ42" s="900">
        <f t="shared" si="13"/>
        <v>14.770478312023748</v>
      </c>
      <c r="AK42" s="901">
        <f t="shared" si="13"/>
        <v>14.678012783854907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1.2326215922999999</v>
      </c>
      <c r="P43" s="612">
        <f t="shared" si="9"/>
        <v>1.5605626895073159E-2</v>
      </c>
      <c r="Q43" s="328"/>
      <c r="R43" s="13"/>
      <c r="S43" s="356" t="s">
        <v>190</v>
      </c>
      <c r="T43" s="359"/>
      <c r="U43" s="346"/>
      <c r="V43" s="360"/>
      <c r="W43" s="347" t="s">
        <v>190</v>
      </c>
      <c r="X43" s="899">
        <f>VLOOKUP(年度マスタ!$K$4&amp;"_"&amp;X$33,データシート1!$A:$BT,MATCH("aa_"&amp;$S43,データシート1!$A$1:$BT$1,0),0)</f>
        <v>8.6939419552865083</v>
      </c>
      <c r="Y43" s="900">
        <f>VLOOKUP(年度マスタ!$K$4&amp;"_"&amp;Y$33,データシート1!$A:$BT,MATCH("aa_"&amp;$S43,データシート1!$A$1:$BT$1,0),0)</f>
        <v>8.6281328821745689</v>
      </c>
      <c r="Z43" s="900">
        <f>VLOOKUP(年度マスタ!$K$4&amp;"_"&amp;Z$33,データシート1!$A:$BT,MATCH("aa_"&amp;$S43,データシート1!$A$1:$BT$1,0),0)</f>
        <v>8.4080569664141809</v>
      </c>
      <c r="AA43" s="900">
        <f>VLOOKUP(年度マスタ!$K$4&amp;"_"&amp;AA$33,データシート1!$A:$BT,MATCH("aa_"&amp;$S43,データシート1!$A$1:$BT$1,0),0)</f>
        <v>8.3514524909169481</v>
      </c>
      <c r="AB43" s="900">
        <f>VLOOKUP(年度マスタ!$K$4&amp;"_"&amp;AB$33,データシート1!$A:$BT,MATCH("aa_"&amp;$S43,データシート1!$A$1:$BT$1,0),0)</f>
        <v>7.9798702890930704</v>
      </c>
      <c r="AC43" s="900">
        <f>VLOOKUP(年度マスタ!$K$4&amp;"_"&amp;AC$33,データシート1!$A:$BT,MATCH("aa_"&amp;$S43,データシート1!$A$1:$BT$1,0),0)</f>
        <v>7.4723576497163622</v>
      </c>
      <c r="AD43" s="900">
        <f>VLOOKUP(年度マスタ!$K$4&amp;"_"&amp;AD$33,データシート1!$A:$BT,MATCH("aa_"&amp;$S43,データシート1!$A$1:$BT$1,0),0)</f>
        <v>7.3133489531734783</v>
      </c>
      <c r="AE43" s="900">
        <f>VLOOKUP(年度マスタ!$K$4&amp;"_"&amp;AE$33,データシート1!$A:$BT,MATCH("aa_"&amp;$S43,データシート1!$A$1:$BT$1,0),0)</f>
        <v>7.1650292285116182</v>
      </c>
      <c r="AF43" s="900">
        <f>VLOOKUP(年度マスタ!$K$4&amp;"_"&amp;AF$33,データシート1!$A:$BT,MATCH("aa_"&amp;$S43,データシート1!$A$1:$BT$1,0),0)</f>
        <v>7.0397502889718657</v>
      </c>
      <c r="AG43" s="900">
        <f>VLOOKUP(年度マスタ!$K$4&amp;"_"&amp;AG$33,データシート1!$A:$BT,MATCH("aa_"&amp;$S43,データシート1!$A$1:$BT$1,0),0)</f>
        <v>6.7876867305542108</v>
      </c>
      <c r="AH43" s="900">
        <f>VLOOKUP(年度マスタ!$K$4&amp;"_"&amp;AH$33,データシート1!$A:$BT,MATCH("aa_"&amp;$S43,データシート1!$A$1:$BT$1,0),0)</f>
        <v>6.5456251576798596</v>
      </c>
      <c r="AI43" s="900">
        <f>VLOOKUP(年度マスタ!$K$4&amp;"_"&amp;AI$33,データシート1!$A:$BT,MATCH("aa_"&amp;$S43,データシート1!$A$1:$BT$1,0),0)</f>
        <v>5.6369324838519619</v>
      </c>
      <c r="AJ43" s="900">
        <f>VLOOKUP(年度マスタ!$K$4&amp;"_"&amp;AJ$33,データシート1!$A:$BT,MATCH("aa_"&amp;$S43,データシート1!$A$1:$BT$1,0),0)</f>
        <v>5.388972920636923</v>
      </c>
      <c r="AK43" s="901">
        <f>VLOOKUP(年度マスタ!$K$4&amp;"_"&amp;AK$33,データシート1!$A:$BT,MATCH("aa_"&amp;$S43,データシート1!$A$1:$BT$1,0),0)</f>
        <v>5.5517965249533061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12.262151575839299</v>
      </c>
      <c r="Y44" s="900">
        <f>VLOOKUP(年度マスタ!$K$4&amp;"_"&amp;Y$33,データシート1!$A:$BT,MATCH("aa_"&amp;$S44,データシート1!$A$1:$BT$1,0),0)</f>
        <v>12.29086626859938</v>
      </c>
      <c r="Z44" s="900">
        <f>VLOOKUP(年度マスタ!$K$4&amp;"_"&amp;Z$33,データシート1!$A:$BT,MATCH("aa_"&amp;$S44,データシート1!$A$1:$BT$1,0),0)</f>
        <v>11.792174790114368</v>
      </c>
      <c r="AA44" s="900">
        <f>VLOOKUP(年度マスタ!$K$4&amp;"_"&amp;AA$33,データシート1!$A:$BT,MATCH("aa_"&amp;$S44,データシート1!$A$1:$BT$1,0),0)</f>
        <v>11.734851118977002</v>
      </c>
      <c r="AB44" s="900">
        <f>VLOOKUP(年度マスタ!$K$4&amp;"_"&amp;AB$33,データシート1!$A:$BT,MATCH("aa_"&amp;$S44,データシート1!$A$1:$BT$1,0),0)</f>
        <v>11.624211841577818</v>
      </c>
      <c r="AC44" s="900">
        <f>VLOOKUP(年度マスタ!$K$4&amp;"_"&amp;AC$33,データシート1!$A:$BT,MATCH("aa_"&amp;$S44,データシート1!$A$1:$BT$1,0),0)</f>
        <v>11.503864873265686</v>
      </c>
      <c r="AD44" s="900">
        <f>VLOOKUP(年度マスタ!$K$4&amp;"_"&amp;AD$33,データシート1!$A:$BT,MATCH("aa_"&amp;$S44,データシート1!$A$1:$BT$1,0),0)</f>
        <v>11.281789973465964</v>
      </c>
      <c r="AE44" s="900">
        <f>VLOOKUP(年度マスタ!$K$4&amp;"_"&amp;AE$33,データシート1!$A:$BT,MATCH("aa_"&amp;$S44,データシート1!$A$1:$BT$1,0),0)</f>
        <v>11.039016234185953</v>
      </c>
      <c r="AF44" s="900">
        <f>VLOOKUP(年度マスタ!$K$4&amp;"_"&amp;AF$33,データシート1!$A:$BT,MATCH("aa_"&amp;$S44,データシート1!$A$1:$BT$1,0),0)</f>
        <v>10.708379050290478</v>
      </c>
      <c r="AG44" s="900">
        <f>VLOOKUP(年度マスタ!$K$4&amp;"_"&amp;AG$33,データシート1!$A:$BT,MATCH("aa_"&amp;$S44,データシート1!$A$1:$BT$1,0),0)</f>
        <v>10.405810011611766</v>
      </c>
      <c r="AH44" s="900">
        <f>VLOOKUP(年度マスタ!$K$4&amp;"_"&amp;AH$33,データシート1!$A:$BT,MATCH("aa_"&amp;$S44,データシート1!$A$1:$BT$1,0),0)</f>
        <v>9.9545330203930593</v>
      </c>
      <c r="AI44" s="900">
        <f>VLOOKUP(年度マスタ!$K$4&amp;"_"&amp;AI$33,データシート1!$A:$BT,MATCH("aa_"&amp;$S44,データシート1!$A$1:$BT$1,0),0)</f>
        <v>9.2929980584481449</v>
      </c>
      <c r="AJ44" s="900">
        <f>VLOOKUP(年度マスタ!$K$4&amp;"_"&amp;AJ$33,データシート1!$A:$BT,MATCH("aa_"&amp;$S44,データシート1!$A$1:$BT$1,0),0)</f>
        <v>9.381505391386824</v>
      </c>
      <c r="AK44" s="901">
        <f>VLOOKUP(年度マスタ!$K$4&amp;"_"&amp;AK$33,データシート1!$A:$BT,MATCH("aa_"&amp;$S44,データシート1!$A$1:$BT$1,0),0)</f>
        <v>9.1262162589016018</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0.594807947312333</v>
      </c>
      <c r="Y45" s="900">
        <f>VLOOKUP(年度マスタ!$K$4&amp;"_"&amp;Y$33,データシート1!$A:$BT,MATCH("aa_"&amp;$S45,データシート1!$A$1:$BT$1,0),0)</f>
        <v>0.60991063616541397</v>
      </c>
      <c r="Z45" s="900">
        <f>VLOOKUP(年度マスタ!$K$4&amp;"_"&amp;Z$33,データシート1!$A:$BT,MATCH("aa_"&amp;$S45,データシート1!$A$1:$BT$1,0),0)</f>
        <v>0.68303314787488001</v>
      </c>
      <c r="AA45" s="900">
        <f>VLOOKUP(年度マスタ!$K$4&amp;"_"&amp;AA$33,データシート1!$A:$BT,MATCH("aa_"&amp;$S45,データシート1!$A$1:$BT$1,0),0)</f>
        <v>0.72609010426620901</v>
      </c>
      <c r="AB45" s="900">
        <f>VLOOKUP(年度マスタ!$K$4&amp;"_"&amp;AB$33,データシート1!$A:$BT,MATCH("aa_"&amp;$S45,データシート1!$A$1:$BT$1,0),0)</f>
        <v>0.72829632510818398</v>
      </c>
      <c r="AC45" s="900">
        <f>VLOOKUP(年度マスタ!$K$4&amp;"_"&amp;AC$33,データシート1!$A:$BT,MATCH("aa_"&amp;$S45,データシート1!$A$1:$BT$1,0),0)</f>
        <v>0.68094476506486201</v>
      </c>
      <c r="AD45" s="900">
        <f>VLOOKUP(年度マスタ!$K$4&amp;"_"&amp;AD$33,データシート1!$A:$BT,MATCH("aa_"&amp;$S45,データシート1!$A$1:$BT$1,0),0)</f>
        <v>0.64916406350357103</v>
      </c>
      <c r="AE45" s="900">
        <f>VLOOKUP(年度マスタ!$K$4&amp;"_"&amp;AE$33,データシート1!$A:$BT,MATCH("aa_"&amp;$S45,データシート1!$A$1:$BT$1,0),0)</f>
        <v>0.6161938109747942</v>
      </c>
      <c r="AF45" s="900">
        <f>VLOOKUP(年度マスタ!$K$4&amp;"_"&amp;AF$33,データシート1!$A:$BT,MATCH("aa_"&amp;$S45,データシート1!$A$1:$BT$1,0),0)</f>
        <v>0.57804611511108395</v>
      </c>
      <c r="AG45" s="900">
        <f>VLOOKUP(年度マスタ!$K$4&amp;"_"&amp;AG$33,データシート1!$A:$BT,MATCH("aa_"&amp;$S45,データシート1!$A$1:$BT$1,0),0)</f>
        <v>0.52149749705227899</v>
      </c>
      <c r="AH45" s="900">
        <f>VLOOKUP(年度マスタ!$K$4&amp;"_"&amp;AH$33,データシート1!$A:$BT,MATCH("aa_"&amp;$S45,データシート1!$A$1:$BT$1,0),0)</f>
        <v>0.49485425052312998</v>
      </c>
      <c r="AI45" s="900">
        <f>VLOOKUP(年度マスタ!$K$4&amp;"_"&amp;AI$33,データシート1!$A:$BT,MATCH("aa_"&amp;$S45,データシート1!$A$1:$BT$1,0),0)</f>
        <v>0.459127153107389</v>
      </c>
      <c r="AJ45" s="900">
        <f>VLOOKUP(年度マスタ!$K$4&amp;"_"&amp;AJ$33,データシート1!$A:$BT,MATCH("aa_"&amp;$S45,データシート1!$A$1:$BT$1,0),0)</f>
        <v>0.44012201556187303</v>
      </c>
      <c r="AK45" s="901">
        <f>VLOOKUP(年度マスタ!$K$4&amp;"_"&amp;AK$33,データシート1!$A:$BT,MATCH("aa_"&amp;$S45,データシート1!$A$1:$BT$1,0),0)</f>
        <v>0.42857245345157347</v>
      </c>
      <c r="AL45" s="330"/>
      <c r="AW45" s="17" t="str">
        <f>AW48</f>
        <v>深浦町</v>
      </c>
      <c r="AX45" s="1010">
        <f t="shared" ref="AX45:BB45" si="15">AX48/$BC48</f>
        <v>0.23972940713115237</v>
      </c>
      <c r="AY45" s="1010">
        <f t="shared" si="15"/>
        <v>0.1342349009428698</v>
      </c>
      <c r="AZ45" s="1010">
        <f t="shared" si="15"/>
        <v>0.32330599161665097</v>
      </c>
      <c r="BA45" s="1010">
        <f t="shared" si="15"/>
        <v>0.28579692888987362</v>
      </c>
      <c r="BB45" s="1010">
        <f t="shared" si="15"/>
        <v>1.6932771419453315E-2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0.40033392029570969</v>
      </c>
      <c r="Y46" s="900">
        <f>VLOOKUP(年度マスタ!$K$4&amp;"_"&amp;Y$33,データシート1!$A:$BT,MATCH("aa_"&amp;$S46,データシート1!$A$1:$BT$1,0),0)</f>
        <v>0.42193555002585692</v>
      </c>
      <c r="Z46" s="900">
        <f>VLOOKUP(年度マスタ!$K$4&amp;"_"&amp;Z$33,データシート1!$A:$BT,MATCH("aa_"&amp;$S46,データシート1!$A$1:$BT$1,0),0)</f>
        <v>0.39813639304967419</v>
      </c>
      <c r="AA46" s="900">
        <f>VLOOKUP(年度マスタ!$K$4&amp;"_"&amp;AA$33,データシート1!$A:$BT,MATCH("aa_"&amp;$S46,データシート1!$A$1:$BT$1,0),0)</f>
        <v>0.41548257135009009</v>
      </c>
      <c r="AB46" s="900">
        <f>VLOOKUP(年度マスタ!$K$4&amp;"_"&amp;AB$33,データシート1!$A:$BT,MATCH("aa_"&amp;$S46,データシート1!$A$1:$BT$1,0),0)</f>
        <v>0.42934320447470581</v>
      </c>
      <c r="AC46" s="900">
        <f>VLOOKUP(年度マスタ!$K$4&amp;"_"&amp;AC$33,データシート1!$A:$BT,MATCH("aa_"&amp;$S46,データシート1!$A$1:$BT$1,0),0)</f>
        <v>0.40978258887693958</v>
      </c>
      <c r="AD46" s="900">
        <f>VLOOKUP(年度マスタ!$K$4&amp;"_"&amp;AD$33,データシート1!$A:$BT,MATCH("aa_"&amp;$S46,データシート1!$A$1:$BT$1,0),0)</f>
        <v>0.37960920753575506</v>
      </c>
      <c r="AE46" s="900">
        <f>VLOOKUP(年度マスタ!$K$4&amp;"_"&amp;AE$33,データシート1!$A:$BT,MATCH("aa_"&amp;$S46,データシート1!$A$1:$BT$1,0),0)</f>
        <v>0.35219173226357958</v>
      </c>
      <c r="AF46" s="900">
        <f>VLOOKUP(年度マスタ!$K$4&amp;"_"&amp;AF$33,データシート1!$A:$BT,MATCH("aa_"&amp;$S46,データシート1!$A$1:$BT$1,0),0)</f>
        <v>0.34614393160980733</v>
      </c>
      <c r="AG46" s="900">
        <f>VLOOKUP(年度マスタ!$K$4&amp;"_"&amp;AG$33,データシート1!$A:$BT,MATCH("aa_"&amp;$S46,データシート1!$A$1:$BT$1,0),0)</f>
        <v>0.26451275828742177</v>
      </c>
      <c r="AH46" s="900">
        <f>VLOOKUP(年度マスタ!$K$4&amp;"_"&amp;AH$33,データシート1!$A:$BT,MATCH("aa_"&amp;$S46,データシート1!$A$1:$BT$1,0),0)</f>
        <v>0.27849921336484568</v>
      </c>
      <c r="AI46" s="900">
        <f>VLOOKUP(年度マスタ!$K$4&amp;"_"&amp;AI$33,データシート1!$A:$BT,MATCH("aa_"&amp;$S46,データシート1!$A$1:$BT$1,0),0)</f>
        <v>0.25675557017404332</v>
      </c>
      <c r="AJ46" s="900">
        <f>VLOOKUP(年度マスタ!$K$4&amp;"_"&amp;AJ$33,データシート1!$A:$BT,MATCH("aa_"&amp;$S46,データシート1!$A$1:$BT$1,0),0)</f>
        <v>0.24049198824620011</v>
      </c>
      <c r="AK46" s="901">
        <f>VLOOKUP(年度マスタ!$K$4&amp;"_"&amp;AK$33,データシート1!$A:$BT,MATCH("aa_"&amp;$S46,データシート1!$A$1:$BT$1,0),0)</f>
        <v>0.19197467466701973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0.83697766174249977</v>
      </c>
      <c r="Y47" s="903">
        <f>VLOOKUP(年度マスタ!$K$4&amp;"_"&amp;Y$33,データシート1!$A:$BT,MATCH("aa_"&amp;$S47,データシート1!$A$1:$BT$1,0),0)</f>
        <v>0.83512016321420723</v>
      </c>
      <c r="Z47" s="903">
        <f>VLOOKUP(年度マスタ!$K$4&amp;"_"&amp;Z$33,データシート1!$A:$BT,MATCH("aa_"&amp;$S47,データシート1!$A$1:$BT$1,0),0)</f>
        <v>0.34120698685450068</v>
      </c>
      <c r="AA47" s="903">
        <f>VLOOKUP(年度マスタ!$K$4&amp;"_"&amp;AA$33,データシート1!$A:$BT,MATCH("aa_"&amp;$S47,データシート1!$A$1:$BT$1,0),0)</f>
        <v>0.47847370340000001</v>
      </c>
      <c r="AB47" s="903">
        <f>VLOOKUP(年度マスタ!$K$4&amp;"_"&amp;AB$33,データシート1!$A:$BT,MATCH("aa_"&amp;$S47,データシート1!$A$1:$BT$1,0),0)</f>
        <v>1.2326215922999999</v>
      </c>
      <c r="AC47" s="903">
        <f>VLOOKUP(年度マスタ!$K$4&amp;"_"&amp;AC$33,データシート1!$A:$BT,MATCH("aa_"&amp;$S47,データシート1!$A$1:$BT$1,0),0)</f>
        <v>0.9482084692499998</v>
      </c>
      <c r="AD47" s="903">
        <f>VLOOKUP(年度マスタ!$K$4&amp;"_"&amp;AD$33,データシート1!$A:$BT,MATCH("aa_"&amp;$S47,データシート1!$A$1:$BT$1,0),0)</f>
        <v>1.038176941125468</v>
      </c>
      <c r="AE47" s="903">
        <f>VLOOKUP(年度マスタ!$K$4&amp;"_"&amp;AE$33,データシート1!$A:$BT,MATCH("aa_"&amp;$S47,データシート1!$A$1:$BT$1,0),0)</f>
        <v>0.95642875848820508</v>
      </c>
      <c r="AF47" s="903">
        <f>VLOOKUP(年度マスタ!$K$4&amp;"_"&amp;AF$33,データシート1!$A:$BT,MATCH("aa_"&amp;$S47,データシート1!$A$1:$BT$1,0),0)</f>
        <v>1.1360467622399999</v>
      </c>
      <c r="AG47" s="903">
        <f>VLOOKUP(年度マスタ!$K$4&amp;"_"&amp;AG$33,データシート1!$A:$BT,MATCH("aa_"&amp;$S47,データシート1!$A$1:$BT$1,0),0)</f>
        <v>1.0793261796737894</v>
      </c>
      <c r="AH47" s="903">
        <f>VLOOKUP(年度マスタ!$K$4&amp;"_"&amp;AH$33,データシート1!$A:$BT,MATCH("aa_"&amp;$S47,データシート1!$A$1:$BT$1,0),0)</f>
        <v>0.89964503072000013</v>
      </c>
      <c r="AI47" s="903">
        <f>VLOOKUP(年度マスタ!$K$4&amp;"_"&amp;AI$33,データシート1!$A:$BT,MATCH("aa_"&amp;$S47,データシート1!$A$1:$BT$1,0),0)</f>
        <v>1.221670624867778</v>
      </c>
      <c r="AJ47" s="903">
        <f>VLOOKUP(年度マスタ!$K$4&amp;"_"&amp;AJ$33,データシート1!$A:$BT,MATCH("aa_"&amp;$S47,データシート1!$A$1:$BT$1,0),0)</f>
        <v>1.0090614705344061</v>
      </c>
      <c r="AK47" s="904">
        <f>VLOOKUP(年度マスタ!$K$4&amp;"_"&amp;AK$33,データシート1!$A:$BT,MATCH("aa_"&amp;$S47,データシート1!$A$1:$BT$1,0),0)</f>
        <v>0.90640238522674221</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深浦町</v>
      </c>
      <c r="AX48" s="1011">
        <f>SUM(AY39:BA39)</f>
        <v>12.832589600957638</v>
      </c>
      <c r="AY48" s="1011">
        <f>BB39</f>
        <v>7.1855239394249661</v>
      </c>
      <c r="AZ48" s="1011">
        <f>BC39</f>
        <v>17.30640039366283</v>
      </c>
      <c r="BA48" s="1011">
        <f>SUM(BD39:BG39)</f>
        <v>15.2985599119735</v>
      </c>
      <c r="BB48" s="1011">
        <f>BH39</f>
        <v>0.90640238522674221</v>
      </c>
      <c r="BC48" s="1011">
        <f>SUM(AX48:BB48)</f>
        <v>53.529476231245674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53.529476231245674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12.832589600957638</v>
      </c>
      <c r="P52" s="453">
        <f t="shared" ref="P52:P64" si="18">O52/$O$51</f>
        <v>0.23972940713115237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1.3580133918951207</v>
      </c>
      <c r="P53" s="454">
        <f t="shared" si="18"/>
        <v>2.5369450394555425E-2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1.4309244230712108</v>
      </c>
      <c r="P54" s="454">
        <f t="shared" si="18"/>
        <v>2.6731522962968324E-2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10.043651785991306</v>
      </c>
      <c r="P55" s="454">
        <f t="shared" si="18"/>
        <v>0.18762843377362862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7.1855239394249661</v>
      </c>
      <c r="P56" s="453">
        <f t="shared" si="18"/>
        <v>0.1342349009428698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17.30640039366283</v>
      </c>
      <c r="P57" s="453">
        <f t="shared" si="18"/>
        <v>0.32330599161665097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15.2985599119735</v>
      </c>
      <c r="P58" s="453">
        <f t="shared" si="18"/>
        <v>0.28579692888987362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14.678012783854907</v>
      </c>
      <c r="P59" s="454">
        <f t="shared" si="18"/>
        <v>0.27420430419394254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5.5517965249533061</v>
      </c>
      <c r="P60" s="454">
        <f t="shared" si="18"/>
        <v>0.103714755230739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9.1262162589016018</v>
      </c>
      <c r="P61" s="454">
        <f t="shared" si="18"/>
        <v>0.17048954896320359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0.42857245345157347</v>
      </c>
      <c r="P62" s="454">
        <f t="shared" si="18"/>
        <v>8.0062889388297729E-3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0.19197467466701973</v>
      </c>
      <c r="P63" s="454">
        <f t="shared" si="18"/>
        <v>3.5863357571012857E-3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0.90640238522674221</v>
      </c>
      <c r="P64" s="612">
        <f t="shared" si="18"/>
        <v>1.6932771419453315E-2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深浦町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7.73</v>
      </c>
      <c r="AI7" s="78">
        <f>VLOOKUP(年度マスタ!$K$4&amp;"_"&amp;$AG7,データシート1!$A:$BT,MATCH("ab_"&amp;AI$2,データシート1!$A$1:$BT$1,0),0)</f>
        <v>580</v>
      </c>
      <c r="AJ7" s="78">
        <f>VLOOKUP(年度マスタ!$K$4&amp;"_"&amp;$AG7,データシート1!$A:$BT,MATCH("ab_"&amp;AJ$2,データシート1!$A$1:$BT$1,0),0)</f>
        <v>381</v>
      </c>
      <c r="AK7" s="78">
        <f>VLOOKUP(年度マスタ!$K$4&amp;"_"&amp;$AG7,データシート1!$A:$BT,MATCH("ab_"&amp;AK$2,データシート1!$A$1:$BT$1,0),0)</f>
        <v>2260</v>
      </c>
      <c r="AL7" s="78">
        <f>VLOOKUP(年度マスタ!$K$4&amp;"_"&amp;$AG7,データシート1!$A:$BT,MATCH("ab_"&amp;AL$2,データシート1!$A$1:$BT$1,0),0)</f>
        <v>3995</v>
      </c>
      <c r="AM7" s="78">
        <f>VLOOKUP(年度マスタ!$K$4&amp;"_"&amp;$AG7,データシート1!$A:$BT,MATCH("ab_"&amp;AM$2,データシート1!$A$1:$BT$1,0),0)</f>
        <v>4395</v>
      </c>
      <c r="AN7" s="78">
        <f>VLOOKUP(年度マスタ!$K$4&amp;"_"&amp;$AG7,データシート1!$A:$BT,MATCH("ab_"&amp;AN$2,データシート1!$A$1:$BT$1,0),0)</f>
        <v>2468</v>
      </c>
      <c r="AO7" s="78">
        <f>VLOOKUP(年度マスタ!$K$4&amp;"_"&amp;$AG7,データシート1!$A:$BT,MATCH("ab_"&amp;AO$2,データシート1!$A$1:$BT$1,0),0)</f>
        <v>10203</v>
      </c>
      <c r="AP7" s="78">
        <f>VLOOKUP(年度マスタ!$K$4&amp;"_"&amp;$AG7,データシート1!$A:$BT,MATCH("ab_"&amp;AP$2,データシート1!$A$1:$BT$1,0),0)</f>
        <v>73771</v>
      </c>
      <c r="AQ7" s="954">
        <f>VLOOKUP(年度マスタ!$K$4&amp;"_"&amp;$AG7,データシート1!$A:$BT,MATCH("ab_"&amp;AQ$2,データシート1!$A$1:$BT$1,0),0)</f>
        <v>0.83697766174249977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7.9805999999999999</v>
      </c>
      <c r="AI8" s="78">
        <f>VLOOKUP(年度マスタ!$K$4&amp;"_"&amp;$AG8,データシート1!$A:$BT,MATCH("ab_"&amp;AI$2,データシート1!$A$1:$BT$1,0),0)</f>
        <v>580</v>
      </c>
      <c r="AJ8" s="78">
        <f>VLOOKUP(年度マスタ!$K$4&amp;"_"&amp;$AG8,データシート1!$A:$BT,MATCH("ab_"&amp;AJ$2,データシート1!$A$1:$BT$1,0),0)</f>
        <v>381</v>
      </c>
      <c r="AK8" s="78">
        <f>VLOOKUP(年度マスタ!$K$4&amp;"_"&amp;$AG8,データシート1!$A:$BT,MATCH("ab_"&amp;AK$2,データシート1!$A$1:$BT$1,0),0)</f>
        <v>2260</v>
      </c>
      <c r="AL8" s="78">
        <f>VLOOKUP(年度マスタ!$K$4&amp;"_"&amp;$AG8,データシート1!$A:$BT,MATCH("ab_"&amp;AL$2,データシート1!$A$1:$BT$1,0),0)</f>
        <v>3981</v>
      </c>
      <c r="AM8" s="78">
        <f>VLOOKUP(年度マスタ!$K$4&amp;"_"&amp;$AG8,データシート1!$A:$BT,MATCH("ab_"&amp;AM$2,データシート1!$A$1:$BT$1,0),0)</f>
        <v>4382</v>
      </c>
      <c r="AN8" s="78">
        <f>VLOOKUP(年度マスタ!$K$4&amp;"_"&amp;$AG8,データシート1!$A:$BT,MATCH("ab_"&amp;AN$2,データシート1!$A$1:$BT$1,0),0)</f>
        <v>2412</v>
      </c>
      <c r="AO8" s="78">
        <f>VLOOKUP(年度マスタ!$K$4&amp;"_"&amp;$AG8,データシート1!$A:$BT,MATCH("ab_"&amp;AO$2,データシート1!$A$1:$BT$1,0),0)</f>
        <v>10025</v>
      </c>
      <c r="AP8" s="78">
        <f>VLOOKUP(年度マスタ!$K$4&amp;"_"&amp;$AG8,データシート1!$A:$BT,MATCH("ab_"&amp;AP$2,データシート1!$A$1:$BT$1,0),0)</f>
        <v>73682</v>
      </c>
      <c r="AQ8" s="954">
        <f>VLOOKUP(年度マスタ!$K$4&amp;"_"&amp;$AG8,データシート1!$A:$BT,MATCH("ab_"&amp;AQ$2,データシート1!$A$1:$BT$1,0),0)</f>
        <v>0.83512016321420723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8.4831000000000003</v>
      </c>
      <c r="AI9" s="78">
        <f>VLOOKUP(年度マスタ!$K$4&amp;"_"&amp;$AG9,データシート1!$A:$BT,MATCH("ab_"&amp;AI$2,データシート1!$A$1:$BT$1,0),0)</f>
        <v>580</v>
      </c>
      <c r="AJ9" s="78">
        <f>VLOOKUP(年度マスタ!$K$4&amp;"_"&amp;$AG9,データシート1!$A:$BT,MATCH("ab_"&amp;AJ$2,データシート1!$A$1:$BT$1,0),0)</f>
        <v>381</v>
      </c>
      <c r="AK9" s="78">
        <f>VLOOKUP(年度マスタ!$K$4&amp;"_"&amp;$AG9,データシート1!$A:$BT,MATCH("ab_"&amp;AK$2,データシート1!$A$1:$BT$1,0),0)</f>
        <v>2260</v>
      </c>
      <c r="AL9" s="78">
        <f>VLOOKUP(年度マスタ!$K$4&amp;"_"&amp;$AG9,データシート1!$A:$BT,MATCH("ab_"&amp;AL$2,データシート1!$A$1:$BT$1,0),0)</f>
        <v>3939</v>
      </c>
      <c r="AM9" s="78">
        <f>VLOOKUP(年度マスタ!$K$4&amp;"_"&amp;$AG9,データシート1!$A:$BT,MATCH("ab_"&amp;AM$2,データシート1!$A$1:$BT$1,0),0)</f>
        <v>4363</v>
      </c>
      <c r="AN9" s="78">
        <f>VLOOKUP(年度マスタ!$K$4&amp;"_"&amp;$AG9,データシート1!$A:$BT,MATCH("ab_"&amp;AN$2,データシート1!$A$1:$BT$1,0),0)</f>
        <v>2383</v>
      </c>
      <c r="AO9" s="78">
        <f>VLOOKUP(年度マスタ!$K$4&amp;"_"&amp;$AG9,データシート1!$A:$BT,MATCH("ab_"&amp;AO$2,データシート1!$A$1:$BT$1,0),0)</f>
        <v>9733</v>
      </c>
      <c r="AP9" s="78">
        <f>VLOOKUP(年度マスタ!$K$4&amp;"_"&amp;$AG9,データシート1!$A:$BT,MATCH("ab_"&amp;AP$2,データシート1!$A$1:$BT$1,0),0)</f>
        <v>69411</v>
      </c>
      <c r="AQ9" s="954">
        <f>VLOOKUP(年度マスタ!$K$4&amp;"_"&amp;$AG9,データシート1!$A:$BT,MATCH("ab_"&amp;AQ$2,データシート1!$A$1:$BT$1,0),0)</f>
        <v>0.34120698685450068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8.1059999999999999</v>
      </c>
      <c r="AI10" s="78">
        <f>VLOOKUP(年度マスタ!$K$4&amp;"_"&amp;$AG10,データシート1!$A:$BT,MATCH("ab_"&amp;AI$2,データシート1!$A$1:$BT$1,0),0)</f>
        <v>580</v>
      </c>
      <c r="AJ10" s="78">
        <f>VLOOKUP(年度マスタ!$K$4&amp;"_"&amp;$AG10,データシート1!$A:$BT,MATCH("ab_"&amp;AJ$2,データシート1!$A$1:$BT$1,0),0)</f>
        <v>381</v>
      </c>
      <c r="AK10" s="78">
        <f>VLOOKUP(年度マスタ!$K$4&amp;"_"&amp;$AG10,データシート1!$A:$BT,MATCH("ab_"&amp;AK$2,データシート1!$A$1:$BT$1,0),0)</f>
        <v>2260</v>
      </c>
      <c r="AL10" s="78">
        <f>VLOOKUP(年度マスタ!$K$4&amp;"_"&amp;$AG10,データシート1!$A:$BT,MATCH("ab_"&amp;AL$2,データシート1!$A$1:$BT$1,0),0)</f>
        <v>3921</v>
      </c>
      <c r="AM10" s="78">
        <f>VLOOKUP(年度マスタ!$K$4&amp;"_"&amp;$AG10,データシート1!$A:$BT,MATCH("ab_"&amp;AM$2,データシート1!$A$1:$BT$1,0),0)</f>
        <v>4368</v>
      </c>
      <c r="AN10" s="78">
        <f>VLOOKUP(年度マスタ!$K$4&amp;"_"&amp;$AG10,データシート1!$A:$BT,MATCH("ab_"&amp;AN$2,データシート1!$A$1:$BT$1,0),0)</f>
        <v>2358</v>
      </c>
      <c r="AO10" s="78">
        <f>VLOOKUP(年度マスタ!$K$4&amp;"_"&amp;$AG10,データシート1!$A:$BT,MATCH("ab_"&amp;AO$2,データシート1!$A$1:$BT$1,0),0)</f>
        <v>9523</v>
      </c>
      <c r="AP10" s="78">
        <f>VLOOKUP(年度マスタ!$K$4&amp;"_"&amp;$AG10,データシート1!$A:$BT,MATCH("ab_"&amp;AP$2,データシート1!$A$1:$BT$1,0),0)</f>
        <v>70559</v>
      </c>
      <c r="AQ10" s="954">
        <f>VLOOKUP(年度マスタ!$K$4&amp;"_"&amp;$AG10,データシート1!$A:$BT,MATCH("ab_"&amp;AQ$2,データシート1!$A$1:$BT$1,0),0)</f>
        <v>0.47847370340000001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8.3721999999999994</v>
      </c>
      <c r="AI11" s="78">
        <f>VLOOKUP(年度マスタ!$K$4&amp;"_"&amp;$AG11,データシート1!$A:$BT,MATCH("ab_"&amp;AI$2,データシート1!$A$1:$BT$1,0),0)</f>
        <v>580</v>
      </c>
      <c r="AJ11" s="78">
        <f>VLOOKUP(年度マスタ!$K$4&amp;"_"&amp;$AG11,データシート1!$A:$BT,MATCH("ab_"&amp;AJ$2,データシート1!$A$1:$BT$1,0),0)</f>
        <v>381</v>
      </c>
      <c r="AK11" s="78">
        <f>VLOOKUP(年度マスタ!$K$4&amp;"_"&amp;$AG11,データシート1!$A:$BT,MATCH("ab_"&amp;AK$2,データシート1!$A$1:$BT$1,0),0)</f>
        <v>2260</v>
      </c>
      <c r="AL11" s="78">
        <f>VLOOKUP(年度マスタ!$K$4&amp;"_"&amp;$AG11,データシート1!$A:$BT,MATCH("ab_"&amp;AL$2,データシート1!$A$1:$BT$1,0),0)</f>
        <v>3919</v>
      </c>
      <c r="AM11" s="78">
        <f>VLOOKUP(年度マスタ!$K$4&amp;"_"&amp;$AG11,データシート1!$A:$BT,MATCH("ab_"&amp;AM$2,データシート1!$A$1:$BT$1,0),0)</f>
        <v>4360</v>
      </c>
      <c r="AN11" s="78">
        <f>VLOOKUP(年度マスタ!$K$4&amp;"_"&amp;$AG11,データシート1!$A:$BT,MATCH("ab_"&amp;AN$2,データシート1!$A$1:$BT$1,0),0)</f>
        <v>2327</v>
      </c>
      <c r="AO11" s="78">
        <f>VLOOKUP(年度マスタ!$K$4&amp;"_"&amp;$AG11,データシート1!$A:$BT,MATCH("ab_"&amp;AO$2,データシート1!$A$1:$BT$1,0),0)</f>
        <v>9415</v>
      </c>
      <c r="AP11" s="78">
        <f>VLOOKUP(年度マスタ!$K$4&amp;"_"&amp;$AG11,データシート1!$A:$BT,MATCH("ab_"&amp;AP$2,データシート1!$A$1:$BT$1,0),0)</f>
        <v>71173</v>
      </c>
      <c r="AQ11" s="954">
        <f>VLOOKUP(年度マスタ!$K$4&amp;"_"&amp;$AG11,データシート1!$A:$BT,MATCH("ab_"&amp;AQ$2,データシート1!$A$1:$BT$1,0),0)</f>
        <v>1.2326215922999999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7.7359</v>
      </c>
      <c r="AI12" s="78">
        <f>VLOOKUP(年度マスタ!$K$4&amp;"_"&amp;$AG12,データシート1!$A:$BT,MATCH("ab_"&amp;AI$2,データシート1!$A$1:$BT$1,0),0)</f>
        <v>490</v>
      </c>
      <c r="AJ12" s="78">
        <f>VLOOKUP(年度マスタ!$K$4&amp;"_"&amp;$AG12,データシート1!$A:$BT,MATCH("ab_"&amp;AJ$2,データシート1!$A$1:$BT$1,0),0)</f>
        <v>233</v>
      </c>
      <c r="AK12" s="78">
        <f>VLOOKUP(年度マスタ!$K$4&amp;"_"&amp;$AG12,データシート1!$A:$BT,MATCH("ab_"&amp;AK$2,データシート1!$A$1:$BT$1,0),0)</f>
        <v>2330</v>
      </c>
      <c r="AL12" s="78">
        <f>VLOOKUP(年度マスタ!$K$4&amp;"_"&amp;$AG12,データシート1!$A:$BT,MATCH("ab_"&amp;AL$2,データシート1!$A$1:$BT$1,0),0)</f>
        <v>3890</v>
      </c>
      <c r="AM12" s="78">
        <f>VLOOKUP(年度マスタ!$K$4&amp;"_"&amp;$AG12,データシート1!$A:$BT,MATCH("ab_"&amp;AM$2,データシート1!$A$1:$BT$1,0),0)</f>
        <v>4300</v>
      </c>
      <c r="AN12" s="78">
        <f>VLOOKUP(年度マスタ!$K$4&amp;"_"&amp;$AG12,データシート1!$A:$BT,MATCH("ab_"&amp;AN$2,データシート1!$A$1:$BT$1,0),0)</f>
        <v>2291</v>
      </c>
      <c r="AO12" s="78">
        <f>VLOOKUP(年度マスタ!$K$4&amp;"_"&amp;$AG12,データシート1!$A:$BT,MATCH("ab_"&amp;AO$2,データシート1!$A$1:$BT$1,0),0)</f>
        <v>9175</v>
      </c>
      <c r="AP12" s="78">
        <f>VLOOKUP(年度マスタ!$K$4&amp;"_"&amp;$AG12,データシート1!$A:$BT,MATCH("ab_"&amp;AP$2,データシート1!$A$1:$BT$1,0),0)</f>
        <v>68144</v>
      </c>
      <c r="AQ12" s="954">
        <f>VLOOKUP(年度マスタ!$K$4&amp;"_"&amp;$AG12,データシート1!$A:$BT,MATCH("ab_"&amp;AQ$2,データシート1!$A$1:$BT$1,0),0)</f>
        <v>0.9482084692499998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7.2188999999999997</v>
      </c>
      <c r="AI13" s="78">
        <f>VLOOKUP(年度マスタ!$K$4&amp;"_"&amp;$AG13,データシート1!$A:$BT,MATCH("ab_"&amp;AI$2,データシート1!$A$1:$BT$1,0),0)</f>
        <v>490</v>
      </c>
      <c r="AJ13" s="78">
        <f>VLOOKUP(年度マスタ!$K$4&amp;"_"&amp;$AG13,データシート1!$A:$BT,MATCH("ab_"&amp;AJ$2,データシート1!$A$1:$BT$1,0),0)</f>
        <v>233</v>
      </c>
      <c r="AK13" s="78">
        <f>VLOOKUP(年度マスタ!$K$4&amp;"_"&amp;$AG13,データシート1!$A:$BT,MATCH("ab_"&amp;AK$2,データシート1!$A$1:$BT$1,0),0)</f>
        <v>2330</v>
      </c>
      <c r="AL13" s="78">
        <f>VLOOKUP(年度マスタ!$K$4&amp;"_"&amp;$AG13,データシート1!$A:$BT,MATCH("ab_"&amp;AL$2,データシート1!$A$1:$BT$1,0),0)</f>
        <v>3851</v>
      </c>
      <c r="AM13" s="78">
        <f>VLOOKUP(年度マスタ!$K$4&amp;"_"&amp;$AG13,データシート1!$A:$BT,MATCH("ab_"&amp;AM$2,データシート1!$A$1:$BT$1,0),0)</f>
        <v>4249</v>
      </c>
      <c r="AN13" s="78">
        <f>VLOOKUP(年度マスタ!$K$4&amp;"_"&amp;$AG13,データシート1!$A:$BT,MATCH("ab_"&amp;AN$2,データシート1!$A$1:$BT$1,0),0)</f>
        <v>2245</v>
      </c>
      <c r="AO13" s="78">
        <f>VLOOKUP(年度マスタ!$K$4&amp;"_"&amp;$AG13,データシート1!$A:$BT,MATCH("ab_"&amp;AO$2,データシート1!$A$1:$BT$1,0),0)</f>
        <v>8935</v>
      </c>
      <c r="AP13" s="78">
        <f>VLOOKUP(年度マスタ!$K$4&amp;"_"&amp;$AG13,データシート1!$A:$BT,MATCH("ab_"&amp;AP$2,データシート1!$A$1:$BT$1,0),0)</f>
        <v>64888</v>
      </c>
      <c r="AQ13" s="954">
        <f>VLOOKUP(年度マスタ!$K$4&amp;"_"&amp;$AG13,データシート1!$A:$BT,MATCH("ab_"&amp;AQ$2,データシート1!$A$1:$BT$1,0),0)</f>
        <v>1.038176941125468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7.1147</v>
      </c>
      <c r="AI14" s="78">
        <f>VLOOKUP(年度マスタ!$K$4&amp;"_"&amp;$AG14,データシート1!$A:$BT,MATCH("ab_"&amp;AI$2,データシート1!$A$1:$BT$1,0),0)</f>
        <v>490</v>
      </c>
      <c r="AJ14" s="78">
        <f>VLOOKUP(年度マスタ!$K$4&amp;"_"&amp;$AG14,データシート1!$A:$BT,MATCH("ab_"&amp;AJ$2,データシート1!$A$1:$BT$1,0),0)</f>
        <v>233</v>
      </c>
      <c r="AK14" s="78">
        <f>VLOOKUP(年度マスタ!$K$4&amp;"_"&amp;$AG14,データシート1!$A:$BT,MATCH("ab_"&amp;AK$2,データシート1!$A$1:$BT$1,0),0)</f>
        <v>2330</v>
      </c>
      <c r="AL14" s="78">
        <f>VLOOKUP(年度マスタ!$K$4&amp;"_"&amp;$AG14,データシート1!$A:$BT,MATCH("ab_"&amp;AL$2,データシート1!$A$1:$BT$1,0),0)</f>
        <v>3814</v>
      </c>
      <c r="AM14" s="78">
        <f>VLOOKUP(年度マスタ!$K$4&amp;"_"&amp;$AG14,データシート1!$A:$BT,MATCH("ab_"&amp;AM$2,データシート1!$A$1:$BT$1,0),0)</f>
        <v>4214</v>
      </c>
      <c r="AN14" s="78">
        <f>VLOOKUP(年度マスタ!$K$4&amp;"_"&amp;$AG14,データシート1!$A:$BT,MATCH("ab_"&amp;AN$2,データシート1!$A$1:$BT$1,0),0)</f>
        <v>2272</v>
      </c>
      <c r="AO14" s="78">
        <f>VLOOKUP(年度マスタ!$K$4&amp;"_"&amp;$AG14,データシート1!$A:$BT,MATCH("ab_"&amp;AO$2,データシート1!$A$1:$BT$1,0),0)</f>
        <v>8724</v>
      </c>
      <c r="AP14" s="78">
        <f>VLOOKUP(年度マスタ!$K$4&amp;"_"&amp;$AG14,データシート1!$A:$BT,MATCH("ab_"&amp;AP$2,データシート1!$A$1:$BT$1,0),0)</f>
        <v>60150.881078329992</v>
      </c>
      <c r="AQ14" s="954">
        <f>VLOOKUP(年度マスタ!$K$4&amp;"_"&amp;$AG14,データシート1!$A:$BT,MATCH("ab_"&amp;AQ$2,データシート1!$A$1:$BT$1,0),0)</f>
        <v>0.95642875848820508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6.4649999999999999</v>
      </c>
      <c r="AI15" s="78">
        <f>VLOOKUP(年度マスタ!$K$4&amp;"_"&amp;$AG15,データシート1!$A:$BT,MATCH("ab_"&amp;AI$2,データシート1!$A$1:$BT$1,0),0)</f>
        <v>490</v>
      </c>
      <c r="AJ15" s="78">
        <f>VLOOKUP(年度マスタ!$K$4&amp;"_"&amp;$AG15,データシート1!$A:$BT,MATCH("ab_"&amp;AJ$2,データシート1!$A$1:$BT$1,0),0)</f>
        <v>233</v>
      </c>
      <c r="AK15" s="78">
        <f>VLOOKUP(年度マスタ!$K$4&amp;"_"&amp;$AG15,データシート1!$A:$BT,MATCH("ab_"&amp;AK$2,データシート1!$A$1:$BT$1,0),0)</f>
        <v>2330</v>
      </c>
      <c r="AL15" s="78">
        <f>VLOOKUP(年度マスタ!$K$4&amp;"_"&amp;$AG15,データシート1!$A:$BT,MATCH("ab_"&amp;AL$2,データシート1!$A$1:$BT$1,0),0)</f>
        <v>3785</v>
      </c>
      <c r="AM15" s="78">
        <f>VLOOKUP(年度マスタ!$K$4&amp;"_"&amp;$AG15,データシート1!$A:$BT,MATCH("ab_"&amp;AM$2,データシート1!$A$1:$BT$1,0),0)</f>
        <v>4209</v>
      </c>
      <c r="AN15" s="78">
        <f>VLOOKUP(年度マスタ!$K$4&amp;"_"&amp;$AG15,データシート1!$A:$BT,MATCH("ab_"&amp;AN$2,データシート1!$A$1:$BT$1,0),0)</f>
        <v>2218</v>
      </c>
      <c r="AO15" s="78">
        <f>VLOOKUP(年度マスタ!$K$4&amp;"_"&amp;$AG15,データシート1!$A:$BT,MATCH("ab_"&amp;AO$2,データシート1!$A$1:$BT$1,0),0)</f>
        <v>8463</v>
      </c>
      <c r="AP15" s="78">
        <f>VLOOKUP(年度マスタ!$K$4&amp;"_"&amp;$AG15,データシート1!$A:$BT,MATCH("ab_"&amp;AP$2,データシート1!$A$1:$BT$1,0),0)</f>
        <v>60290.999999999993</v>
      </c>
      <c r="AQ15" s="954">
        <f>VLOOKUP(年度マスタ!$K$4&amp;"_"&amp;$AG15,データシート1!$A:$BT,MATCH("ab_"&amp;AQ$2,データシート1!$A$1:$BT$1,0),0)</f>
        <v>1.1360467622399999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6.7206999999999999</v>
      </c>
      <c r="AI16" s="78">
        <f>VLOOKUP(年度マスタ!$K$4&amp;"_"&amp;$AG16,データシート1!$A:$BT,MATCH("ab_"&amp;AI$2,データシート1!$A$1:$BT$1,0),0)</f>
        <v>490</v>
      </c>
      <c r="AJ16" s="78">
        <f>VLOOKUP(年度マスタ!$K$4&amp;"_"&amp;$AG16,データシート1!$A:$BT,MATCH("ab_"&amp;AJ$2,データシート1!$A$1:$BT$1,0),0)</f>
        <v>233</v>
      </c>
      <c r="AK16" s="78">
        <f>VLOOKUP(年度マスタ!$K$4&amp;"_"&amp;$AG16,データシート1!$A:$BT,MATCH("ab_"&amp;AK$2,データシート1!$A$1:$BT$1,0),0)</f>
        <v>2330</v>
      </c>
      <c r="AL16" s="78">
        <f>VLOOKUP(年度マスタ!$K$4&amp;"_"&amp;$AG16,データシート1!$A:$BT,MATCH("ab_"&amp;AL$2,データシート1!$A$1:$BT$1,0),0)</f>
        <v>3749</v>
      </c>
      <c r="AM16" s="78">
        <f>VLOOKUP(年度マスタ!$K$4&amp;"_"&amp;$AG16,データシート1!$A:$BT,MATCH("ab_"&amp;AM$2,データシート1!$A$1:$BT$1,0),0)</f>
        <v>4136</v>
      </c>
      <c r="AN16" s="78">
        <f>VLOOKUP(年度マスタ!$K$4&amp;"_"&amp;$AG16,データシート1!$A:$BT,MATCH("ab_"&amp;AN$2,データシート1!$A$1:$BT$1,0),0)</f>
        <v>2177</v>
      </c>
      <c r="AO16" s="78">
        <f>VLOOKUP(年度マスタ!$K$4&amp;"_"&amp;$AG16,データシート1!$A:$BT,MATCH("ab_"&amp;AO$2,データシート1!$A$1:$BT$1,0),0)</f>
        <v>8228</v>
      </c>
      <c r="AP16" s="78">
        <f>VLOOKUP(年度マスタ!$K$4&amp;"_"&amp;$AG16,データシート1!$A:$BT,MATCH("ab_"&amp;AP$2,データシート1!$A$1:$BT$1,0),0)</f>
        <v>45892</v>
      </c>
      <c r="AQ16" s="954">
        <f>VLOOKUP(年度マスタ!$K$4&amp;"_"&amp;$AG16,データシート1!$A:$BT,MATCH("ab_"&amp;AQ$2,データシート1!$A$1:$BT$1,0),0)</f>
        <v>1.079326179673789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4.4442000000000004</v>
      </c>
      <c r="AI17" s="151">
        <f>VLOOKUP(年度マスタ!$K$4&amp;"_"&amp;$AG17,データシート1!$A:$BT,MATCH("ab_"&amp;AI$2,データシート1!$A$1:$BT$1,0),0)</f>
        <v>490</v>
      </c>
      <c r="AJ17" s="151">
        <f>VLOOKUP(年度マスタ!$K$4&amp;"_"&amp;$AG17,データシート1!$A:$BT,MATCH("ab_"&amp;AJ$2,データシート1!$A$1:$BT$1,0),0)</f>
        <v>233</v>
      </c>
      <c r="AK17" s="151">
        <f>VLOOKUP(年度マスタ!$K$4&amp;"_"&amp;$AG17,データシート1!$A:$BT,MATCH("ab_"&amp;AK$2,データシート1!$A$1:$BT$1,0),0)</f>
        <v>2330</v>
      </c>
      <c r="AL17" s="151">
        <f>VLOOKUP(年度マスタ!$K$4&amp;"_"&amp;$AG17,データシート1!$A:$BT,MATCH("ab_"&amp;AL$2,データシート1!$A$1:$BT$1,0),0)</f>
        <v>3736</v>
      </c>
      <c r="AM17" s="151">
        <f>VLOOKUP(年度マスタ!$K$4&amp;"_"&amp;$AG17,データシート1!$A:$BT,MATCH("ab_"&amp;AM$2,データシート1!$A$1:$BT$1,0),0)</f>
        <v>4098</v>
      </c>
      <c r="AN17" s="151">
        <f>VLOOKUP(年度マスタ!$K$4&amp;"_"&amp;$AG17,データシート1!$A:$BT,MATCH("ab_"&amp;AN$2,データシート1!$A$1:$BT$1,0),0)</f>
        <v>2067</v>
      </c>
      <c r="AO17" s="151">
        <f>VLOOKUP(年度マスタ!$K$4&amp;"_"&amp;$AG17,データシート1!$A:$BT,MATCH("ab_"&amp;AO$2,データシート1!$A$1:$BT$1,0),0)</f>
        <v>8019</v>
      </c>
      <c r="AP17" s="151">
        <f>VLOOKUP(年度マスタ!$K$4&amp;"_"&amp;$AG17,データシート1!$A:$BT,MATCH("ab_"&amp;AP$2,データシート1!$A$1:$BT$1,0),0)</f>
        <v>49110</v>
      </c>
      <c r="AQ17" s="955">
        <f>VLOOKUP(年度マスタ!$K$4&amp;"_"&amp;$AG17,データシート1!$A:$BT,MATCH("ab_"&amp;AQ$2,データシート1!$A$1:$BT$1,0),0)</f>
        <v>0.89964503072000013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11.305099999999999</v>
      </c>
      <c r="AI18" s="78">
        <f>VLOOKUP(年度マスタ!$K$4&amp;"_"&amp;$AG18,データシート1!$A:$BT,MATCH("ab_"&amp;AI$2,データシート1!$A$1:$BT$1,0),0)</f>
        <v>440</v>
      </c>
      <c r="AJ18" s="78">
        <f>VLOOKUP(年度マスタ!$K$4&amp;"_"&amp;$AG18,データシート1!$A:$BT,MATCH("ab_"&amp;AJ$2,データシート1!$A$1:$BT$1,0),0)</f>
        <v>265</v>
      </c>
      <c r="AK18" s="78">
        <f>VLOOKUP(年度マスタ!$K$4&amp;"_"&amp;$AG18,データシート1!$A:$BT,MATCH("ab_"&amp;AK$2,データシート1!$A$1:$BT$1,0),0)</f>
        <v>1788</v>
      </c>
      <c r="AL18" s="78">
        <f>VLOOKUP(年度マスタ!$K$4&amp;"_"&amp;$AG18,データシート1!$A:$BT,MATCH("ab_"&amp;AL$2,データシート1!$A$1:$BT$1,0),0)</f>
        <v>3665</v>
      </c>
      <c r="AM18" s="78">
        <f>VLOOKUP(年度マスタ!$K$4&amp;"_"&amp;$AG18,データシート1!$A:$BT,MATCH("ab_"&amp;AM$2,データシート1!$A$1:$BT$1,0),0)</f>
        <v>4028</v>
      </c>
      <c r="AN18" s="78">
        <f>VLOOKUP(年度マスタ!$K$4&amp;"_"&amp;$AG18,データシート1!$A:$BT,MATCH("ab_"&amp;AN$2,データシート1!$A$1:$BT$1,0),0)</f>
        <v>2051</v>
      </c>
      <c r="AO18" s="78">
        <f>VLOOKUP(年度マスタ!$K$4&amp;"_"&amp;$AG18,データシート1!$A:$BT,MATCH("ab_"&amp;AO$2,データシート1!$A$1:$BT$1,0),0)</f>
        <v>7787</v>
      </c>
      <c r="AP18" s="78">
        <f>VLOOKUP(年度マスタ!$K$4&amp;"_"&amp;$AG18,データシート1!$A:$BT,MATCH("ab_"&amp;AP$2,データシート1!$A$1:$BT$1,0),0)</f>
        <v>45514.999999999993</v>
      </c>
      <c r="AQ18" s="954">
        <f>VLOOKUP(年度マスタ!$K$4&amp;"_"&amp;$AG18,データシート1!$A:$BT,MATCH("ab_"&amp;AQ$2,データシート1!$A$1:$BT$1,0),0)</f>
        <v>1.221670624867778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12.3018</v>
      </c>
      <c r="AI19" s="78">
        <f>VLOOKUP(年度マスタ!$K$4&amp;"_"&amp;$AG19,データシート1!$A:$BT,MATCH("ab_"&amp;AI$2,データシート1!$A$1:$BT$1,0),0)</f>
        <v>440</v>
      </c>
      <c r="AJ19" s="78">
        <f>VLOOKUP(年度マスタ!$K$4&amp;"_"&amp;$AG19,データシート1!$A:$BT,MATCH("ab_"&amp;AJ$2,データシート1!$A$1:$BT$1,0),0)</f>
        <v>265</v>
      </c>
      <c r="AK19" s="78">
        <f>VLOOKUP(年度マスタ!$K$4&amp;"_"&amp;$AG19,データシート1!$A:$BT,MATCH("ab_"&amp;AK$2,データシート1!$A$1:$BT$1,0),0)</f>
        <v>1788</v>
      </c>
      <c r="AL19" s="78">
        <f>VLOOKUP(年度マスタ!$K$4&amp;"_"&amp;$AG19,データシート1!$A:$BT,MATCH("ab_"&amp;AL$2,データシート1!$A$1:$BT$1,0),0)</f>
        <v>3609</v>
      </c>
      <c r="AM19" s="78">
        <f>VLOOKUP(年度マスタ!$K$4&amp;"_"&amp;$AG19,データシート1!$A:$BT,MATCH("ab_"&amp;AM$2,データシート1!$A$1:$BT$1,0),0)</f>
        <v>3965</v>
      </c>
      <c r="AN19" s="78">
        <f>VLOOKUP(年度マスタ!$K$4&amp;"_"&amp;$AG19,データシート1!$A:$BT,MATCH("ab_"&amp;AN$2,データシート1!$A$1:$BT$1,0),0)</f>
        <v>2019</v>
      </c>
      <c r="AO19" s="78">
        <f>VLOOKUP(年度マスタ!$K$4&amp;"_"&amp;$AG19,データシート1!$A:$BT,MATCH("ab_"&amp;AO$2,データシート1!$A$1:$BT$1,0),0)</f>
        <v>7538</v>
      </c>
      <c r="AP19" s="78">
        <f>VLOOKUP(年度マスタ!$K$4&amp;"_"&amp;$AG19,データシート1!$A:$BT,MATCH("ab_"&amp;AP$2,データシート1!$A$1:$BT$1,0),0)</f>
        <v>41357.999999999993</v>
      </c>
      <c r="AQ19" s="954">
        <f>VLOOKUP(年度マスタ!$K$4&amp;"_"&amp;$AG19,データシート1!$A:$BT,MATCH("ab_"&amp;AQ$2,データシート1!$A$1:$BT$1,0),0)</f>
        <v>1.0090614705344061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8.0261999999999993</v>
      </c>
      <c r="AI20" s="78">
        <f>VLOOKUP(年度マスタ!$K$4&amp;"_"&amp;$AG20,データシート1!$A:$BT,MATCH("ab_"&amp;AI$2,データシート1!$A$1:$BT$1,0),0)</f>
        <v>440</v>
      </c>
      <c r="AJ20" s="78">
        <f>VLOOKUP(年度マスタ!$K$4&amp;"_"&amp;$AG20,データシート1!$A:$BT,MATCH("ab_"&amp;AJ$2,データシート1!$A$1:$BT$1,0),0)</f>
        <v>265</v>
      </c>
      <c r="AK20" s="78">
        <f>VLOOKUP(年度マスタ!$K$4&amp;"_"&amp;$AG20,データシート1!$A:$BT,MATCH("ab_"&amp;AK$2,データシート1!$A$1:$BT$1,0),0)</f>
        <v>1788</v>
      </c>
      <c r="AL20" s="78">
        <f>VLOOKUP(年度マスタ!$K$4&amp;"_"&amp;$AG20,データシート1!$A:$BT,MATCH("ab_"&amp;AL$2,データシート1!$A$1:$BT$1,0),0)</f>
        <v>3552</v>
      </c>
      <c r="AM20" s="78">
        <f>VLOOKUP(年度マスタ!$K$4&amp;"_"&amp;$AG20,データシート1!$A:$BT,MATCH("ab_"&amp;AM$2,データシート1!$A$1:$BT$1,0),0)</f>
        <v>3881</v>
      </c>
      <c r="AN20" s="78">
        <f>VLOOKUP(年度マスタ!$K$4&amp;"_"&amp;$AG20,データシート1!$A:$BT,MATCH("ab_"&amp;AN$2,データシート1!$A$1:$BT$1,0),0)</f>
        <v>1994</v>
      </c>
      <c r="AO20" s="78">
        <f>VLOOKUP(年度マスタ!$K$4&amp;"_"&amp;$AG20,データシート1!$A:$BT,MATCH("ab_"&amp;AO$2,データシート1!$A$1:$BT$1,0),0)</f>
        <v>7280</v>
      </c>
      <c r="AP20" s="78">
        <f>VLOOKUP(年度マスタ!$K$4&amp;"_"&amp;$AG20,データシート1!$A:$BT,MATCH("ab_"&amp;AP$2,データシート1!$A$1:$BT$1,0),0)</f>
        <v>33428.999999999993</v>
      </c>
      <c r="AQ20" s="954">
        <f>VLOOKUP(年度マスタ!$K$4&amp;"_"&amp;$AG20,データシート1!$A:$BT,MATCH("ab_"&amp;AQ$2,データシート1!$A$1:$BT$1,0),0)</f>
        <v>0.90640238522674221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深浦町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02323</v>
      </c>
      <c r="BF13" s="70" t="str">
        <f>年度マスタ!K4</f>
        <v>02323</v>
      </c>
      <c r="BG13" s="70" t="str">
        <f>年度マスタ!K4</f>
        <v>02323</v>
      </c>
      <c r="BH13" s="278" t="s">
        <v>195</v>
      </c>
      <c r="BI13" s="278" t="s">
        <v>195</v>
      </c>
      <c r="BJ13" s="278" t="s">
        <v>195</v>
      </c>
      <c r="BK13" s="278" t="str">
        <f>年度マスタ!K4</f>
        <v>02323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深浦町</v>
      </c>
      <c r="BF14" s="70" t="str">
        <f>AP2</f>
        <v>深浦町</v>
      </c>
      <c r="BG14" s="70" t="str">
        <f>AP2</f>
        <v>深浦町</v>
      </c>
      <c r="BH14" s="70" t="s">
        <v>205</v>
      </c>
      <c r="BI14" s="70" t="s">
        <v>205</v>
      </c>
      <c r="BJ14" s="70" t="s">
        <v>205</v>
      </c>
      <c r="BK14" s="70" t="str">
        <f>AP2</f>
        <v>深浦町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35.051906931140572</v>
      </c>
      <c r="AG24" s="877">
        <f t="shared" ref="AG24:AP24" si="11">AG25+AG29</f>
        <v>35.93396815002535</v>
      </c>
      <c r="AH24" s="877">
        <f t="shared" si="11"/>
        <v>32.441402684712628</v>
      </c>
      <c r="AI24" s="877">
        <f t="shared" si="11"/>
        <v>28.289346028520512</v>
      </c>
      <c r="AJ24" s="877">
        <f t="shared" si="11"/>
        <v>25.000309993365839</v>
      </c>
      <c r="AK24" s="877">
        <f t="shared" si="11"/>
        <v>26.502857699922252</v>
      </c>
      <c r="AL24" s="877">
        <f t="shared" si="11"/>
        <v>25.021042474603853</v>
      </c>
      <c r="AM24" s="877">
        <f t="shared" si="11"/>
        <v>24.887325580476016</v>
      </c>
      <c r="AN24" s="877">
        <f t="shared" si="11"/>
        <v>23.555284710543148</v>
      </c>
      <c r="AO24" s="877">
        <f t="shared" si="11"/>
        <v>22.648733320085704</v>
      </c>
      <c r="AP24" s="878">
        <f t="shared" si="11"/>
        <v>21.687355085896094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23.006321321740312</v>
      </c>
      <c r="AG25" s="879">
        <f>①CO2排出量の現状把握!AA35</f>
        <v>22.872200079830261</v>
      </c>
      <c r="AH25" s="879">
        <f>①CO2排出量の現状把握!AB35</f>
        <v>20.266847966174634</v>
      </c>
      <c r="AI25" s="879">
        <f>①CO2排出量の現状把握!AC35</f>
        <v>15.452121654587025</v>
      </c>
      <c r="AJ25" s="879">
        <f>①CO2排出量の現状把握!AD35</f>
        <v>13.887848086047219</v>
      </c>
      <c r="AK25" s="879">
        <f>①CO2排出量の現状把握!AE35</f>
        <v>16.046504445079588</v>
      </c>
      <c r="AL25" s="879">
        <f>①CO2排出量の現状把握!AF35</f>
        <v>15.697051730324535</v>
      </c>
      <c r="AM25" s="879">
        <f>①CO2排出量の現状把握!AG35</f>
        <v>14.779289987303251</v>
      </c>
      <c r="AN25" s="879">
        <f>①CO2排出量の現状把握!AH35</f>
        <v>14.194882149181177</v>
      </c>
      <c r="AO25" s="879">
        <f>①CO2排出量の現状把握!AI35</f>
        <v>16.030819712433662</v>
      </c>
      <c r="AP25" s="880">
        <f>①CO2排出量の現状把握!AJ35</f>
        <v>14.154563587428758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2.2602077841247881</v>
      </c>
      <c r="AG26" s="881">
        <f>①CO2排出量の現状把握!AA36</f>
        <v>2.4394785667928041</v>
      </c>
      <c r="AH26" s="881">
        <f>①CO2排出量の現状把握!AB36</f>
        <v>2.5153160018890999</v>
      </c>
      <c r="AI26" s="881">
        <f>①CO2排出量の現状把握!AC36</f>
        <v>1.9720106437300839</v>
      </c>
      <c r="AJ26" s="881">
        <f>①CO2排出量の現状把握!AD36</f>
        <v>1.8429978965260529</v>
      </c>
      <c r="AK26" s="881">
        <f>①CO2排出量の現状把握!AE36</f>
        <v>1.5868494837124696</v>
      </c>
      <c r="AL26" s="881">
        <f>①CO2排出量の現状把握!AF36</f>
        <v>1.4129078237771531</v>
      </c>
      <c r="AM26" s="881">
        <f>①CO2排出量の現状把握!AG36</f>
        <v>1.5809296691657486</v>
      </c>
      <c r="AN26" s="881">
        <f>①CO2排出量の現状把握!AH36</f>
        <v>1.0406727872264225</v>
      </c>
      <c r="AO26" s="881">
        <f>①CO2排出量の現状把握!AI36</f>
        <v>2.245072584973931</v>
      </c>
      <c r="AP26" s="882">
        <f>①CO2排出量の現状把握!AJ36</f>
        <v>2.6467488490374822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1.7280810496401351</v>
      </c>
      <c r="AG27" s="881">
        <f>①CO2排出量の現状把握!AA37</f>
        <v>1.9005051365831169</v>
      </c>
      <c r="AH27" s="881">
        <f>①CO2排出量の現状把握!AB37</f>
        <v>1.756349913398394</v>
      </c>
      <c r="AI27" s="881">
        <f>①CO2排出量の現状把握!AC37</f>
        <v>1.6331289508949409</v>
      </c>
      <c r="AJ27" s="881">
        <f>①CO2排出量の現状把握!AD37</f>
        <v>1.5734940332629559</v>
      </c>
      <c r="AK27" s="881">
        <f>①CO2排出量の現状把握!AE37</f>
        <v>1.4483269455211649</v>
      </c>
      <c r="AL27" s="881">
        <f>①CO2排出量の現状把握!AF37</f>
        <v>1.5849287578523452</v>
      </c>
      <c r="AM27" s="881">
        <f>①CO2排出量の現状把握!AG37</f>
        <v>1.4790071431227061</v>
      </c>
      <c r="AN27" s="881">
        <f>①CO2排出量の現状把握!AH37</f>
        <v>1.3124474831828945</v>
      </c>
      <c r="AO27" s="881">
        <f>①CO2排出量の現状把握!AI37</f>
        <v>1.3197837028622208</v>
      </c>
      <c r="AP27" s="882">
        <f>①CO2排出量の現状把握!AJ37</f>
        <v>1.5643165086451016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19.01803248797539</v>
      </c>
      <c r="AG28" s="881">
        <f>①CO2排出量の現状把握!AA38</f>
        <v>18.53221637645434</v>
      </c>
      <c r="AH28" s="881">
        <f>①CO2排出量の現状把握!AB38</f>
        <v>15.99518205088714</v>
      </c>
      <c r="AI28" s="881">
        <f>①CO2排出量の現状把握!AC38</f>
        <v>11.846982059962</v>
      </c>
      <c r="AJ28" s="881">
        <f>①CO2排出量の現状把握!AD38</f>
        <v>10.47135615625821</v>
      </c>
      <c r="AK28" s="881">
        <f>①CO2排出量の現状把握!AE38</f>
        <v>13.011328015845953</v>
      </c>
      <c r="AL28" s="881">
        <f>①CO2排出量の現状把握!AF38</f>
        <v>12.699215148695037</v>
      </c>
      <c r="AM28" s="881">
        <f>①CO2排出量の現状把握!AG38</f>
        <v>11.719353175014797</v>
      </c>
      <c r="AN28" s="881">
        <f>①CO2排出量の現状把握!AH38</f>
        <v>11.841761878771861</v>
      </c>
      <c r="AO28" s="881">
        <f>①CO2排出量の現状把握!AI38</f>
        <v>12.46596342459751</v>
      </c>
      <c r="AP28" s="882">
        <f>①CO2排出量の現状把握!AJ38</f>
        <v>9.943498229746174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12.045585609400259</v>
      </c>
      <c r="AG29" s="883">
        <f>①CO2排出量の現状把握!AA39</f>
        <v>13.06176807019509</v>
      </c>
      <c r="AH29" s="883">
        <f>①CO2排出量の現状把握!AB39</f>
        <v>12.174554718537991</v>
      </c>
      <c r="AI29" s="883">
        <f>①CO2排出量の現状把握!AC39</f>
        <v>12.837224373933489</v>
      </c>
      <c r="AJ29" s="883">
        <f>①CO2排出量の現状把握!AD39</f>
        <v>11.11246190731862</v>
      </c>
      <c r="AK29" s="883">
        <f>①CO2排出量の現状把握!AE39</f>
        <v>10.456353254842664</v>
      </c>
      <c r="AL29" s="883">
        <f>①CO2排出量の現状把握!AF39</f>
        <v>9.3239907442793157</v>
      </c>
      <c r="AM29" s="883">
        <f>①CO2排出量の現状把握!AG39</f>
        <v>10.108035593172763</v>
      </c>
      <c r="AN29" s="883">
        <f>①CO2排出量の現状把握!AH39</f>
        <v>9.3604025613619726</v>
      </c>
      <c r="AO29" s="883">
        <f>①CO2排出量の現状把握!AI39</f>
        <v>6.6179136076520431</v>
      </c>
      <c r="AP29" s="884">
        <f>①CO2排出量の現状把握!AJ39</f>
        <v>7.5327914984673363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深浦町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79.199999999999989</v>
      </c>
      <c r="K6" s="619">
        <f>VLOOKUP(年度マスタ!$K$4&amp;"_"&amp;K$5,データシート1!$A:$BT,MATCH("cb_"&amp;$G6,データシート1!$A$1:$BT$1,0),0)</f>
        <v>79.199999999999989</v>
      </c>
      <c r="L6" s="619">
        <f>VLOOKUP(年度マスタ!$K$4&amp;"_"&amp;L$5,データシート1!$A:$BT,MATCH("cb_"&amp;$G6,データシート1!$A$1:$BT$1,0),0)</f>
        <v>79.199999999999989</v>
      </c>
      <c r="M6" s="619">
        <f>VLOOKUP(年度マスタ!$K$4&amp;"_"&amp;M$5,データシート1!$A:$BT,MATCH("cb_"&amp;$G6,データシート1!$A$1:$BT$1,0),0)</f>
        <v>78.900000000000006</v>
      </c>
      <c r="N6" s="619">
        <f>VLOOKUP(年度マスタ!$K$4&amp;"_"&amp;N$5,データシート1!$A:$BT,MATCH("cb_"&amp;$G6,データシート1!$A$1:$BT$1,0),0)</f>
        <v>97.5</v>
      </c>
      <c r="O6" s="619">
        <f>VLOOKUP(年度マスタ!$K$4&amp;"_"&amp;O$5,データシート1!$A:$BT,MATCH("cb_"&amp;$G6,データシート1!$A$1:$BT$1,0),0)</f>
        <v>97.5</v>
      </c>
      <c r="P6" s="619">
        <f>VLOOKUP(年度マスタ!$K$4&amp;"_"&amp;P$5,データシート1!$A:$BT,MATCH("cb_"&amp;$G6,データシート1!$A$1:$BT$1,0),0)</f>
        <v>94.5</v>
      </c>
      <c r="Q6" s="619">
        <f>VLOOKUP(年度マスタ!$K$4&amp;"_"&amp;Q$5,データシート1!$A:$BT,MATCH("cb_"&amp;$G6,データシート1!$A$1:$BT$1,0),0)</f>
        <v>98.7</v>
      </c>
      <c r="R6" s="633">
        <f>VLOOKUP(年度マスタ!$K$4&amp;"_"&amp;R$5,データシート1!$A:$BT,MATCH("cb_"&amp;$G6,データシート1!$A$1:$BT$1,0),0)</f>
        <v>98.7</v>
      </c>
      <c r="S6" s="568"/>
      <c r="T6" s="190"/>
      <c r="U6" s="581"/>
      <c r="V6" s="195"/>
      <c r="W6" s="195"/>
      <c r="X6" s="195"/>
      <c r="Y6" s="196" t="s">
        <v>372</v>
      </c>
      <c r="Z6" s="663" t="s">
        <v>373</v>
      </c>
      <c r="AA6" s="663"/>
      <c r="AB6" s="663"/>
      <c r="AC6" s="664">
        <f>SUM(AC7:AC8)</f>
        <v>339266</v>
      </c>
      <c r="AD6" s="664">
        <f>SUM(AD7:AD8)</f>
        <v>366909.78399999999</v>
      </c>
      <c r="AE6" s="665">
        <f>$AD6*3600/100000000</f>
        <v>13.208752223999998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13.1</v>
      </c>
      <c r="K7" s="617">
        <f>VLOOKUP(年度マスタ!$K$4&amp;"_"&amp;K$5,データシート1!$A:$BT,MATCH("cb_"&amp;$G7,データシート1!$A$1:$BT$1,0),0)</f>
        <v>13.1</v>
      </c>
      <c r="L7" s="617">
        <f>VLOOKUP(年度マスタ!$K$4&amp;"_"&amp;L$5,データシート1!$A:$BT,MATCH("cb_"&amp;$G7,データシート1!$A$1:$BT$1,0),0)</f>
        <v>13.1</v>
      </c>
      <c r="M7" s="617">
        <f>VLOOKUP(年度マスタ!$K$4&amp;"_"&amp;M$5,データシート1!$A:$BT,MATCH("cb_"&amp;$G7,データシート1!$A$1:$BT$1,0),0)</f>
        <v>13</v>
      </c>
      <c r="N7" s="617">
        <f>VLOOKUP(年度マスタ!$K$4&amp;"_"&amp;N$5,データシート1!$A:$BT,MATCH("cb_"&amp;$G7,データシート1!$A$1:$BT$1,0),0)</f>
        <v>157.4</v>
      </c>
      <c r="O7" s="617">
        <f>VLOOKUP(年度マスタ!$K$4&amp;"_"&amp;O$5,データシート1!$A:$BT,MATCH("cb_"&amp;$G7,データシート1!$A$1:$BT$1,0),0)</f>
        <v>195.9</v>
      </c>
      <c r="P7" s="617">
        <f>VLOOKUP(年度マスタ!$K$4&amp;"_"&amp;P$5,データシート1!$A:$BT,MATCH("cb_"&amp;$G7,データシート1!$A$1:$BT$1,0),0)</f>
        <v>245.4</v>
      </c>
      <c r="Q7" s="617">
        <f>VLOOKUP(年度マスタ!$K$4&amp;"_"&amp;Q$5,データシート1!$A:$BT,MATCH("cb_"&amp;$G7,データシート1!$A$1:$BT$1,0),0)</f>
        <v>245.4</v>
      </c>
      <c r="R7" s="634">
        <f>VLOOKUP(年度マスタ!$K$4&amp;"_"&amp;R$5,データシート1!$A:$BT,MATCH("cb_"&amp;$G7,データシート1!$A$1:$BT$1,0),0)</f>
        <v>245.4</v>
      </c>
      <c r="S7" s="568"/>
      <c r="T7" s="190"/>
      <c r="U7" s="581"/>
      <c r="V7" s="195"/>
      <c r="W7" s="195"/>
      <c r="X7" s="195"/>
      <c r="Y7" s="196" t="s">
        <v>375</v>
      </c>
      <c r="Z7" s="212" t="s">
        <v>376</v>
      </c>
      <c r="AA7" s="212"/>
      <c r="AB7" s="212"/>
      <c r="AC7" s="1022">
        <f>VLOOKUP(年度マスタ!$K$4&amp;"_"&amp;年度マスタ!$K$9,データシート3!A:AB,MATCH("ea_"&amp;$Y7&amp;"_設備",データシート3!$A$1:$AB$1,0),0)</f>
        <v>78218</v>
      </c>
      <c r="AD7" s="1022">
        <f>VLOOKUP(年度マスタ!$K$4&amp;"_"&amp;年度マスタ!$K$9,データシート3!A:AB,MATCH("ea_"&amp;$Y7&amp;"_年間発電",データシート3!$A$1:$AB$1,0),0)/10^3</f>
        <v>84431.775999999998</v>
      </c>
      <c r="AE7" s="554">
        <f t="shared" ref="AE7:AE16" si="0">$AD7*3600/100000000</f>
        <v>3.0395439359999998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21850</v>
      </c>
      <c r="K8" s="617">
        <f>VLOOKUP(年度マスタ!$K$4&amp;"_"&amp;K$5,データシート1!$A:$BT,MATCH("cb_"&amp;$G8,データシート1!$A$1:$BT$1,0),0)</f>
        <v>21850</v>
      </c>
      <c r="L8" s="617">
        <f>VLOOKUP(年度マスタ!$K$4&amp;"_"&amp;L$5,データシート1!$A:$BT,MATCH("cb_"&amp;$G8,データシート1!$A$1:$BT$1,0),0)</f>
        <v>22063.9</v>
      </c>
      <c r="M8" s="617">
        <f>VLOOKUP(年度マスタ!$K$4&amp;"_"&amp;M$5,データシート1!$A:$BT,MATCH("cb_"&amp;$G8,データシート1!$A$1:$BT$1,0),0)</f>
        <v>22221</v>
      </c>
      <c r="N8" s="617">
        <f>VLOOKUP(年度マスタ!$K$4&amp;"_"&amp;N$5,データシート1!$A:$BT,MATCH("cb_"&amp;$G8,データシート1!$A$1:$BT$1,0),0)</f>
        <v>22735</v>
      </c>
      <c r="O8" s="617">
        <f>VLOOKUP(年度マスタ!$K$4&amp;"_"&amp;O$5,データシート1!$A:$BT,MATCH("cb_"&amp;$G8,データシート1!$A$1:$BT$1,0),0)</f>
        <v>22841.599999999999</v>
      </c>
      <c r="P8" s="617">
        <f>VLOOKUP(年度マスタ!$K$4&amp;"_"&amp;P$5,データシート1!$A:$BT,MATCH("cb_"&amp;$G8,データシート1!$A$1:$BT$1,0),0)</f>
        <v>23053.4</v>
      </c>
      <c r="Q8" s="617">
        <f>VLOOKUP(年度マスタ!$K$4&amp;"_"&amp;Q$5,データシート1!$A:$BT,MATCH("cb_"&amp;$G8,データシート1!$A$1:$BT$1,0),0)</f>
        <v>23129.8</v>
      </c>
      <c r="R8" s="634">
        <f>VLOOKUP(年度マスタ!$K$4&amp;"_"&amp;R$5,データシート1!$A:$BT,MATCH("cb_"&amp;$G8,データシート1!$A$1:$BT$1,0),0)</f>
        <v>96729.8</v>
      </c>
      <c r="S8" s="568"/>
      <c r="T8" s="190"/>
      <c r="U8" s="581"/>
      <c r="V8" s="195"/>
      <c r="W8" s="195"/>
      <c r="X8" s="195"/>
      <c r="Y8" s="196" t="s">
        <v>378</v>
      </c>
      <c r="Z8" s="186" t="s">
        <v>379</v>
      </c>
      <c r="AA8" s="186"/>
      <c r="AB8" s="186"/>
      <c r="AC8" s="1022">
        <f>VLOOKUP(年度マスタ!$K$4&amp;"_"&amp;年度マスタ!$K$9,データシート3!A:AB,MATCH("ea_"&amp;$Y8&amp;"_設備",データシート3!$A$1:$AB$1,0),0)</f>
        <v>261048</v>
      </c>
      <c r="AD8" s="1022">
        <f>VLOOKUP(年度マスタ!$K$4&amp;"_"&amp;年度マスタ!$K$9,データシート3!A:AB,MATCH("ea_"&amp;$Y8&amp;"_年間発電",データシート3!$A$1:$AB$1,0),0)/10^3</f>
        <v>282478.00799999997</v>
      </c>
      <c r="AE8" s="554">
        <f t="shared" si="0"/>
        <v>10.169208288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1096500</v>
      </c>
      <c r="AD9" s="666">
        <f>VLOOKUP(年度マスタ!$K$4&amp;"_"&amp;年度マスタ!$K$9,データシート3!A:AB,MATCH("ea_"&amp;$Y9&amp;"_年間発電",データシート3!$A$1:$AB$1,0),0)/10^3</f>
        <v>2994488.0630000001</v>
      </c>
      <c r="AE9" s="667">
        <f t="shared" si="0"/>
        <v>107.80157026800001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9753</v>
      </c>
      <c r="AD10" s="666">
        <f>SUM(AD11:AD12)</f>
        <v>55007.991999999998</v>
      </c>
      <c r="AE10" s="667">
        <f t="shared" si="0"/>
        <v>1.980287712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9753</v>
      </c>
      <c r="AD11" s="1022">
        <f>VLOOKUP(年度マスタ!$K$4&amp;"_"&amp;年度マスタ!$K$9,データシート3!A:AB,MATCH("ea_"&amp;$Y11&amp;"_年間発電",データシート3!$A$1:$AB$1,0),0)/10^3</f>
        <v>55007.991999999998</v>
      </c>
      <c r="AE11" s="554">
        <f t="shared" si="0"/>
        <v>1.980287712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21942.3</v>
      </c>
      <c r="K12" s="651">
        <f t="shared" ref="K12:Q12" si="1">SUM(K6:K11)</f>
        <v>21942.3</v>
      </c>
      <c r="L12" s="651">
        <f t="shared" si="1"/>
        <v>22156.2</v>
      </c>
      <c r="M12" s="651">
        <f t="shared" si="1"/>
        <v>22312.9</v>
      </c>
      <c r="N12" s="651">
        <f t="shared" si="1"/>
        <v>22989.9</v>
      </c>
      <c r="O12" s="651">
        <f t="shared" si="1"/>
        <v>23135</v>
      </c>
      <c r="P12" s="651">
        <f t="shared" si="1"/>
        <v>23393.300000000003</v>
      </c>
      <c r="Q12" s="651">
        <f t="shared" si="1"/>
        <v>23473.899999999998</v>
      </c>
      <c r="R12" s="652">
        <f t="shared" ref="R12" si="2">SUM(R6:R11)</f>
        <v>97073.900000000009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31</v>
      </c>
      <c r="AD13" s="666">
        <f>SUM(AD14:AD16)</f>
        <v>192.79</v>
      </c>
      <c r="AE13" s="667">
        <f t="shared" si="0"/>
        <v>6.94044E-3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31</v>
      </c>
      <c r="AD16" s="1022">
        <f>VLOOKUP(年度マスタ!$K$4&amp;"_"&amp;年度マスタ!$K$9,データシート3!A:AB,MATCH("ea_"&amp;$Y16&amp;"_年間発電",データシート3!$A$1:$AB$1,0),0)/10^3</f>
        <v>192.79</v>
      </c>
      <c r="AE16" s="554">
        <f t="shared" si="0"/>
        <v>6.94044E-3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0.32031279000000001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4.8713753500000001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95.04950399999997</v>
      </c>
      <c r="K19" s="615">
        <f>K6*別紙!$C5/100*別紙!$E5/10^3</f>
        <v>95.04950399999997</v>
      </c>
      <c r="L19" s="615">
        <f>L6*別紙!$C5/100*別紙!$E5/10^3</f>
        <v>95.04950399999997</v>
      </c>
      <c r="M19" s="615">
        <f>M6*別紙!$C5/100*別紙!$E5/10^3</f>
        <v>94.689468000000005</v>
      </c>
      <c r="N19" s="615">
        <f>N6*別紙!$C5/100*別紙!$E5/10^3</f>
        <v>117.01169999999999</v>
      </c>
      <c r="O19" s="615">
        <f>O6*別紙!$C5/100*別紙!$E5/10^3</f>
        <v>117.01169999999999</v>
      </c>
      <c r="P19" s="615">
        <f>P6*別紙!$C5/100*別紙!$E5/10^3</f>
        <v>113.41133999999998</v>
      </c>
      <c r="Q19" s="615">
        <f>Q6*別紙!$C5/100*別紙!$E5/10^3</f>
        <v>118.45184399999999</v>
      </c>
      <c r="R19" s="639">
        <f>R6*別紙!$C5/100*別紙!$E5/10^3</f>
        <v>118.45184399999999</v>
      </c>
      <c r="S19" s="572"/>
      <c r="T19" s="191"/>
      <c r="U19" s="588"/>
      <c r="W19" s="201"/>
      <c r="X19" s="201"/>
      <c r="Y19" s="173"/>
      <c r="Z19" s="628" t="s">
        <v>389</v>
      </c>
      <c r="AA19" s="671"/>
      <c r="AB19" s="672"/>
      <c r="AC19" s="673">
        <f>SUM($AC$6,$AC$9,$AC$10,$AC$13)</f>
        <v>1445550</v>
      </c>
      <c r="AD19" s="673">
        <f>SUM($AD$6,$AD$9,$AD$10,$AD$13)</f>
        <v>3416598.6290000002</v>
      </c>
      <c r="AE19" s="674">
        <f>SUM($AE$6,$AE$9,$AE$10,$AE$13,$AE$17,$AE$18)</f>
        <v>128.189238784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17.328156</v>
      </c>
      <c r="K20" s="617">
        <f>K7*別紙!$C6/100*別紙!$E6/10^3</f>
        <v>17.328156</v>
      </c>
      <c r="L20" s="617">
        <f>L7*別紙!$C6/100*別紙!$E6/10^3</f>
        <v>17.328156</v>
      </c>
      <c r="M20" s="617">
        <f>M7*別紙!$C6/100*別紙!$E6/10^3</f>
        <v>17.195879999999999</v>
      </c>
      <c r="N20" s="617">
        <f>N7*別紙!$C6/100*別紙!$E6/10^3</f>
        <v>208.20242400000004</v>
      </c>
      <c r="O20" s="617">
        <f>O7*別紙!$C6/100*別紙!$E6/10^3</f>
        <v>259.12868400000002</v>
      </c>
      <c r="P20" s="617">
        <f>P7*別紙!$C6/100*別紙!$E6/10^3</f>
        <v>324.60530399999999</v>
      </c>
      <c r="Q20" s="617">
        <f>Q7*別紙!$C6/100*別紙!$E6/10^3</f>
        <v>324.60530399999999</v>
      </c>
      <c r="R20" s="634">
        <f>R7*別紙!$C6/100*別紙!$E6/10^3</f>
        <v>324.60530399999999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47468.688000000002</v>
      </c>
      <c r="K21" s="617">
        <f>K8*別紙!$C7/100*別紙!$E7/10^3</f>
        <v>47468.688000000002</v>
      </c>
      <c r="L21" s="617">
        <f>L8*別紙!$C7/100*別紙!$E7/10^3</f>
        <v>47933.381472000008</v>
      </c>
      <c r="M21" s="617">
        <f>M8*別紙!$C7/100*別紙!$E7/10^3</f>
        <v>48274.678080000005</v>
      </c>
      <c r="N21" s="617">
        <f>N8*別紙!$C7/100*別紙!$E7/10^3</f>
        <v>49391.332799999996</v>
      </c>
      <c r="O21" s="617">
        <f>O8*別紙!$C7/100*別紙!$E7/10^3</f>
        <v>49622.919167999993</v>
      </c>
      <c r="P21" s="617">
        <f>P8*別紙!$C7/100*別紙!$E7/10^3</f>
        <v>50083.050432000004</v>
      </c>
      <c r="Q21" s="617">
        <f>Q8*別紙!$C7/100*別紙!$E7/10^3</f>
        <v>50249.02790400001</v>
      </c>
      <c r="R21" s="634">
        <f>R8*別紙!$C7/100*別紙!$E7/10^3</f>
        <v>210143.55590399998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47581.06566</v>
      </c>
      <c r="K25" s="657">
        <f t="shared" si="3"/>
        <v>47581.06566</v>
      </c>
      <c r="L25" s="657">
        <f t="shared" si="3"/>
        <v>48045.759132000007</v>
      </c>
      <c r="M25" s="657">
        <f t="shared" si="3"/>
        <v>48386.563428000009</v>
      </c>
      <c r="N25" s="657">
        <f t="shared" si="3"/>
        <v>49716.546923999995</v>
      </c>
      <c r="O25" s="657">
        <f t="shared" si="3"/>
        <v>49999.059551999992</v>
      </c>
      <c r="P25" s="657">
        <f t="shared" si="3"/>
        <v>50521.067076000007</v>
      </c>
      <c r="Q25" s="657">
        <f t="shared" si="3"/>
        <v>50692.085052000009</v>
      </c>
      <c r="R25" s="658">
        <f t="shared" ref="R25" si="4">SUM(R19:R24)</f>
        <v>210586.61305199997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39749.118369412965</v>
      </c>
      <c r="K26" s="654">
        <f>(VLOOKUP(年度マスタ!$K$4&amp;"_"&amp;K$18,データシート1!$A:$BT,MATCH("da_合計",データシート1!$A$1:$BT$1,0),0))/10^3</f>
        <v>39716.726318902714</v>
      </c>
      <c r="L26" s="654">
        <f>(VLOOKUP(年度マスタ!$K$4&amp;"_"&amp;L$18,データシート1!$A:$BT,MATCH("da_合計",データシート1!$A$1:$BT$1,0),0))/10^3</f>
        <v>39257.015238914857</v>
      </c>
      <c r="M26" s="654">
        <f>(VLOOKUP(年度マスタ!$K$4&amp;"_"&amp;M$18,データシート1!$A:$BT,MATCH("da_合計",データシート1!$A$1:$BT$1,0),0))/10^3</f>
        <v>37846.810793870798</v>
      </c>
      <c r="N26" s="654">
        <f>(VLOOKUP(年度マスタ!$K$4&amp;"_"&amp;N$18,データシート1!$A:$BT,MATCH("da_合計",データシート1!$A$1:$BT$1,0),0))/10^3</f>
        <v>37083.587659902252</v>
      </c>
      <c r="O26" s="654">
        <f>(VLOOKUP(年度マスタ!$K$4&amp;"_"&amp;O$18,データシート1!$A:$BT,MATCH("da_合計",データシート1!$A$1:$BT$1,0),0))/10^3</f>
        <v>33251.304266726045</v>
      </c>
      <c r="P26" s="654">
        <f>(VLOOKUP(年度マスタ!$K$4&amp;"_"&amp;P$18,データシート1!$A:$BT,MATCH("da_合計",データシート1!$A$1:$BT$1,0),0))/10^3</f>
        <v>34657.49762825542</v>
      </c>
      <c r="Q26" s="654">
        <f>(VLOOKUP(年度マスタ!$K$4&amp;"_"&amp;Q$18,データシート1!$A:$BT,MATCH("da_合計",データシート1!$A$1:$BT$1,0),0))/10^3</f>
        <v>35932.745322010087</v>
      </c>
      <c r="R26" s="655">
        <f>Q26</f>
        <v>35932.745322010087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1.1970344906219037</v>
      </c>
      <c r="K27" s="839">
        <f t="shared" ref="K27:P27" si="5">K25/K26</f>
        <v>1.1980107644812192</v>
      </c>
      <c r="L27" s="839">
        <f t="shared" si="5"/>
        <v>1.2238770278279589</v>
      </c>
      <c r="M27" s="839">
        <f t="shared" si="5"/>
        <v>1.2784845648298615</v>
      </c>
      <c r="N27" s="839">
        <f t="shared" si="5"/>
        <v>1.3406617337016049</v>
      </c>
      <c r="O27" s="839">
        <f t="shared" si="5"/>
        <v>1.503672131202177</v>
      </c>
      <c r="P27" s="839">
        <f t="shared" si="5"/>
        <v>1.4577240289504168</v>
      </c>
      <c r="Q27" s="839">
        <f>Q25/Q26</f>
        <v>1.410749014519336</v>
      </c>
      <c r="R27" s="840">
        <f>R25/R26</f>
        <v>5.8605767849028823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5.8605767849028823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95.083150435132822</v>
      </c>
      <c r="AA52" s="173"/>
      <c r="AB52" s="678" t="s">
        <v>413</v>
      </c>
      <c r="AC52" s="679">
        <f>$AD6</f>
        <v>366909.78399999999</v>
      </c>
      <c r="AD52" s="680">
        <f>R19+R20</f>
        <v>443.05714799999998</v>
      </c>
      <c r="AE52" s="681">
        <f t="shared" ref="AE52:AE54" si="6">IFERROR(AD52/AC52,"-")</f>
        <v>1.2075370222343266E-3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3380665.8836779902</v>
      </c>
      <c r="Z53" s="1130"/>
      <c r="AA53" s="173"/>
      <c r="AB53" s="678" t="s">
        <v>377</v>
      </c>
      <c r="AC53" s="679">
        <f>$AD9</f>
        <v>2994488.0630000001</v>
      </c>
      <c r="AD53" s="680">
        <f>R21</f>
        <v>210143.55590399998</v>
      </c>
      <c r="AE53" s="681">
        <f t="shared" si="6"/>
        <v>7.0176788647295388E-2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55007.991999999998</v>
      </c>
      <c r="AD54" s="679">
        <f>R22</f>
        <v>0</v>
      </c>
      <c r="AE54" s="681">
        <f t="shared" si="6"/>
        <v>0</v>
      </c>
      <c r="AF54" s="473"/>
      <c r="AG54" s="41"/>
      <c r="AH54" s="420"/>
      <c r="AI54" s="442" t="s">
        <v>440</v>
      </c>
      <c r="AJ54" s="443">
        <f>VLOOKUP(年度マスタ!$K$4&amp;"_"&amp;AJ$53,データシート1!$A$1:$BT$2000,MATCH("ca_太陽光発電（10kW未満）",データシート1!$A$1:$BT$1,0),0)</f>
        <v>16</v>
      </c>
      <c r="AK54" s="443">
        <f>VLOOKUP(年度マスタ!$K$4&amp;"_"&amp;AK$53,データシート1!$A$1:$BT$2000,MATCH("ca_太陽光発電（10kW未満）",データシート1!$A$1:$BT$1,0),0)</f>
        <v>16</v>
      </c>
      <c r="AL54" s="443">
        <f>VLOOKUP(年度マスタ!$K$4&amp;"_"&amp;AL$53,データシート1!$A$1:$BT$2000,MATCH("ca_太陽光発電（10kW未満）",データシート1!$A$1:$BT$1,0),0)</f>
        <v>16</v>
      </c>
      <c r="AM54" s="443">
        <f>VLOOKUP(年度マスタ!$K$4&amp;"_"&amp;AM$53,データシート1!$A$1:$BT$2000,MATCH("ca_太陽光発電（10kW未満）",データシート1!$A$1:$BT$1,0),0)</f>
        <v>16</v>
      </c>
      <c r="AN54" s="443">
        <f>VLOOKUP(年度マスタ!$K$4&amp;"_"&amp;AN$53,データシート1!$A$1:$BT$2000,MATCH("ca_太陽光発電（10kW未満）",データシート1!$A$1:$BT$1,0),0)</f>
        <v>18</v>
      </c>
      <c r="AO54" s="443">
        <f>VLOOKUP(年度マスタ!$K$4&amp;"_"&amp;AO$53,データシート1!$A$1:$BT$2000,MATCH("ca_太陽光発電（10kW未満）",データシート1!$A$1:$BT$1,0),0)</f>
        <v>18</v>
      </c>
      <c r="AP54" s="443">
        <f>VLOOKUP(年度マスタ!$K$4&amp;"_"&amp;AP$53,データシート1!$A$1:$BT$2000,MATCH("ca_太陽光発電（10kW未満）",データシート1!$A$1:$BT$1,0),0)</f>
        <v>18</v>
      </c>
      <c r="AQ54" s="443">
        <f>VLOOKUP(年度マスタ!$K$4&amp;"_"&amp;AQ$53,データシート1!$A$1:$BT$2000,MATCH("ca_太陽光発電（10kW未満）",データシート1!$A$1:$BT$1,0),0)</f>
        <v>19</v>
      </c>
      <c r="AR54" s="443">
        <f>VLOOKUP(年度マスタ!$K$4&amp;"_"&amp;AR$53,データシート1!$A$1:$BT$2000,MATCH("ca_太陽光発電（10kW未満）",データシート1!$A$1:$BT$1,0),0)</f>
        <v>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192.79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深浦町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深浦町</v>
      </c>
      <c r="AZ12" s="1023" t="str">
        <f>年度マスタ!$K4</f>
        <v>02323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深浦町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深浦町</v>
      </c>
      <c r="AZ4" s="1038" t="str">
        <f>年度マスタ!$K4</f>
        <v>02323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深浦町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02323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2025-03-04T09:10:53Z</dcterms:created>
  <dcterms:modified xsi:type="dcterms:W3CDTF">2025-03-04T09:10:54Z</dcterms:modified>
  <cp:category/>
  <cp:contentStatus/>
</cp:coreProperties>
</file>