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D:\Box\大臣官房_地域脱炭素事業推進課\02_先行地域L\01_要件定義\04_様式\費用効率性\"/>
    </mc:Choice>
  </mc:AlternateContent>
  <xr:revisionPtr revIDLastSave="0" documentId="13_ncr:1_{2BF1461B-F521-4B2C-BECE-142259ACA46A}" xr6:coauthVersionLast="47" xr6:coauthVersionMax="47" xr10:uidLastSave="{00000000-0000-0000-0000-000000000000}"/>
  <bookViews>
    <workbookView xWindow="-110" yWindow="-110" windowWidth="19420" windowHeight="10560" tabRatio="784" firstSheet="3" activeTab="4" xr2:uid="{DE7030C9-C5A4-4CB1-B9BC-740DD879CAC9}"/>
  </bookViews>
  <sheets>
    <sheet name="old_電力供給状況" sheetId="47" state="hidden" r:id="rId1"/>
    <sheet name="電力供給状況 (old)" sheetId="68" state="hidden" r:id="rId2"/>
    <sheet name="活用想定補助金 (記載例)" sheetId="61" state="hidden" r:id="rId3"/>
    <sheet name="費用効率性" sheetId="116" r:id="rId4"/>
    <sheet name="費用効率性 (m)" sheetId="117" r:id="rId5"/>
    <sheet name="(DTC0707)費用効率性_moe確認" sheetId="115" state="hidden" r:id="rId6"/>
    <sheet name="(DTC0708)費用効率性 (m)_moe確認" sheetId="114" state="hidden" r:id="rId7"/>
    <sheet name="費用効率性リスト" sheetId="105" r:id="rId8"/>
    <sheet name="リスト①" sheetId="109" r:id="rId9"/>
    <sheet name="リスト②" sheetId="110" r:id="rId10"/>
    <sheet name="リスト③" sheetId="111" r:id="rId11"/>
  </sheets>
  <definedNames>
    <definedName name="_ア_太陽光発電設備">費用効率性リスト!$J$6:$J$8</definedName>
    <definedName name="EVカーシェア">費用効率性リスト!$W$6:$W$8</definedName>
    <definedName name="EVバス">費用効率性リスト!$X$6:$X$7</definedName>
    <definedName name="EV清掃車">費用効率性リスト!$Y$6:$Y$7</definedName>
    <definedName name="_xlnm.Print_Area" localSheetId="5">'(DTC0707)費用効率性_moe確認'!$A$1:$U$41</definedName>
    <definedName name="_xlnm.Print_Area" localSheetId="6">'(DTC0708)費用効率性 (m)_moe確認'!$A$1:$U$41</definedName>
    <definedName name="_xlnm.Print_Area" localSheetId="0">old_電力供給状況!$A$1:$O$70</definedName>
    <definedName name="_xlnm.Print_Area" localSheetId="2">'活用想定補助金 (記載例)'!$A$1:$J$50</definedName>
    <definedName name="_xlnm.Print_Area" localSheetId="1">'電力供給状況 (old)'!$A$1:$O$115</definedName>
    <definedName name="_xlnm.Print_Area" localSheetId="3">費用効率性!$A$1:$U$41</definedName>
    <definedName name="_xlnm.Print_Area" localSheetId="4">'費用効率性 (m)'!$A$1:$U$41</definedName>
    <definedName name="ZEB">費用効率性リスト!$R$6:$R$11</definedName>
    <definedName name="ZEH">費用効率性リスト!$S$6:$S$10</definedName>
    <definedName name="ZEH_M">費用効率性リスト!$T$6:$T$10</definedName>
    <definedName name="ZEH等を上回る自治体独自の断熱性能の基準を満たす高性能住宅">費用効率性リスト!$U$6:$U$8</definedName>
    <definedName name="ア_再エネ設備整備">費用効率性リスト!$F$4:$F$6</definedName>
    <definedName name="イ_基盤インフラ整備">費用効率性リスト!$F$7:$F$11</definedName>
    <definedName name="ウ_省CO2等設備整備">費用効率性リスト!$F$12:$F$22</definedName>
    <definedName name="エ_効果促進事業">費用効率性リスト!$F$23</definedName>
    <definedName name="オ_その他">費用効率性リスト!$F$24:$F$25</definedName>
    <definedName name="オンサイト自家消費型業務用">費用効率性リスト!$J$6:$J$11</definedName>
    <definedName name="グリーンスローモビリティ">費用効率性リスト!$Z$6:$Z$7</definedName>
    <definedName name="その他基盤インフラ設備">費用効率性リスト!$N$6:$N$11</definedName>
    <definedName name="その他再生可能エネルギー発電設備">費用効率性リスト!$K$6:$K$23</definedName>
    <definedName name="その他事業を実現する上で必要と認められる設備">費用効率性リスト!$AD$6:$AD$7</definedName>
    <definedName name="愛知県">リスト①!$C$1014:$C$1068</definedName>
    <definedName name="愛媛県">リスト①!$C$1458:$C$1478</definedName>
    <definedName name="茨城県">リスト①!$C$421:$C$465</definedName>
    <definedName name="岡山県">リスト①!$C$1343:$C$1370</definedName>
    <definedName name="沖縄県">リスト①!$C$1754:$C$1795</definedName>
    <definedName name="岩手県">リスト①!$C$229:$C$262</definedName>
    <definedName name="岐阜県">リスト①!$C$935:$C$977</definedName>
    <definedName name="既存住宅断熱改修">費用効率性リスト!$V$6:$V$8</definedName>
    <definedName name="宮崎県">リスト①!$C$1683:$C$1709</definedName>
    <definedName name="宮城県">リスト①!$C$263:$C$298</definedName>
    <definedName name="京都府">リスト①!$C$1119:$C$1145</definedName>
    <definedName name="熊本県">リスト①!$C$1618:$C$1663</definedName>
    <definedName name="群馬県">リスト①!$C$492:$C$527</definedName>
    <definedName name="効果促進事業">費用効率性リスト!$AC$6:$AC$7</definedName>
    <definedName name="広島県">リスト①!$C$1371:$C$1394</definedName>
    <definedName name="香川県">リスト①!$C$1440:$C$1457</definedName>
    <definedName name="高効率設備等">費用効率性リスト!$AB$6:$AB$19</definedName>
    <definedName name="高知県">リスト①!$C$1479:$C$1513</definedName>
    <definedName name="佐賀県">リスト①!$C$1575:$C$1595</definedName>
    <definedName name="埼玉県">リスト①!$C$528:$C$591</definedName>
    <definedName name="三重県">リスト①!$C$1069:$C$1098</definedName>
    <definedName name="山形県">リスト①!$C$325:$C$360</definedName>
    <definedName name="山口県">リスト①!$C$1395:$C$1414</definedName>
    <definedName name="山梨県">リスト①!$C$829:$C$856</definedName>
    <definedName name="滋賀県">リスト①!$C$1099:$C$1118</definedName>
    <definedName name="鹿児島県">リスト①!$C$1710:$C$1753</definedName>
    <definedName name="執行事務費">費用効率性リスト!$AE$6:$AE$7</definedName>
    <definedName name="車載型蓄電池等">費用効率性リスト!$O$6:$O$9</definedName>
    <definedName name="秋田県">リスト①!$C$299:$C$324</definedName>
    <definedName name="充放電設備">費用効率性リスト!$P$6:$P$9</definedName>
    <definedName name="新潟県">リスト①!$C$744:$C$774</definedName>
    <definedName name="神奈川県">リスト①!$C$710:$C$743</definedName>
    <definedName name="水素等関連設備">費用効率性リスト!$Q$6:$Q$12</definedName>
    <definedName name="水素等利活用設備">費用効率性リスト!$AA$6:$AA$7</definedName>
    <definedName name="青森県">リスト①!$C$188:$C$228</definedName>
    <definedName name="静岡県">リスト①!$C$978:$C$1013</definedName>
    <definedName name="石川県">リスト①!$C$791:$C$810</definedName>
    <definedName name="千葉県">リスト①!$C$592:$C$646</definedName>
    <definedName name="太陽光発電設備">費用効率性リスト!$J$6:$J$11</definedName>
    <definedName name="大阪府">リスト①!$C$1146:$C$1189</definedName>
    <definedName name="大分県">リスト①!$C$1664:$C$1682</definedName>
    <definedName name="蓄電池">費用効率性リスト!$M$6:$M$11</definedName>
    <definedName name="長崎県">リスト①!$C$1596:$C$1617</definedName>
    <definedName name="長野県">リスト①!$C$857:$C$934</definedName>
    <definedName name="鳥取県">リスト①!$C$1303:$C$1322</definedName>
    <definedName name="島根県">リスト①!$C$1323:$C$1342</definedName>
    <definedName name="東京都">リスト①!$C$647:$C$709</definedName>
    <definedName name="徳島県">リスト①!$C$1415:$C$1439</definedName>
    <definedName name="栃木県">リスト①!$C$466:$C$491</definedName>
    <definedName name="奈良県">リスト①!$C$1232:$C$1271</definedName>
    <definedName name="熱利用設備">費用効率性リスト!$L$6:$L$14</definedName>
    <definedName name="富山県">リスト①!$C$775:$C$790</definedName>
    <definedName name="風力発電オンサイト自家消費型">費用効率性リスト!$M$9</definedName>
    <definedName name="福井県">リスト①!$C$811:$C$828</definedName>
    <definedName name="福岡県">リスト①!$C$1514:$C$1574</definedName>
    <definedName name="福島県">リスト①!$C$361:$C$420</definedName>
    <definedName name="兵庫県">リスト①!$C$1190:$C$1231</definedName>
    <definedName name="北海道">リスト①!$C$2:$C$187</definedName>
    <definedName name="和歌山県">リスト①!$C$1272:$C$1302</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117" l="1"/>
  <c r="U40" i="117"/>
  <c r="P40" i="117"/>
  <c r="O40" i="117"/>
  <c r="B40" i="117"/>
  <c r="U39" i="117"/>
  <c r="O39" i="117"/>
  <c r="P39" i="117" s="1"/>
  <c r="B39" i="117"/>
  <c r="U38" i="117"/>
  <c r="P38" i="117"/>
  <c r="O38" i="117"/>
  <c r="B38" i="117"/>
  <c r="U37" i="117"/>
  <c r="O37" i="117"/>
  <c r="P37" i="117" s="1"/>
  <c r="B37" i="117"/>
  <c r="U36" i="117"/>
  <c r="P36" i="117"/>
  <c r="O36" i="117"/>
  <c r="B36" i="117"/>
  <c r="U35" i="117"/>
  <c r="O35" i="117"/>
  <c r="P35" i="117" s="1"/>
  <c r="B35" i="117"/>
  <c r="U34" i="117"/>
  <c r="P34" i="117"/>
  <c r="O34" i="117"/>
  <c r="B34" i="117"/>
  <c r="U33" i="117"/>
  <c r="O33" i="117"/>
  <c r="P33" i="117" s="1"/>
  <c r="B33" i="117"/>
  <c r="U32" i="117"/>
  <c r="P32" i="117"/>
  <c r="O32" i="117"/>
  <c r="B32" i="117"/>
  <c r="U31" i="117"/>
  <c r="O31" i="117"/>
  <c r="P31" i="117" s="1"/>
  <c r="B31" i="117"/>
  <c r="U30" i="117"/>
  <c r="P30" i="117"/>
  <c r="O30" i="117"/>
  <c r="B30" i="117"/>
  <c r="U29" i="117"/>
  <c r="O29" i="117"/>
  <c r="P29" i="117" s="1"/>
  <c r="B29" i="117"/>
  <c r="U28" i="117"/>
  <c r="P28" i="117"/>
  <c r="O28" i="117"/>
  <c r="B28" i="117"/>
  <c r="U27" i="117"/>
  <c r="O27" i="117"/>
  <c r="P27" i="117" s="1"/>
  <c r="B27" i="117"/>
  <c r="U26" i="117"/>
  <c r="P26" i="117"/>
  <c r="O26" i="117"/>
  <c r="B26" i="117"/>
  <c r="U25" i="117"/>
  <c r="O25" i="117"/>
  <c r="P25" i="117" s="1"/>
  <c r="B25" i="117"/>
  <c r="U24" i="117"/>
  <c r="P24" i="117"/>
  <c r="O24" i="117"/>
  <c r="B24" i="117"/>
  <c r="U23" i="117"/>
  <c r="O23" i="117"/>
  <c r="P23" i="117" s="1"/>
  <c r="B23" i="117"/>
  <c r="U22" i="117"/>
  <c r="P22" i="117"/>
  <c r="O22" i="117"/>
  <c r="B22" i="117"/>
  <c r="U21" i="117"/>
  <c r="O21" i="117"/>
  <c r="P21" i="117" s="1"/>
  <c r="B21" i="117"/>
  <c r="U20" i="117"/>
  <c r="P20" i="117"/>
  <c r="O20" i="117"/>
  <c r="B20" i="117"/>
  <c r="U19" i="117"/>
  <c r="O19" i="117"/>
  <c r="P19" i="117" s="1"/>
  <c r="B19" i="117"/>
  <c r="U18" i="117"/>
  <c r="P18" i="117"/>
  <c r="O18" i="117"/>
  <c r="B18" i="117"/>
  <c r="U17" i="117"/>
  <c r="O17" i="117"/>
  <c r="P17" i="117" s="1"/>
  <c r="B17" i="117"/>
  <c r="U16" i="117"/>
  <c r="P16" i="117"/>
  <c r="O16" i="117"/>
  <c r="B16" i="117"/>
  <c r="U15" i="117"/>
  <c r="P15" i="117"/>
  <c r="B15" i="117"/>
  <c r="U14" i="117"/>
  <c r="O14" i="117"/>
  <c r="P14" i="117" s="1"/>
  <c r="B14" i="117"/>
  <c r="U13" i="117"/>
  <c r="O13" i="117"/>
  <c r="P13" i="117" s="1"/>
  <c r="B13" i="117"/>
  <c r="U12" i="117"/>
  <c r="O12" i="117"/>
  <c r="P12" i="117" s="1"/>
  <c r="B12" i="117"/>
  <c r="U11" i="117"/>
  <c r="O11" i="117"/>
  <c r="P11" i="117" s="1"/>
  <c r="O5" i="117" s="1"/>
  <c r="B11" i="117"/>
  <c r="Q6" i="117"/>
  <c r="Q5" i="117"/>
  <c r="U40" i="116"/>
  <c r="U39" i="116"/>
  <c r="U38" i="116"/>
  <c r="U37" i="116"/>
  <c r="U36" i="116"/>
  <c r="U35" i="116"/>
  <c r="U34" i="116"/>
  <c r="U33" i="116"/>
  <c r="U32" i="116"/>
  <c r="U31" i="116"/>
  <c r="U30" i="116"/>
  <c r="U29" i="116"/>
  <c r="U28" i="116"/>
  <c r="U27" i="116"/>
  <c r="U26" i="116"/>
  <c r="U25" i="116"/>
  <c r="U24" i="116"/>
  <c r="U23" i="116"/>
  <c r="U22" i="116"/>
  <c r="U21" i="116"/>
  <c r="U20" i="116"/>
  <c r="U19" i="116"/>
  <c r="U18" i="116"/>
  <c r="U17" i="116"/>
  <c r="U16" i="116"/>
  <c r="U15" i="116"/>
  <c r="U14" i="116"/>
  <c r="U13" i="116"/>
  <c r="U12" i="116"/>
  <c r="U11" i="116"/>
  <c r="Q6" i="116"/>
  <c r="Q5" i="116"/>
  <c r="D4" i="116"/>
  <c r="B40" i="116" s="1"/>
  <c r="O5" i="115"/>
  <c r="O6" i="115"/>
  <c r="O15" i="115"/>
  <c r="Q5" i="115"/>
  <c r="Q6" i="115"/>
  <c r="Q6" i="114"/>
  <c r="U40" i="115"/>
  <c r="U39" i="115"/>
  <c r="U38" i="115"/>
  <c r="U37" i="115"/>
  <c r="U36" i="115"/>
  <c r="U35" i="115"/>
  <c r="U34" i="115"/>
  <c r="U33" i="115"/>
  <c r="U32" i="115"/>
  <c r="U31" i="115"/>
  <c r="U30" i="115"/>
  <c r="U29" i="115"/>
  <c r="U28" i="115"/>
  <c r="U27" i="115"/>
  <c r="U26" i="115"/>
  <c r="U25" i="115"/>
  <c r="U24" i="115"/>
  <c r="U23" i="115"/>
  <c r="U22" i="115"/>
  <c r="U21" i="115"/>
  <c r="U20" i="115"/>
  <c r="U19" i="115"/>
  <c r="U18" i="115"/>
  <c r="U17" i="115"/>
  <c r="U16" i="115"/>
  <c r="U15" i="115"/>
  <c r="U14" i="115"/>
  <c r="U13" i="115"/>
  <c r="U12" i="115"/>
  <c r="U11" i="115"/>
  <c r="D4" i="115"/>
  <c r="B40" i="115" s="1"/>
  <c r="S41" i="117"/>
  <c r="Q41" i="116"/>
  <c r="N41" i="116"/>
  <c r="M41" i="117"/>
  <c r="N43" i="115"/>
  <c r="P44" i="117"/>
  <c r="U41" i="116"/>
  <c r="R41" i="116"/>
  <c r="R41" i="117"/>
  <c r="S41" i="115"/>
  <c r="N41" i="115"/>
  <c r="P41" i="117"/>
  <c r="N43" i="116"/>
  <c r="Q41" i="117"/>
  <c r="N41" i="117"/>
  <c r="N43" i="114"/>
  <c r="P43" i="117"/>
  <c r="M41" i="116"/>
  <c r="Q41" i="115"/>
  <c r="U41" i="117"/>
  <c r="R41" i="115"/>
  <c r="M41" i="115"/>
  <c r="S41" i="116"/>
  <c r="U41" i="115"/>
  <c r="N44" i="116"/>
  <c r="N44" i="117"/>
  <c r="N44" i="115"/>
  <c r="N43" i="117"/>
  <c r="S5" i="117" l="1"/>
  <c r="S6" i="117"/>
  <c r="Q4" i="117"/>
  <c r="N42" i="117"/>
  <c r="N45" i="117" s="1"/>
  <c r="P42" i="117"/>
  <c r="O4" i="117"/>
  <c r="Q4" i="116"/>
  <c r="N42" i="116"/>
  <c r="N45" i="116" s="1"/>
  <c r="E4" i="116"/>
  <c r="O25" i="116" s="1"/>
  <c r="P25" i="116" s="1"/>
  <c r="B11" i="116"/>
  <c r="B13" i="116"/>
  <c r="B15" i="116"/>
  <c r="B17" i="116"/>
  <c r="B19" i="116"/>
  <c r="B21" i="116"/>
  <c r="B23" i="116"/>
  <c r="B25" i="116"/>
  <c r="B27" i="116"/>
  <c r="B29" i="116"/>
  <c r="B31" i="116"/>
  <c r="B33" i="116"/>
  <c r="B35" i="116"/>
  <c r="B37" i="116"/>
  <c r="B39" i="116"/>
  <c r="B12" i="116"/>
  <c r="B14" i="116"/>
  <c r="B16" i="116"/>
  <c r="B18" i="116"/>
  <c r="B20" i="116"/>
  <c r="B22" i="116"/>
  <c r="B24" i="116"/>
  <c r="B26" i="116"/>
  <c r="B28" i="116"/>
  <c r="B30" i="116"/>
  <c r="B32" i="116"/>
  <c r="B34" i="116"/>
  <c r="B36" i="116"/>
  <c r="B38" i="116"/>
  <c r="E4" i="115"/>
  <c r="Q4" i="115"/>
  <c r="N42" i="115"/>
  <c r="N45" i="115" s="1"/>
  <c r="B11" i="115"/>
  <c r="B13" i="115"/>
  <c r="B15" i="115"/>
  <c r="B17" i="115"/>
  <c r="B19" i="115"/>
  <c r="B21" i="115"/>
  <c r="B23" i="115"/>
  <c r="B25" i="115"/>
  <c r="B27" i="115"/>
  <c r="B29" i="115"/>
  <c r="B31" i="115"/>
  <c r="B33" i="115"/>
  <c r="B35" i="115"/>
  <c r="B37" i="115"/>
  <c r="B39" i="115"/>
  <c r="B12" i="115"/>
  <c r="B14" i="115"/>
  <c r="B16" i="115"/>
  <c r="B18" i="115"/>
  <c r="B20" i="115"/>
  <c r="B22" i="115"/>
  <c r="B24" i="115"/>
  <c r="B26" i="115"/>
  <c r="B28" i="115"/>
  <c r="B30" i="115"/>
  <c r="B32" i="115"/>
  <c r="B34" i="115"/>
  <c r="B36" i="115"/>
  <c r="B38" i="115"/>
  <c r="U12" i="114"/>
  <c r="U13" i="114"/>
  <c r="U14" i="114"/>
  <c r="U15" i="114"/>
  <c r="U11" i="114"/>
  <c r="Q5" i="114" s="1"/>
  <c r="U40" i="114"/>
  <c r="U39" i="114"/>
  <c r="U38" i="114"/>
  <c r="U37" i="114"/>
  <c r="U36" i="114"/>
  <c r="U35" i="114"/>
  <c r="U34" i="114"/>
  <c r="U33" i="114"/>
  <c r="U32" i="114"/>
  <c r="U31" i="114"/>
  <c r="U30" i="114"/>
  <c r="U29" i="114"/>
  <c r="U28" i="114"/>
  <c r="U27" i="114"/>
  <c r="U26" i="114"/>
  <c r="U25" i="114"/>
  <c r="U24" i="114"/>
  <c r="U23" i="114"/>
  <c r="U22" i="114"/>
  <c r="U21" i="114"/>
  <c r="U20" i="114"/>
  <c r="U19" i="114"/>
  <c r="U18" i="114"/>
  <c r="U17" i="114"/>
  <c r="U16" i="114"/>
  <c r="O11" i="114"/>
  <c r="P11" i="114" s="1"/>
  <c r="O6" i="114" s="1"/>
  <c r="O40" i="114"/>
  <c r="P40" i="114" s="1"/>
  <c r="B40" i="114"/>
  <c r="M41" i="114"/>
  <c r="N44" i="114"/>
  <c r="N41" i="114"/>
  <c r="U41" i="114"/>
  <c r="S41" i="114"/>
  <c r="R41" i="114"/>
  <c r="Q41" i="114"/>
  <c r="S4" i="117" l="1"/>
  <c r="O40" i="116"/>
  <c r="P40" i="116" s="1"/>
  <c r="O38" i="116"/>
  <c r="P38" i="116" s="1"/>
  <c r="O36" i="116"/>
  <c r="P36" i="116" s="1"/>
  <c r="O34" i="116"/>
  <c r="P34" i="116" s="1"/>
  <c r="O32" i="116"/>
  <c r="P32" i="116" s="1"/>
  <c r="O30" i="116"/>
  <c r="P30" i="116" s="1"/>
  <c r="O28" i="116"/>
  <c r="P28" i="116" s="1"/>
  <c r="O26" i="116"/>
  <c r="P26" i="116" s="1"/>
  <c r="O24" i="116"/>
  <c r="P24" i="116" s="1"/>
  <c r="O22" i="116"/>
  <c r="P22" i="116" s="1"/>
  <c r="O20" i="116"/>
  <c r="P20" i="116" s="1"/>
  <c r="O18" i="116"/>
  <c r="P18" i="116" s="1"/>
  <c r="O16" i="116"/>
  <c r="P16" i="116" s="1"/>
  <c r="O14" i="116"/>
  <c r="P14" i="116" s="1"/>
  <c r="O12" i="116"/>
  <c r="P12" i="116" s="1"/>
  <c r="O6" i="116" s="1"/>
  <c r="S6" i="116" s="1"/>
  <c r="O39" i="116"/>
  <c r="P39" i="116" s="1"/>
  <c r="O37" i="116"/>
  <c r="P37" i="116" s="1"/>
  <c r="O35" i="116"/>
  <c r="P35" i="116" s="1"/>
  <c r="O33" i="116"/>
  <c r="P33" i="116" s="1"/>
  <c r="O31" i="116"/>
  <c r="P31" i="116" s="1"/>
  <c r="O29" i="116"/>
  <c r="P29" i="116" s="1"/>
  <c r="O27" i="116"/>
  <c r="P27" i="116" s="1"/>
  <c r="O21" i="116"/>
  <c r="P21" i="116" s="1"/>
  <c r="O13" i="116"/>
  <c r="P13" i="116" s="1"/>
  <c r="O23" i="116"/>
  <c r="P23" i="116" s="1"/>
  <c r="O19" i="116"/>
  <c r="P19" i="116" s="1"/>
  <c r="O17" i="116"/>
  <c r="P17" i="116" s="1"/>
  <c r="O15" i="116"/>
  <c r="P15" i="116" s="1"/>
  <c r="O11" i="116"/>
  <c r="P11" i="116" s="1"/>
  <c r="O20" i="115"/>
  <c r="P20" i="115" s="1"/>
  <c r="O12" i="115"/>
  <c r="P12" i="115" s="1"/>
  <c r="O25" i="115"/>
  <c r="P25" i="115" s="1"/>
  <c r="O32" i="115"/>
  <c r="P32" i="115" s="1"/>
  <c r="O14" i="115"/>
  <c r="P14" i="115" s="1"/>
  <c r="O13" i="115"/>
  <c r="P13" i="115" s="1"/>
  <c r="O39" i="115"/>
  <c r="P39" i="115" s="1"/>
  <c r="O23" i="115"/>
  <c r="P23" i="115" s="1"/>
  <c r="O24" i="115"/>
  <c r="P24" i="115" s="1"/>
  <c r="O18" i="115"/>
  <c r="P18" i="115" s="1"/>
  <c r="O37" i="115"/>
  <c r="P37" i="115" s="1"/>
  <c r="O21" i="115"/>
  <c r="P21" i="115" s="1"/>
  <c r="O16" i="115"/>
  <c r="P16" i="115" s="1"/>
  <c r="O22" i="115"/>
  <c r="P22" i="115" s="1"/>
  <c r="O27" i="115"/>
  <c r="P27" i="115" s="1"/>
  <c r="O19" i="115"/>
  <c r="P19" i="115" s="1"/>
  <c r="O38" i="115"/>
  <c r="P38" i="115" s="1"/>
  <c r="O36" i="115"/>
  <c r="P36" i="115" s="1"/>
  <c r="O34" i="115"/>
  <c r="P34" i="115" s="1"/>
  <c r="O33" i="115"/>
  <c r="P33" i="115" s="1"/>
  <c r="P15" i="115"/>
  <c r="O35" i="115"/>
  <c r="P35" i="115" s="1"/>
  <c r="O30" i="115"/>
  <c r="P30" i="115" s="1"/>
  <c r="O31" i="115"/>
  <c r="P31" i="115" s="1"/>
  <c r="O26" i="115"/>
  <c r="P26" i="115" s="1"/>
  <c r="O17" i="115"/>
  <c r="P17" i="115" s="1"/>
  <c r="O28" i="115"/>
  <c r="P28" i="115" s="1"/>
  <c r="O29" i="115"/>
  <c r="P29" i="115" s="1"/>
  <c r="O40" i="115"/>
  <c r="P40" i="115" s="1"/>
  <c r="O11" i="115"/>
  <c r="P11" i="115" s="1"/>
  <c r="N42" i="114"/>
  <c r="N45" i="114" s="1"/>
  <c r="Q4" i="114"/>
  <c r="S6" i="114"/>
  <c r="B11" i="114"/>
  <c r="B13" i="114"/>
  <c r="B15" i="114"/>
  <c r="B17" i="114"/>
  <c r="B19" i="114"/>
  <c r="B21" i="114"/>
  <c r="B23" i="114"/>
  <c r="B25" i="114"/>
  <c r="B27" i="114"/>
  <c r="B29" i="114"/>
  <c r="B31" i="114"/>
  <c r="B33" i="114"/>
  <c r="B35" i="114"/>
  <c r="B37" i="114"/>
  <c r="B39" i="114"/>
  <c r="O13" i="114"/>
  <c r="P13" i="114" s="1"/>
  <c r="P15" i="114"/>
  <c r="O17" i="114"/>
  <c r="P17" i="114" s="1"/>
  <c r="O19" i="114"/>
  <c r="P19" i="114" s="1"/>
  <c r="O21" i="114"/>
  <c r="P21" i="114" s="1"/>
  <c r="O23" i="114"/>
  <c r="P23" i="114" s="1"/>
  <c r="O25" i="114"/>
  <c r="P25" i="114" s="1"/>
  <c r="O27" i="114"/>
  <c r="P27" i="114" s="1"/>
  <c r="O29" i="114"/>
  <c r="P29" i="114" s="1"/>
  <c r="O31" i="114"/>
  <c r="P31" i="114" s="1"/>
  <c r="O33" i="114"/>
  <c r="P33" i="114" s="1"/>
  <c r="O35" i="114"/>
  <c r="P35" i="114" s="1"/>
  <c r="O37" i="114"/>
  <c r="P37" i="114" s="1"/>
  <c r="O39" i="114"/>
  <c r="P39" i="114" s="1"/>
  <c r="B12" i="114"/>
  <c r="B14" i="114"/>
  <c r="B16" i="114"/>
  <c r="B18" i="114"/>
  <c r="B20" i="114"/>
  <c r="B22" i="114"/>
  <c r="B24" i="114"/>
  <c r="B26" i="114"/>
  <c r="B28" i="114"/>
  <c r="B30" i="114"/>
  <c r="B32" i="114"/>
  <c r="B34" i="114"/>
  <c r="B36" i="114"/>
  <c r="B38" i="114"/>
  <c r="O12" i="114"/>
  <c r="P12" i="114" s="1"/>
  <c r="O14" i="114"/>
  <c r="P14" i="114" s="1"/>
  <c r="O16" i="114"/>
  <c r="P16" i="114" s="1"/>
  <c r="O18" i="114"/>
  <c r="P18" i="114" s="1"/>
  <c r="O20" i="114"/>
  <c r="P20" i="114" s="1"/>
  <c r="O22" i="114"/>
  <c r="P22" i="114" s="1"/>
  <c r="O24" i="114"/>
  <c r="P24" i="114" s="1"/>
  <c r="O26" i="114"/>
  <c r="P26" i="114" s="1"/>
  <c r="O28" i="114"/>
  <c r="P28" i="114" s="1"/>
  <c r="O30" i="114"/>
  <c r="P30" i="114" s="1"/>
  <c r="O32" i="114"/>
  <c r="P32" i="114" s="1"/>
  <c r="O34" i="114"/>
  <c r="P34" i="114" s="1"/>
  <c r="O36" i="114"/>
  <c r="P36" i="114" s="1"/>
  <c r="O38" i="114"/>
  <c r="P38" i="114" s="1"/>
  <c r="P44" i="114"/>
  <c r="P44" i="115"/>
  <c r="P41" i="114"/>
  <c r="P43" i="115"/>
  <c r="P41" i="116"/>
  <c r="P44" i="116"/>
  <c r="P43" i="116"/>
  <c r="P43" i="114"/>
  <c r="P41" i="115"/>
  <c r="P42" i="116" l="1"/>
  <c r="O4" i="116"/>
  <c r="S4" i="116" s="1"/>
  <c r="O5" i="116"/>
  <c r="S5" i="116" s="1"/>
  <c r="O4" i="115"/>
  <c r="S4" i="115" s="1"/>
  <c r="S6" i="115"/>
  <c r="S5" i="115"/>
  <c r="P42" i="115"/>
  <c r="O5" i="114"/>
  <c r="S5" i="114" s="1"/>
  <c r="O4" i="114"/>
  <c r="S4" i="114" s="1"/>
  <c r="P42" i="114"/>
  <c r="D1795" i="109"/>
  <c r="D1794" i="109"/>
  <c r="D1793" i="109"/>
  <c r="D1792" i="109"/>
  <c r="D1791" i="109"/>
  <c r="D1790" i="109"/>
  <c r="D1789" i="109"/>
  <c r="D1788" i="109"/>
  <c r="D1787" i="109"/>
  <c r="D1786" i="109"/>
  <c r="D1785" i="109"/>
  <c r="D1784" i="109"/>
  <c r="D1783" i="109"/>
  <c r="D1782" i="109"/>
  <c r="D1781" i="109"/>
  <c r="D1780" i="109"/>
  <c r="D1779" i="109"/>
  <c r="D1778" i="109"/>
  <c r="D1777" i="109"/>
  <c r="D1776" i="109"/>
  <c r="D1775" i="109"/>
  <c r="D1774" i="109"/>
  <c r="D1773" i="109"/>
  <c r="D1772" i="109"/>
  <c r="D1771" i="109"/>
  <c r="D1770" i="109"/>
  <c r="D1769" i="109"/>
  <c r="D1768" i="109"/>
  <c r="D1767" i="109"/>
  <c r="D1766" i="109"/>
  <c r="D1765" i="109"/>
  <c r="D1764" i="109"/>
  <c r="D1763" i="109"/>
  <c r="D1762" i="109"/>
  <c r="D1761" i="109"/>
  <c r="D1760" i="109"/>
  <c r="D1759" i="109"/>
  <c r="D1758" i="109"/>
  <c r="D1757" i="109"/>
  <c r="D1756" i="109"/>
  <c r="D1755" i="109"/>
  <c r="D1754" i="109"/>
  <c r="D1753" i="109"/>
  <c r="D1752" i="109"/>
  <c r="D1751" i="109"/>
  <c r="D1750" i="109"/>
  <c r="D1749" i="109"/>
  <c r="D1748" i="109"/>
  <c r="D1747" i="109"/>
  <c r="D1746" i="109"/>
  <c r="D1745" i="109"/>
  <c r="D1744" i="109"/>
  <c r="D1743" i="109"/>
  <c r="D1742" i="109"/>
  <c r="D1741" i="109"/>
  <c r="D1740" i="109"/>
  <c r="D1739" i="109"/>
  <c r="D1738" i="109"/>
  <c r="D1737" i="109"/>
  <c r="D1736" i="109"/>
  <c r="D1735" i="109"/>
  <c r="D1734" i="109"/>
  <c r="D1733" i="109"/>
  <c r="D1732" i="109"/>
  <c r="D1731" i="109"/>
  <c r="D1730" i="109"/>
  <c r="D1729" i="109"/>
  <c r="D1728" i="109"/>
  <c r="D1727" i="109"/>
  <c r="D1726" i="109"/>
  <c r="D1725" i="109"/>
  <c r="D1724" i="109"/>
  <c r="D1723" i="109"/>
  <c r="D1722" i="109"/>
  <c r="D1721" i="109"/>
  <c r="D1720" i="109"/>
  <c r="D1719" i="109"/>
  <c r="D1718" i="109"/>
  <c r="D1717" i="109"/>
  <c r="D1716" i="109"/>
  <c r="D1715" i="109"/>
  <c r="D1714" i="109"/>
  <c r="D1713" i="109"/>
  <c r="D1712" i="109"/>
  <c r="D1711" i="109"/>
  <c r="D1710" i="109"/>
  <c r="D1709" i="109"/>
  <c r="D1708" i="109"/>
  <c r="D1707" i="109"/>
  <c r="D1706" i="109"/>
  <c r="D1705" i="109"/>
  <c r="D1704" i="109"/>
  <c r="D1703" i="109"/>
  <c r="D1702" i="109"/>
  <c r="D1701" i="109"/>
  <c r="D1700" i="109"/>
  <c r="D1699" i="109"/>
  <c r="D1698" i="109"/>
  <c r="D1697" i="109"/>
  <c r="D1696" i="109"/>
  <c r="D1695" i="109"/>
  <c r="D1694" i="109"/>
  <c r="D1693" i="109"/>
  <c r="D1692" i="109"/>
  <c r="D1691" i="109"/>
  <c r="D1690" i="109"/>
  <c r="D1689" i="109"/>
  <c r="D1688" i="109"/>
  <c r="D1687" i="109"/>
  <c r="D1686" i="109"/>
  <c r="D1685" i="109"/>
  <c r="D1684" i="109"/>
  <c r="D1683" i="109"/>
  <c r="D1682" i="109"/>
  <c r="D1681" i="109"/>
  <c r="D1680" i="109"/>
  <c r="D1679" i="109"/>
  <c r="D1678" i="109"/>
  <c r="D1677" i="109"/>
  <c r="D1676" i="109"/>
  <c r="D1675" i="109"/>
  <c r="D1674" i="109"/>
  <c r="D1673" i="109"/>
  <c r="D1672" i="109"/>
  <c r="D1671" i="109"/>
  <c r="D1670" i="109"/>
  <c r="D1669" i="109"/>
  <c r="D1668" i="109"/>
  <c r="D1667" i="109"/>
  <c r="D1666" i="109"/>
  <c r="D1665" i="109"/>
  <c r="D1664" i="109"/>
  <c r="D1663" i="109"/>
  <c r="D1662" i="109"/>
  <c r="D1661" i="109"/>
  <c r="D1660" i="109"/>
  <c r="D1659" i="109"/>
  <c r="D1658" i="109"/>
  <c r="D1657" i="109"/>
  <c r="D1656" i="109"/>
  <c r="D1655" i="109"/>
  <c r="D1654" i="109"/>
  <c r="D1653" i="109"/>
  <c r="D1652" i="109"/>
  <c r="D1651" i="109"/>
  <c r="D1650" i="109"/>
  <c r="D1649" i="109"/>
  <c r="D1648" i="109"/>
  <c r="D1647" i="109"/>
  <c r="D1646" i="109"/>
  <c r="D1645" i="109"/>
  <c r="D1644" i="109"/>
  <c r="D1643" i="109"/>
  <c r="D1642" i="109"/>
  <c r="D1641" i="109"/>
  <c r="D1640" i="109"/>
  <c r="D1639" i="109"/>
  <c r="D1638" i="109"/>
  <c r="D1637" i="109"/>
  <c r="D1636" i="109"/>
  <c r="D1635" i="109"/>
  <c r="D1634" i="109"/>
  <c r="D1633" i="109"/>
  <c r="D1632" i="109"/>
  <c r="D1631" i="109"/>
  <c r="D1630" i="109"/>
  <c r="D1629" i="109"/>
  <c r="D1628" i="109"/>
  <c r="D1627" i="109"/>
  <c r="D1626" i="109"/>
  <c r="D1625" i="109"/>
  <c r="D1624" i="109"/>
  <c r="D1623" i="109"/>
  <c r="D1622" i="109"/>
  <c r="D1621" i="109"/>
  <c r="D1620" i="109"/>
  <c r="D1619" i="109"/>
  <c r="D1618" i="109"/>
  <c r="D1617" i="109"/>
  <c r="D1616" i="109"/>
  <c r="D1615" i="109"/>
  <c r="D1614" i="109"/>
  <c r="D1613" i="109"/>
  <c r="D1612" i="109"/>
  <c r="D1611" i="109"/>
  <c r="D1610" i="109"/>
  <c r="D1609" i="109"/>
  <c r="D1608" i="109"/>
  <c r="D1607" i="109"/>
  <c r="D1606" i="109"/>
  <c r="D1605" i="109"/>
  <c r="D1604" i="109"/>
  <c r="D1603" i="109"/>
  <c r="D1602" i="109"/>
  <c r="D1601" i="109"/>
  <c r="D1600" i="109"/>
  <c r="D1599" i="109"/>
  <c r="D1598" i="109"/>
  <c r="D1597" i="109"/>
  <c r="D1596" i="109"/>
  <c r="D1595" i="109"/>
  <c r="D1594" i="109"/>
  <c r="D1593" i="109"/>
  <c r="D1592" i="109"/>
  <c r="D1591" i="109"/>
  <c r="D1590" i="109"/>
  <c r="D1589" i="109"/>
  <c r="D1588" i="109"/>
  <c r="D1587" i="109"/>
  <c r="D1586" i="109"/>
  <c r="D1585" i="109"/>
  <c r="D1584" i="109"/>
  <c r="D1583" i="109"/>
  <c r="D1582" i="109"/>
  <c r="D1581" i="109"/>
  <c r="D1580" i="109"/>
  <c r="D1579" i="109"/>
  <c r="D1578" i="109"/>
  <c r="D1577" i="109"/>
  <c r="D1576" i="109"/>
  <c r="D1575" i="109"/>
  <c r="D1574" i="109"/>
  <c r="D1573" i="109"/>
  <c r="D1572" i="109"/>
  <c r="D1571" i="109"/>
  <c r="D1570" i="109"/>
  <c r="D1569" i="109"/>
  <c r="D1568" i="109"/>
  <c r="D1567" i="109"/>
  <c r="D1566" i="109"/>
  <c r="D1565" i="109"/>
  <c r="D1564" i="109"/>
  <c r="D1563" i="109"/>
  <c r="D1562" i="109"/>
  <c r="D1561" i="109"/>
  <c r="D1560" i="109"/>
  <c r="D1559" i="109"/>
  <c r="D1558" i="109"/>
  <c r="D1557" i="109"/>
  <c r="D1556" i="109"/>
  <c r="D1555" i="109"/>
  <c r="D1554" i="109"/>
  <c r="D1553" i="109"/>
  <c r="D1552" i="109"/>
  <c r="D1551" i="109"/>
  <c r="D1550" i="109"/>
  <c r="D1549" i="109"/>
  <c r="D1548" i="109"/>
  <c r="D1547" i="109"/>
  <c r="D1546" i="109"/>
  <c r="D1545" i="109"/>
  <c r="D1544" i="109"/>
  <c r="D1543" i="109"/>
  <c r="D1542" i="109"/>
  <c r="D1541" i="109"/>
  <c r="D1540" i="109"/>
  <c r="D1539" i="109"/>
  <c r="D1538" i="109"/>
  <c r="D1537" i="109"/>
  <c r="D1536" i="109"/>
  <c r="D1535" i="109"/>
  <c r="D1534" i="109"/>
  <c r="D1533" i="109"/>
  <c r="D1532" i="109"/>
  <c r="D1531" i="109"/>
  <c r="D1530" i="109"/>
  <c r="D1529" i="109"/>
  <c r="D1528" i="109"/>
  <c r="D1527" i="109"/>
  <c r="D1526" i="109"/>
  <c r="D1525" i="109"/>
  <c r="D1524" i="109"/>
  <c r="D1523" i="109"/>
  <c r="D1522" i="109"/>
  <c r="D1521" i="109"/>
  <c r="D1520" i="109"/>
  <c r="D1519" i="109"/>
  <c r="D1518" i="109"/>
  <c r="D1517" i="109"/>
  <c r="D1516" i="109"/>
  <c r="D1515" i="109"/>
  <c r="D1514" i="109"/>
  <c r="D1513" i="109"/>
  <c r="D1512" i="109"/>
  <c r="D1511" i="109"/>
  <c r="D1510" i="109"/>
  <c r="D1509" i="109"/>
  <c r="D1508" i="109"/>
  <c r="D1507" i="109"/>
  <c r="D1506" i="109"/>
  <c r="D1505" i="109"/>
  <c r="D1504" i="109"/>
  <c r="D1503" i="109"/>
  <c r="D1502" i="109"/>
  <c r="D1501" i="109"/>
  <c r="D1500" i="109"/>
  <c r="D1499" i="109"/>
  <c r="D1498" i="109"/>
  <c r="D1497" i="109"/>
  <c r="D1496" i="109"/>
  <c r="D1495" i="109"/>
  <c r="D1494" i="109"/>
  <c r="D1493" i="109"/>
  <c r="D1492" i="109"/>
  <c r="D1491" i="109"/>
  <c r="D1490" i="109"/>
  <c r="D1489" i="109"/>
  <c r="D1488" i="109"/>
  <c r="D1487" i="109"/>
  <c r="D1486" i="109"/>
  <c r="D1485" i="109"/>
  <c r="D1484" i="109"/>
  <c r="D1483" i="109"/>
  <c r="D1482" i="109"/>
  <c r="D1481" i="109"/>
  <c r="D1480" i="109"/>
  <c r="D1479" i="109"/>
  <c r="D1478" i="109"/>
  <c r="D1477" i="109"/>
  <c r="D1476" i="109"/>
  <c r="D1475" i="109"/>
  <c r="D1474" i="109"/>
  <c r="D1473" i="109"/>
  <c r="D1472" i="109"/>
  <c r="D1471" i="109"/>
  <c r="D1470" i="109"/>
  <c r="D1469" i="109"/>
  <c r="D1468" i="109"/>
  <c r="D1467" i="109"/>
  <c r="D1466" i="109"/>
  <c r="D1465" i="109"/>
  <c r="D1464" i="109"/>
  <c r="D1463" i="109"/>
  <c r="D1462" i="109"/>
  <c r="D1461" i="109"/>
  <c r="D1460" i="109"/>
  <c r="D1459" i="109"/>
  <c r="D1458" i="109"/>
  <c r="D1457" i="109"/>
  <c r="D1456" i="109"/>
  <c r="D1455" i="109"/>
  <c r="D1454" i="109"/>
  <c r="D1453" i="109"/>
  <c r="D1452" i="109"/>
  <c r="D1451" i="109"/>
  <c r="D1450" i="109"/>
  <c r="D1449" i="109"/>
  <c r="D1448" i="109"/>
  <c r="D1447" i="109"/>
  <c r="D1446" i="109"/>
  <c r="D1445" i="109"/>
  <c r="D1444" i="109"/>
  <c r="D1443" i="109"/>
  <c r="D1442" i="109"/>
  <c r="D1441" i="109"/>
  <c r="D1440" i="109"/>
  <c r="D1439" i="109"/>
  <c r="D1438" i="109"/>
  <c r="D1437" i="109"/>
  <c r="D1436" i="109"/>
  <c r="D1435" i="109"/>
  <c r="D1434" i="109"/>
  <c r="D1433" i="109"/>
  <c r="D1432" i="109"/>
  <c r="D1431" i="109"/>
  <c r="D1430" i="109"/>
  <c r="D1429" i="109"/>
  <c r="D1428" i="109"/>
  <c r="D1427" i="109"/>
  <c r="D1426" i="109"/>
  <c r="D1425" i="109"/>
  <c r="D1424" i="109"/>
  <c r="D1423" i="109"/>
  <c r="D1422" i="109"/>
  <c r="D1421" i="109"/>
  <c r="D1420" i="109"/>
  <c r="D1419" i="109"/>
  <c r="D1418" i="109"/>
  <c r="D1417" i="109"/>
  <c r="D1416" i="109"/>
  <c r="D1415" i="109"/>
  <c r="D1414" i="109"/>
  <c r="D1413" i="109"/>
  <c r="D1412" i="109"/>
  <c r="D1411" i="109"/>
  <c r="D1410" i="109"/>
  <c r="D1409" i="109"/>
  <c r="D1408" i="109"/>
  <c r="D1407" i="109"/>
  <c r="D1406" i="109"/>
  <c r="D1405" i="109"/>
  <c r="D1404" i="109"/>
  <c r="D1403" i="109"/>
  <c r="D1402" i="109"/>
  <c r="D1401" i="109"/>
  <c r="D1400" i="109"/>
  <c r="D1399" i="109"/>
  <c r="D1398" i="109"/>
  <c r="D1397" i="109"/>
  <c r="D1396" i="109"/>
  <c r="D1395" i="109"/>
  <c r="D1394" i="109"/>
  <c r="D1393" i="109"/>
  <c r="D1392" i="109"/>
  <c r="D1391" i="109"/>
  <c r="D1390" i="109"/>
  <c r="D1389" i="109"/>
  <c r="D1388" i="109"/>
  <c r="D1387" i="109"/>
  <c r="D1386" i="109"/>
  <c r="D1385" i="109"/>
  <c r="D1384" i="109"/>
  <c r="D1383" i="109"/>
  <c r="D1382" i="109"/>
  <c r="D1381" i="109"/>
  <c r="D1380" i="109"/>
  <c r="D1379" i="109"/>
  <c r="D1378" i="109"/>
  <c r="D1377" i="109"/>
  <c r="D1376" i="109"/>
  <c r="D1375" i="109"/>
  <c r="D1374" i="109"/>
  <c r="D1373" i="109"/>
  <c r="D1372" i="109"/>
  <c r="D1371" i="109"/>
  <c r="D1370" i="109"/>
  <c r="D1369" i="109"/>
  <c r="D1368" i="109"/>
  <c r="D1367" i="109"/>
  <c r="D1366" i="109"/>
  <c r="D1365" i="109"/>
  <c r="D1364" i="109"/>
  <c r="D1363" i="109"/>
  <c r="D1362" i="109"/>
  <c r="D1361" i="109"/>
  <c r="D1360" i="109"/>
  <c r="D1359" i="109"/>
  <c r="D1358" i="109"/>
  <c r="D1357" i="109"/>
  <c r="D1356" i="109"/>
  <c r="D1355" i="109"/>
  <c r="D1354" i="109"/>
  <c r="D1353" i="109"/>
  <c r="D1352" i="109"/>
  <c r="D1351" i="109"/>
  <c r="D1350" i="109"/>
  <c r="D1349" i="109"/>
  <c r="D1348" i="109"/>
  <c r="D1347" i="109"/>
  <c r="D1346" i="109"/>
  <c r="D1345" i="109"/>
  <c r="D1344" i="109"/>
  <c r="D1343" i="109"/>
  <c r="D1342" i="109"/>
  <c r="D1341" i="109"/>
  <c r="D1340" i="109"/>
  <c r="D1339" i="109"/>
  <c r="D1338" i="109"/>
  <c r="D1337" i="109"/>
  <c r="D1336" i="109"/>
  <c r="D1335" i="109"/>
  <c r="D1334" i="109"/>
  <c r="D1333" i="109"/>
  <c r="D1332" i="109"/>
  <c r="D1331" i="109"/>
  <c r="D1330" i="109"/>
  <c r="D1329" i="109"/>
  <c r="D1328" i="109"/>
  <c r="D1327" i="109"/>
  <c r="D1326" i="109"/>
  <c r="D1325" i="109"/>
  <c r="D1324" i="109"/>
  <c r="D1323" i="109"/>
  <c r="D1322" i="109"/>
  <c r="D1321" i="109"/>
  <c r="D1320" i="109"/>
  <c r="D1319" i="109"/>
  <c r="D1318" i="109"/>
  <c r="D1317" i="109"/>
  <c r="D1316" i="109"/>
  <c r="D1315" i="109"/>
  <c r="D1314" i="109"/>
  <c r="D1313" i="109"/>
  <c r="D1312" i="109"/>
  <c r="D1311" i="109"/>
  <c r="D1310" i="109"/>
  <c r="D1309" i="109"/>
  <c r="D1308" i="109"/>
  <c r="D1307" i="109"/>
  <c r="D1306" i="109"/>
  <c r="D1305" i="109"/>
  <c r="D1304" i="109"/>
  <c r="D1303" i="109"/>
  <c r="D1302" i="109"/>
  <c r="D1301" i="109"/>
  <c r="D1300" i="109"/>
  <c r="D1299" i="109"/>
  <c r="D1298" i="109"/>
  <c r="D1297" i="109"/>
  <c r="D1296" i="109"/>
  <c r="D1295" i="109"/>
  <c r="D1294" i="109"/>
  <c r="D1293" i="109"/>
  <c r="D1292" i="109"/>
  <c r="D1291" i="109"/>
  <c r="D1290" i="109"/>
  <c r="D1289" i="109"/>
  <c r="D1288" i="109"/>
  <c r="D1287" i="109"/>
  <c r="D1286" i="109"/>
  <c r="D1285" i="109"/>
  <c r="D1284" i="109"/>
  <c r="D1283" i="109"/>
  <c r="D1282" i="109"/>
  <c r="D1281" i="109"/>
  <c r="D1280" i="109"/>
  <c r="D1279" i="109"/>
  <c r="D1278" i="109"/>
  <c r="D1277" i="109"/>
  <c r="D1276" i="109"/>
  <c r="D1275" i="109"/>
  <c r="D1274" i="109"/>
  <c r="D1273" i="109"/>
  <c r="D1272" i="109"/>
  <c r="D1271" i="109"/>
  <c r="D1270" i="109"/>
  <c r="D1269" i="109"/>
  <c r="D1268" i="109"/>
  <c r="D1267" i="109"/>
  <c r="D1266" i="109"/>
  <c r="D1265" i="109"/>
  <c r="D1264" i="109"/>
  <c r="D1263" i="109"/>
  <c r="D1262" i="109"/>
  <c r="D1261" i="109"/>
  <c r="D1260" i="109"/>
  <c r="D1259" i="109"/>
  <c r="D1258" i="109"/>
  <c r="D1257" i="109"/>
  <c r="D1256" i="109"/>
  <c r="D1255" i="109"/>
  <c r="D1254" i="109"/>
  <c r="D1253" i="109"/>
  <c r="D1252" i="109"/>
  <c r="D1251" i="109"/>
  <c r="D1250" i="109"/>
  <c r="D1249" i="109"/>
  <c r="D1248" i="109"/>
  <c r="D1247" i="109"/>
  <c r="D1246" i="109"/>
  <c r="D1245" i="109"/>
  <c r="D1244" i="109"/>
  <c r="D1243" i="109"/>
  <c r="D1242" i="109"/>
  <c r="D1241" i="109"/>
  <c r="D1240" i="109"/>
  <c r="D1239" i="109"/>
  <c r="D1238" i="109"/>
  <c r="D1237" i="109"/>
  <c r="D1236" i="109"/>
  <c r="D1235" i="109"/>
  <c r="D1234" i="109"/>
  <c r="D1233" i="109"/>
  <c r="D1232" i="109"/>
  <c r="D1231" i="109"/>
  <c r="D1230" i="109"/>
  <c r="D1229" i="109"/>
  <c r="D1228" i="109"/>
  <c r="D1227" i="109"/>
  <c r="D1226" i="109"/>
  <c r="D1225" i="109"/>
  <c r="D1224" i="109"/>
  <c r="D1223" i="109"/>
  <c r="D1222" i="109"/>
  <c r="D1221" i="109"/>
  <c r="D1220" i="109"/>
  <c r="D1219" i="109"/>
  <c r="D1218" i="109"/>
  <c r="D1217" i="109"/>
  <c r="D1216" i="109"/>
  <c r="D1215" i="109"/>
  <c r="D1214" i="109"/>
  <c r="D1213" i="109"/>
  <c r="D1212" i="109"/>
  <c r="D1211" i="109"/>
  <c r="D1210" i="109"/>
  <c r="D1209" i="109"/>
  <c r="D1208" i="109"/>
  <c r="D1207" i="109"/>
  <c r="D1206" i="109"/>
  <c r="D1205" i="109"/>
  <c r="D1204" i="109"/>
  <c r="D1203" i="109"/>
  <c r="D1202" i="109"/>
  <c r="D1201" i="109"/>
  <c r="D1200" i="109"/>
  <c r="D1199" i="109"/>
  <c r="D1198" i="109"/>
  <c r="D1197" i="109"/>
  <c r="D1196" i="109"/>
  <c r="D1195" i="109"/>
  <c r="D1194" i="109"/>
  <c r="D1193" i="109"/>
  <c r="D1192" i="109"/>
  <c r="D1191" i="109"/>
  <c r="D1190" i="109"/>
  <c r="D1189" i="109"/>
  <c r="D1188" i="109"/>
  <c r="D1187" i="109"/>
  <c r="D1186" i="109"/>
  <c r="D1185" i="109"/>
  <c r="D1184" i="109"/>
  <c r="D1183" i="109"/>
  <c r="D1182" i="109"/>
  <c r="D1181" i="109"/>
  <c r="D1180" i="109"/>
  <c r="D1179" i="109"/>
  <c r="D1178" i="109"/>
  <c r="D1177" i="109"/>
  <c r="D1176" i="109"/>
  <c r="D1175" i="109"/>
  <c r="D1174" i="109"/>
  <c r="D1173" i="109"/>
  <c r="D1172" i="109"/>
  <c r="D1171" i="109"/>
  <c r="D1170" i="109"/>
  <c r="D1169" i="109"/>
  <c r="D1168" i="109"/>
  <c r="D1167" i="109"/>
  <c r="D1166" i="109"/>
  <c r="D1165" i="109"/>
  <c r="D1164" i="109"/>
  <c r="D1163" i="109"/>
  <c r="D1162" i="109"/>
  <c r="D1161" i="109"/>
  <c r="D1160" i="109"/>
  <c r="D1159" i="109"/>
  <c r="D1158" i="109"/>
  <c r="D1157" i="109"/>
  <c r="D1156" i="109"/>
  <c r="D1155" i="109"/>
  <c r="D1154" i="109"/>
  <c r="D1153" i="109"/>
  <c r="D1152" i="109"/>
  <c r="D1151" i="109"/>
  <c r="D1150" i="109"/>
  <c r="D1149" i="109"/>
  <c r="D1148" i="109"/>
  <c r="D1147" i="109"/>
  <c r="D1146" i="109"/>
  <c r="D1145" i="109"/>
  <c r="D1144" i="109"/>
  <c r="D1143" i="109"/>
  <c r="D1142" i="109"/>
  <c r="D1141" i="109"/>
  <c r="D1140" i="109"/>
  <c r="D1139" i="109"/>
  <c r="D1138" i="109"/>
  <c r="D1137" i="109"/>
  <c r="D1136" i="109"/>
  <c r="D1135" i="109"/>
  <c r="D1134" i="109"/>
  <c r="D1133" i="109"/>
  <c r="D1132" i="109"/>
  <c r="D1131" i="109"/>
  <c r="D1130" i="109"/>
  <c r="D1129" i="109"/>
  <c r="D1128" i="109"/>
  <c r="D1127" i="109"/>
  <c r="D1126" i="109"/>
  <c r="D1125" i="109"/>
  <c r="D1124" i="109"/>
  <c r="D1123" i="109"/>
  <c r="D1122" i="109"/>
  <c r="D1121" i="109"/>
  <c r="D1120" i="109"/>
  <c r="D1119" i="109"/>
  <c r="D1118" i="109"/>
  <c r="D1117" i="109"/>
  <c r="D1116" i="109"/>
  <c r="D1115" i="109"/>
  <c r="D1114" i="109"/>
  <c r="D1113" i="109"/>
  <c r="D1112" i="109"/>
  <c r="D1111" i="109"/>
  <c r="D1110" i="109"/>
  <c r="D1109" i="109"/>
  <c r="D1108" i="109"/>
  <c r="D1107" i="109"/>
  <c r="D1106" i="109"/>
  <c r="D1105" i="109"/>
  <c r="D1104" i="109"/>
  <c r="D1103" i="109"/>
  <c r="D1102" i="109"/>
  <c r="D1101" i="109"/>
  <c r="D1100" i="109"/>
  <c r="D1099" i="109"/>
  <c r="D1098" i="109"/>
  <c r="D1097" i="109"/>
  <c r="D1096" i="109"/>
  <c r="D1095" i="109"/>
  <c r="D1094" i="109"/>
  <c r="D1093" i="109"/>
  <c r="D1092" i="109"/>
  <c r="D1091" i="109"/>
  <c r="D1090" i="109"/>
  <c r="D1089" i="109"/>
  <c r="D1088" i="109"/>
  <c r="D1087" i="109"/>
  <c r="D1086" i="109"/>
  <c r="D1085" i="109"/>
  <c r="D1084" i="109"/>
  <c r="D1083" i="109"/>
  <c r="D1082" i="109"/>
  <c r="D1081" i="109"/>
  <c r="D1080" i="109"/>
  <c r="D1079" i="109"/>
  <c r="D1078" i="109"/>
  <c r="D1077" i="109"/>
  <c r="D1076" i="109"/>
  <c r="D1075" i="109"/>
  <c r="D1074" i="109"/>
  <c r="D1073" i="109"/>
  <c r="D1072" i="109"/>
  <c r="D1071" i="109"/>
  <c r="D1070" i="109"/>
  <c r="D1069" i="109"/>
  <c r="D1068" i="109"/>
  <c r="D1067" i="109"/>
  <c r="D1066" i="109"/>
  <c r="D1065" i="109"/>
  <c r="D1064" i="109"/>
  <c r="D1063" i="109"/>
  <c r="D1062" i="109"/>
  <c r="D1061" i="109"/>
  <c r="D1060" i="109"/>
  <c r="D1059" i="109"/>
  <c r="D1058" i="109"/>
  <c r="D1057" i="109"/>
  <c r="D1056" i="109"/>
  <c r="D1055" i="109"/>
  <c r="D1054" i="109"/>
  <c r="D1053" i="109"/>
  <c r="D1052" i="109"/>
  <c r="D1051" i="109"/>
  <c r="D1050" i="109"/>
  <c r="D1049" i="109"/>
  <c r="D1048" i="109"/>
  <c r="D1047" i="109"/>
  <c r="D1046" i="109"/>
  <c r="D1045" i="109"/>
  <c r="D1044" i="109"/>
  <c r="D1043" i="109"/>
  <c r="D1042" i="109"/>
  <c r="D1041" i="109"/>
  <c r="D1040" i="109"/>
  <c r="D1039" i="109"/>
  <c r="D1038" i="109"/>
  <c r="D1037" i="109"/>
  <c r="D1036" i="109"/>
  <c r="D1035" i="109"/>
  <c r="D1034" i="109"/>
  <c r="D1033" i="109"/>
  <c r="D1032" i="109"/>
  <c r="D1031" i="109"/>
  <c r="D1030" i="109"/>
  <c r="D1029" i="109"/>
  <c r="D1028" i="109"/>
  <c r="D1027" i="109"/>
  <c r="D1026" i="109"/>
  <c r="D1025" i="109"/>
  <c r="D1024" i="109"/>
  <c r="D1023" i="109"/>
  <c r="D1022" i="109"/>
  <c r="D1021" i="109"/>
  <c r="D1020" i="109"/>
  <c r="D1019" i="109"/>
  <c r="D1018" i="109"/>
  <c r="D1017" i="109"/>
  <c r="D1016" i="109"/>
  <c r="D1015" i="109"/>
  <c r="D1014" i="109"/>
  <c r="D1013" i="109"/>
  <c r="D1012" i="109"/>
  <c r="D1011" i="109"/>
  <c r="D1010" i="109"/>
  <c r="D1009" i="109"/>
  <c r="D1008" i="109"/>
  <c r="D1007" i="109"/>
  <c r="D1006" i="109"/>
  <c r="D1005" i="109"/>
  <c r="D1004" i="109"/>
  <c r="D1003" i="109"/>
  <c r="D1002" i="109"/>
  <c r="D1001" i="109"/>
  <c r="D1000" i="109"/>
  <c r="D999" i="109"/>
  <c r="D998" i="109"/>
  <c r="D997" i="109"/>
  <c r="D996" i="109"/>
  <c r="D995" i="109"/>
  <c r="D994" i="109"/>
  <c r="D993" i="109"/>
  <c r="D992" i="109"/>
  <c r="D991" i="109"/>
  <c r="D990" i="109"/>
  <c r="D989" i="109"/>
  <c r="D988" i="109"/>
  <c r="D987" i="109"/>
  <c r="D986" i="109"/>
  <c r="D985" i="109"/>
  <c r="D984" i="109"/>
  <c r="D983" i="109"/>
  <c r="D982" i="109"/>
  <c r="D981" i="109"/>
  <c r="D980" i="109"/>
  <c r="D979" i="109"/>
  <c r="D978" i="109"/>
  <c r="D977" i="109"/>
  <c r="D976" i="109"/>
  <c r="D975" i="109"/>
  <c r="D974" i="109"/>
  <c r="D973" i="109"/>
  <c r="D972" i="109"/>
  <c r="D971" i="109"/>
  <c r="D970" i="109"/>
  <c r="D969" i="109"/>
  <c r="D968" i="109"/>
  <c r="D967" i="109"/>
  <c r="D966" i="109"/>
  <c r="D965" i="109"/>
  <c r="D964" i="109"/>
  <c r="D963" i="109"/>
  <c r="D962" i="109"/>
  <c r="D961" i="109"/>
  <c r="D960" i="109"/>
  <c r="D959" i="109"/>
  <c r="D958" i="109"/>
  <c r="D957" i="109"/>
  <c r="D956" i="109"/>
  <c r="D955" i="109"/>
  <c r="D954" i="109"/>
  <c r="D953" i="109"/>
  <c r="D952" i="109"/>
  <c r="D951" i="109"/>
  <c r="D950" i="109"/>
  <c r="D949" i="109"/>
  <c r="D948" i="109"/>
  <c r="D947" i="109"/>
  <c r="D946" i="109"/>
  <c r="D945" i="109"/>
  <c r="D944" i="109"/>
  <c r="D943" i="109"/>
  <c r="D942" i="109"/>
  <c r="D941" i="109"/>
  <c r="D940" i="109"/>
  <c r="D939" i="109"/>
  <c r="D938" i="109"/>
  <c r="D937" i="109"/>
  <c r="D936" i="109"/>
  <c r="D935" i="109"/>
  <c r="D934" i="109"/>
  <c r="D933" i="109"/>
  <c r="D932" i="109"/>
  <c r="D931" i="109"/>
  <c r="D930" i="109"/>
  <c r="D929" i="109"/>
  <c r="D928" i="109"/>
  <c r="D927" i="109"/>
  <c r="D926" i="109"/>
  <c r="D925" i="109"/>
  <c r="D924" i="109"/>
  <c r="D923" i="109"/>
  <c r="D922" i="109"/>
  <c r="D921" i="109"/>
  <c r="D920" i="109"/>
  <c r="D919" i="109"/>
  <c r="D918" i="109"/>
  <c r="D917" i="109"/>
  <c r="D916" i="109"/>
  <c r="D915" i="109"/>
  <c r="D914" i="109"/>
  <c r="D913" i="109"/>
  <c r="D912" i="109"/>
  <c r="D911" i="109"/>
  <c r="D910" i="109"/>
  <c r="D909" i="109"/>
  <c r="D908" i="109"/>
  <c r="D907" i="109"/>
  <c r="D906" i="109"/>
  <c r="D905" i="109"/>
  <c r="D904" i="109"/>
  <c r="D903" i="109"/>
  <c r="D902" i="109"/>
  <c r="D901" i="109"/>
  <c r="D900" i="109"/>
  <c r="D899" i="109"/>
  <c r="D898" i="109"/>
  <c r="D897" i="109"/>
  <c r="D896" i="109"/>
  <c r="D895" i="109"/>
  <c r="D894" i="109"/>
  <c r="D893" i="109"/>
  <c r="D892" i="109"/>
  <c r="D891" i="109"/>
  <c r="D890" i="109"/>
  <c r="D889" i="109"/>
  <c r="D888" i="109"/>
  <c r="D887" i="109"/>
  <c r="D886" i="109"/>
  <c r="D885" i="109"/>
  <c r="D884" i="109"/>
  <c r="D883" i="109"/>
  <c r="D882" i="109"/>
  <c r="D881" i="109"/>
  <c r="D880" i="109"/>
  <c r="D879" i="109"/>
  <c r="D878" i="109"/>
  <c r="D877" i="109"/>
  <c r="D876" i="109"/>
  <c r="D875" i="109"/>
  <c r="D874" i="109"/>
  <c r="D873" i="109"/>
  <c r="D872" i="109"/>
  <c r="D871" i="109"/>
  <c r="D870" i="109"/>
  <c r="D869" i="109"/>
  <c r="D868" i="109"/>
  <c r="D867" i="109"/>
  <c r="D866" i="109"/>
  <c r="D865" i="109"/>
  <c r="D864" i="109"/>
  <c r="D863" i="109"/>
  <c r="D862" i="109"/>
  <c r="D861" i="109"/>
  <c r="D860" i="109"/>
  <c r="D859" i="109"/>
  <c r="D858" i="109"/>
  <c r="D857" i="109"/>
  <c r="D856" i="109"/>
  <c r="D855" i="109"/>
  <c r="D854" i="109"/>
  <c r="D853" i="109"/>
  <c r="D852" i="109"/>
  <c r="D851" i="109"/>
  <c r="D850" i="109"/>
  <c r="D849" i="109"/>
  <c r="D848" i="109"/>
  <c r="D847" i="109"/>
  <c r="D846" i="109"/>
  <c r="D845" i="109"/>
  <c r="D844" i="109"/>
  <c r="D843" i="109"/>
  <c r="D842" i="109"/>
  <c r="D841" i="109"/>
  <c r="D840" i="109"/>
  <c r="D839" i="109"/>
  <c r="D838" i="109"/>
  <c r="D837" i="109"/>
  <c r="D836" i="109"/>
  <c r="D835" i="109"/>
  <c r="D834" i="109"/>
  <c r="D833" i="109"/>
  <c r="D832" i="109"/>
  <c r="D831" i="109"/>
  <c r="D830" i="109"/>
  <c r="D829" i="109"/>
  <c r="D828" i="109"/>
  <c r="D827" i="109"/>
  <c r="D826" i="109"/>
  <c r="D825" i="109"/>
  <c r="D824" i="109"/>
  <c r="D823" i="109"/>
  <c r="D822" i="109"/>
  <c r="D821" i="109"/>
  <c r="D820" i="109"/>
  <c r="D819" i="109"/>
  <c r="D818" i="109"/>
  <c r="D817" i="109"/>
  <c r="D816" i="109"/>
  <c r="D815" i="109"/>
  <c r="D814" i="109"/>
  <c r="D813" i="109"/>
  <c r="D812" i="109"/>
  <c r="D811" i="109"/>
  <c r="D810" i="109"/>
  <c r="D809" i="109"/>
  <c r="D808" i="109"/>
  <c r="D807" i="109"/>
  <c r="D806" i="109"/>
  <c r="D805" i="109"/>
  <c r="D804" i="109"/>
  <c r="D803" i="109"/>
  <c r="D802" i="109"/>
  <c r="D801" i="109"/>
  <c r="D800" i="109"/>
  <c r="D799" i="109"/>
  <c r="D798" i="109"/>
  <c r="D797" i="109"/>
  <c r="D796" i="109"/>
  <c r="D795" i="109"/>
  <c r="D794" i="109"/>
  <c r="D793" i="109"/>
  <c r="D792" i="109"/>
  <c r="D791" i="109"/>
  <c r="D790" i="109"/>
  <c r="D789" i="109"/>
  <c r="D788" i="109"/>
  <c r="D787" i="109"/>
  <c r="D786" i="109"/>
  <c r="D785" i="109"/>
  <c r="D784" i="109"/>
  <c r="D783" i="109"/>
  <c r="D782" i="109"/>
  <c r="D781" i="109"/>
  <c r="D780" i="109"/>
  <c r="D779" i="109"/>
  <c r="D778" i="109"/>
  <c r="D777" i="109"/>
  <c r="D776" i="109"/>
  <c r="D775" i="109"/>
  <c r="D774" i="109"/>
  <c r="D773" i="109"/>
  <c r="D772" i="109"/>
  <c r="D771" i="109"/>
  <c r="D770" i="109"/>
  <c r="D769" i="109"/>
  <c r="D768" i="109"/>
  <c r="D767" i="109"/>
  <c r="D766" i="109"/>
  <c r="D765" i="109"/>
  <c r="D764" i="109"/>
  <c r="D763" i="109"/>
  <c r="D762" i="109"/>
  <c r="D761" i="109"/>
  <c r="D760" i="109"/>
  <c r="D759" i="109"/>
  <c r="D758" i="109"/>
  <c r="D757" i="109"/>
  <c r="D756" i="109"/>
  <c r="D755" i="109"/>
  <c r="D754" i="109"/>
  <c r="D753" i="109"/>
  <c r="D752" i="109"/>
  <c r="D751" i="109"/>
  <c r="D750" i="109"/>
  <c r="D749" i="109"/>
  <c r="D748" i="109"/>
  <c r="D747" i="109"/>
  <c r="D746" i="109"/>
  <c r="D745" i="109"/>
  <c r="D744" i="109"/>
  <c r="D743" i="109"/>
  <c r="D742" i="109"/>
  <c r="D741" i="109"/>
  <c r="D740" i="109"/>
  <c r="D739" i="109"/>
  <c r="D738" i="109"/>
  <c r="D737" i="109"/>
  <c r="D736" i="109"/>
  <c r="D735" i="109"/>
  <c r="D734" i="109"/>
  <c r="D733" i="109"/>
  <c r="D732" i="109"/>
  <c r="D731" i="109"/>
  <c r="D730" i="109"/>
  <c r="D729" i="109"/>
  <c r="D728" i="109"/>
  <c r="D727" i="109"/>
  <c r="D726" i="109"/>
  <c r="D725" i="109"/>
  <c r="D724" i="109"/>
  <c r="D723" i="109"/>
  <c r="D722" i="109"/>
  <c r="D721" i="109"/>
  <c r="D720" i="109"/>
  <c r="D719" i="109"/>
  <c r="D718" i="109"/>
  <c r="D717" i="109"/>
  <c r="D716" i="109"/>
  <c r="D715" i="109"/>
  <c r="D714" i="109"/>
  <c r="D713" i="109"/>
  <c r="D712" i="109"/>
  <c r="D711" i="109"/>
  <c r="D710" i="109"/>
  <c r="D709" i="109"/>
  <c r="D708" i="109"/>
  <c r="D707" i="109"/>
  <c r="D706" i="109"/>
  <c r="D705" i="109"/>
  <c r="D704" i="109"/>
  <c r="D703" i="109"/>
  <c r="D702" i="109"/>
  <c r="D701" i="109"/>
  <c r="D700" i="109"/>
  <c r="D699" i="109"/>
  <c r="D698" i="109"/>
  <c r="D697" i="109"/>
  <c r="D696" i="109"/>
  <c r="D695" i="109"/>
  <c r="D694" i="109"/>
  <c r="D693" i="109"/>
  <c r="D692" i="109"/>
  <c r="D691" i="109"/>
  <c r="D690" i="109"/>
  <c r="D689" i="109"/>
  <c r="D688" i="109"/>
  <c r="D687" i="109"/>
  <c r="D686" i="109"/>
  <c r="D685" i="109"/>
  <c r="D684" i="109"/>
  <c r="D683" i="109"/>
  <c r="D682" i="109"/>
  <c r="D681" i="109"/>
  <c r="D680" i="109"/>
  <c r="D679" i="109"/>
  <c r="D678" i="109"/>
  <c r="D677" i="109"/>
  <c r="D676" i="109"/>
  <c r="D675" i="109"/>
  <c r="D674" i="109"/>
  <c r="D673" i="109"/>
  <c r="D672" i="109"/>
  <c r="D671" i="109"/>
  <c r="D670" i="109"/>
  <c r="D669" i="109"/>
  <c r="D668" i="109"/>
  <c r="D667" i="109"/>
  <c r="D666" i="109"/>
  <c r="D665" i="109"/>
  <c r="D664" i="109"/>
  <c r="D663" i="109"/>
  <c r="D662" i="109"/>
  <c r="D661" i="109"/>
  <c r="D660" i="109"/>
  <c r="D659" i="109"/>
  <c r="D658" i="109"/>
  <c r="D657" i="109"/>
  <c r="D656" i="109"/>
  <c r="D655" i="109"/>
  <c r="D654" i="109"/>
  <c r="D653" i="109"/>
  <c r="D652" i="109"/>
  <c r="D651" i="109"/>
  <c r="D650" i="109"/>
  <c r="D649" i="109"/>
  <c r="D648" i="109"/>
  <c r="D647" i="109"/>
  <c r="D646" i="109"/>
  <c r="D645" i="109"/>
  <c r="D644" i="109"/>
  <c r="D643" i="109"/>
  <c r="D642" i="109"/>
  <c r="D641" i="109"/>
  <c r="D640" i="109"/>
  <c r="D639" i="109"/>
  <c r="D638" i="109"/>
  <c r="D637" i="109"/>
  <c r="D636" i="109"/>
  <c r="D635" i="109"/>
  <c r="D634" i="109"/>
  <c r="D633" i="109"/>
  <c r="D632" i="109"/>
  <c r="D631" i="109"/>
  <c r="D630" i="109"/>
  <c r="D629" i="109"/>
  <c r="D628" i="109"/>
  <c r="D627" i="109"/>
  <c r="D626" i="109"/>
  <c r="D625" i="109"/>
  <c r="D624" i="109"/>
  <c r="D623" i="109"/>
  <c r="D622" i="109"/>
  <c r="D621" i="109"/>
  <c r="D620" i="109"/>
  <c r="D619" i="109"/>
  <c r="D618" i="109"/>
  <c r="D617" i="109"/>
  <c r="D616" i="109"/>
  <c r="D615" i="109"/>
  <c r="D614" i="109"/>
  <c r="D613" i="109"/>
  <c r="D612" i="109"/>
  <c r="D611" i="109"/>
  <c r="D610" i="109"/>
  <c r="D609" i="109"/>
  <c r="D608" i="109"/>
  <c r="D607" i="109"/>
  <c r="D606" i="109"/>
  <c r="D605" i="109"/>
  <c r="D604" i="109"/>
  <c r="D603" i="109"/>
  <c r="D602" i="109"/>
  <c r="D601" i="109"/>
  <c r="D600" i="109"/>
  <c r="D599" i="109"/>
  <c r="D598" i="109"/>
  <c r="D597" i="109"/>
  <c r="D596" i="109"/>
  <c r="D595" i="109"/>
  <c r="D594" i="109"/>
  <c r="D593" i="109"/>
  <c r="D592" i="109"/>
  <c r="D591" i="109"/>
  <c r="D590" i="109"/>
  <c r="D589" i="109"/>
  <c r="D588" i="109"/>
  <c r="D587" i="109"/>
  <c r="D586" i="109"/>
  <c r="D585" i="109"/>
  <c r="D584" i="109"/>
  <c r="D583" i="109"/>
  <c r="D582" i="109"/>
  <c r="D581" i="109"/>
  <c r="D580" i="109"/>
  <c r="D579" i="109"/>
  <c r="D578" i="109"/>
  <c r="D577" i="109"/>
  <c r="D576" i="109"/>
  <c r="D575" i="109"/>
  <c r="D574" i="109"/>
  <c r="D573" i="109"/>
  <c r="D572" i="109"/>
  <c r="D571" i="109"/>
  <c r="D570" i="109"/>
  <c r="D569" i="109"/>
  <c r="D568" i="109"/>
  <c r="D567" i="109"/>
  <c r="D566" i="109"/>
  <c r="D565" i="109"/>
  <c r="D564" i="109"/>
  <c r="D563" i="109"/>
  <c r="D562" i="109"/>
  <c r="D561" i="109"/>
  <c r="D560" i="109"/>
  <c r="D559" i="109"/>
  <c r="D558" i="109"/>
  <c r="D557" i="109"/>
  <c r="D556" i="109"/>
  <c r="D555" i="109"/>
  <c r="D554" i="109"/>
  <c r="D553" i="109"/>
  <c r="D552" i="109"/>
  <c r="D551" i="109"/>
  <c r="D550" i="109"/>
  <c r="D549" i="109"/>
  <c r="D548" i="109"/>
  <c r="D547" i="109"/>
  <c r="D546" i="109"/>
  <c r="D545" i="109"/>
  <c r="D544" i="109"/>
  <c r="D543" i="109"/>
  <c r="D542" i="109"/>
  <c r="D541" i="109"/>
  <c r="D540" i="109"/>
  <c r="D539" i="109"/>
  <c r="D538" i="109"/>
  <c r="D537" i="109"/>
  <c r="D536" i="109"/>
  <c r="D535" i="109"/>
  <c r="D534" i="109"/>
  <c r="D533" i="109"/>
  <c r="D532" i="109"/>
  <c r="D531" i="109"/>
  <c r="D530" i="109"/>
  <c r="D529" i="109"/>
  <c r="D528" i="109"/>
  <c r="D527" i="109"/>
  <c r="D526" i="109"/>
  <c r="D525" i="109"/>
  <c r="D524" i="109"/>
  <c r="D523" i="109"/>
  <c r="D522" i="109"/>
  <c r="D521" i="109"/>
  <c r="D520" i="109"/>
  <c r="D519" i="109"/>
  <c r="D518" i="109"/>
  <c r="D517" i="109"/>
  <c r="D516" i="109"/>
  <c r="D515" i="109"/>
  <c r="D514" i="109"/>
  <c r="D513" i="109"/>
  <c r="D512" i="109"/>
  <c r="D511" i="109"/>
  <c r="D510" i="109"/>
  <c r="D509" i="109"/>
  <c r="D508" i="109"/>
  <c r="D507" i="109"/>
  <c r="D506" i="109"/>
  <c r="D505" i="109"/>
  <c r="D504" i="109"/>
  <c r="D503" i="109"/>
  <c r="D502" i="109"/>
  <c r="D501" i="109"/>
  <c r="D500" i="109"/>
  <c r="D499" i="109"/>
  <c r="D498" i="109"/>
  <c r="D497" i="109"/>
  <c r="D496" i="109"/>
  <c r="D495" i="109"/>
  <c r="D494" i="109"/>
  <c r="D493" i="109"/>
  <c r="D492" i="109"/>
  <c r="D491" i="109"/>
  <c r="D490" i="109"/>
  <c r="D489" i="109"/>
  <c r="D488" i="109"/>
  <c r="D487" i="109"/>
  <c r="D486" i="109"/>
  <c r="D485" i="109"/>
  <c r="D484" i="109"/>
  <c r="D483" i="109"/>
  <c r="D482" i="109"/>
  <c r="D481" i="109"/>
  <c r="D480" i="109"/>
  <c r="D479" i="109"/>
  <c r="D478" i="109"/>
  <c r="D477" i="109"/>
  <c r="D476" i="109"/>
  <c r="D475" i="109"/>
  <c r="D474" i="109"/>
  <c r="D473" i="109"/>
  <c r="D472" i="109"/>
  <c r="D471" i="109"/>
  <c r="D470" i="109"/>
  <c r="D469" i="109"/>
  <c r="D468" i="109"/>
  <c r="D467" i="109"/>
  <c r="D466" i="109"/>
  <c r="D465" i="109"/>
  <c r="D464" i="109"/>
  <c r="D463" i="109"/>
  <c r="D462" i="109"/>
  <c r="D461" i="109"/>
  <c r="D460" i="109"/>
  <c r="D459" i="109"/>
  <c r="D458" i="109"/>
  <c r="D457" i="109"/>
  <c r="D456" i="109"/>
  <c r="D455" i="109"/>
  <c r="D454" i="109"/>
  <c r="D453" i="109"/>
  <c r="D452" i="109"/>
  <c r="D451" i="109"/>
  <c r="D450" i="109"/>
  <c r="D449" i="109"/>
  <c r="D448" i="109"/>
  <c r="D447" i="109"/>
  <c r="D446" i="109"/>
  <c r="D445" i="109"/>
  <c r="D444" i="109"/>
  <c r="D443" i="109"/>
  <c r="D442" i="109"/>
  <c r="D441" i="109"/>
  <c r="D440" i="109"/>
  <c r="D439" i="109"/>
  <c r="D438" i="109"/>
  <c r="D437" i="109"/>
  <c r="D436" i="109"/>
  <c r="D435" i="109"/>
  <c r="D434" i="109"/>
  <c r="D433" i="109"/>
  <c r="D432" i="109"/>
  <c r="D431" i="109"/>
  <c r="D430" i="109"/>
  <c r="D429" i="109"/>
  <c r="D428" i="109"/>
  <c r="D427" i="109"/>
  <c r="D426" i="109"/>
  <c r="D425" i="109"/>
  <c r="D424" i="109"/>
  <c r="D423" i="109"/>
  <c r="D422" i="109"/>
  <c r="D421" i="109"/>
  <c r="D420" i="109"/>
  <c r="D419" i="109"/>
  <c r="D418" i="109"/>
  <c r="D417" i="109"/>
  <c r="D416" i="109"/>
  <c r="D415" i="109"/>
  <c r="D414" i="109"/>
  <c r="D413" i="109"/>
  <c r="D412" i="109"/>
  <c r="D411" i="109"/>
  <c r="D410" i="109"/>
  <c r="D409" i="109"/>
  <c r="D408" i="109"/>
  <c r="D407" i="109"/>
  <c r="D406" i="109"/>
  <c r="D405" i="109"/>
  <c r="D404" i="109"/>
  <c r="D403" i="109"/>
  <c r="D402" i="109"/>
  <c r="D401" i="109"/>
  <c r="D400" i="109"/>
  <c r="D399" i="109"/>
  <c r="D398" i="109"/>
  <c r="D397" i="109"/>
  <c r="D396" i="109"/>
  <c r="D395" i="109"/>
  <c r="D394" i="109"/>
  <c r="D393" i="109"/>
  <c r="D392" i="109"/>
  <c r="D391" i="109"/>
  <c r="D390" i="109"/>
  <c r="D389" i="109"/>
  <c r="D388" i="109"/>
  <c r="D387" i="109"/>
  <c r="D386" i="109"/>
  <c r="D385" i="109"/>
  <c r="D384" i="109"/>
  <c r="D383" i="109"/>
  <c r="D382" i="109"/>
  <c r="D381" i="109"/>
  <c r="D380" i="109"/>
  <c r="D379" i="109"/>
  <c r="D378" i="109"/>
  <c r="D377" i="109"/>
  <c r="D376" i="109"/>
  <c r="D375" i="109"/>
  <c r="D374" i="109"/>
  <c r="D373" i="109"/>
  <c r="D372" i="109"/>
  <c r="D371" i="109"/>
  <c r="D370" i="109"/>
  <c r="D369" i="109"/>
  <c r="D368" i="109"/>
  <c r="D367" i="109"/>
  <c r="D366" i="109"/>
  <c r="D365" i="109"/>
  <c r="D364" i="109"/>
  <c r="D363" i="109"/>
  <c r="D362" i="109"/>
  <c r="D361" i="109"/>
  <c r="D360" i="109"/>
  <c r="D359" i="109"/>
  <c r="D358" i="109"/>
  <c r="D357" i="109"/>
  <c r="D356" i="109"/>
  <c r="D355" i="109"/>
  <c r="D354" i="109"/>
  <c r="D353" i="109"/>
  <c r="D352" i="109"/>
  <c r="D351" i="109"/>
  <c r="D350" i="109"/>
  <c r="D349" i="109"/>
  <c r="D348" i="109"/>
  <c r="D347" i="109"/>
  <c r="D346" i="109"/>
  <c r="D345" i="109"/>
  <c r="D344" i="109"/>
  <c r="D343" i="109"/>
  <c r="D342" i="109"/>
  <c r="D341" i="109"/>
  <c r="D340" i="109"/>
  <c r="D339" i="109"/>
  <c r="D338" i="109"/>
  <c r="D337" i="109"/>
  <c r="D336" i="109"/>
  <c r="D335" i="109"/>
  <c r="D334" i="109"/>
  <c r="D333" i="109"/>
  <c r="D332" i="109"/>
  <c r="D331" i="109"/>
  <c r="D330" i="109"/>
  <c r="D329" i="109"/>
  <c r="D328" i="109"/>
  <c r="D327" i="109"/>
  <c r="D326" i="109"/>
  <c r="D325" i="109"/>
  <c r="D324" i="109"/>
  <c r="D323" i="109"/>
  <c r="D322" i="109"/>
  <c r="D321" i="109"/>
  <c r="D320" i="109"/>
  <c r="D319" i="109"/>
  <c r="D318" i="109"/>
  <c r="D317" i="109"/>
  <c r="D316" i="109"/>
  <c r="D315" i="109"/>
  <c r="D314" i="109"/>
  <c r="D313" i="109"/>
  <c r="D312" i="109"/>
  <c r="D311" i="109"/>
  <c r="D310" i="109"/>
  <c r="D309" i="109"/>
  <c r="D308" i="109"/>
  <c r="D307" i="109"/>
  <c r="D306" i="109"/>
  <c r="D305" i="109"/>
  <c r="D304" i="109"/>
  <c r="D303" i="109"/>
  <c r="D302" i="109"/>
  <c r="D301" i="109"/>
  <c r="D300" i="109"/>
  <c r="D299" i="109"/>
  <c r="D298" i="109"/>
  <c r="D297" i="109"/>
  <c r="D296" i="109"/>
  <c r="D295" i="109"/>
  <c r="D294" i="109"/>
  <c r="D293" i="109"/>
  <c r="D292" i="109"/>
  <c r="D291" i="109"/>
  <c r="D290" i="109"/>
  <c r="D289" i="109"/>
  <c r="D288" i="109"/>
  <c r="D287" i="109"/>
  <c r="D286" i="109"/>
  <c r="D285" i="109"/>
  <c r="D284" i="109"/>
  <c r="D283" i="109"/>
  <c r="D282" i="109"/>
  <c r="D281" i="109"/>
  <c r="D280" i="109"/>
  <c r="D279" i="109"/>
  <c r="D278" i="109"/>
  <c r="D277" i="109"/>
  <c r="D276" i="109"/>
  <c r="D275" i="109"/>
  <c r="D274" i="109"/>
  <c r="D273" i="109"/>
  <c r="D272" i="109"/>
  <c r="D271" i="109"/>
  <c r="D270" i="109"/>
  <c r="D269" i="109"/>
  <c r="D268" i="109"/>
  <c r="D267" i="109"/>
  <c r="D266" i="109"/>
  <c r="D265" i="109"/>
  <c r="D264" i="109"/>
  <c r="D263" i="109"/>
  <c r="D262" i="109"/>
  <c r="D261" i="109"/>
  <c r="D260" i="109"/>
  <c r="D259" i="109"/>
  <c r="D258" i="109"/>
  <c r="D257" i="109"/>
  <c r="D256" i="109"/>
  <c r="D255" i="109"/>
  <c r="D254" i="109"/>
  <c r="D253" i="109"/>
  <c r="D252" i="109"/>
  <c r="D251" i="109"/>
  <c r="D250" i="109"/>
  <c r="D249" i="109"/>
  <c r="D248" i="109"/>
  <c r="D247" i="109"/>
  <c r="D246" i="109"/>
  <c r="D245" i="109"/>
  <c r="D244" i="109"/>
  <c r="D243" i="109"/>
  <c r="D242" i="109"/>
  <c r="D241" i="109"/>
  <c r="D240" i="109"/>
  <c r="D239" i="109"/>
  <c r="D238" i="109"/>
  <c r="D237" i="109"/>
  <c r="D236" i="109"/>
  <c r="D235" i="109"/>
  <c r="D234" i="109"/>
  <c r="D233" i="109"/>
  <c r="D232" i="109"/>
  <c r="D231" i="109"/>
  <c r="D230" i="109"/>
  <c r="D229" i="109"/>
  <c r="D228" i="109"/>
  <c r="D227" i="109"/>
  <c r="D226" i="109"/>
  <c r="D225" i="109"/>
  <c r="D224" i="109"/>
  <c r="D223" i="109"/>
  <c r="D222" i="109"/>
  <c r="D221" i="109"/>
  <c r="D220" i="109"/>
  <c r="D219" i="109"/>
  <c r="D218" i="109"/>
  <c r="D217" i="109"/>
  <c r="D216" i="109"/>
  <c r="D215" i="109"/>
  <c r="D214" i="109"/>
  <c r="D213" i="109"/>
  <c r="D212" i="109"/>
  <c r="D211" i="109"/>
  <c r="D210" i="109"/>
  <c r="D209" i="109"/>
  <c r="D208" i="109"/>
  <c r="D207" i="109"/>
  <c r="D206" i="109"/>
  <c r="D205" i="109"/>
  <c r="D204" i="109"/>
  <c r="D203" i="109"/>
  <c r="D202" i="109"/>
  <c r="D201" i="109"/>
  <c r="D200" i="109"/>
  <c r="D199" i="109"/>
  <c r="D198" i="109"/>
  <c r="D197" i="109"/>
  <c r="D196" i="109"/>
  <c r="D195" i="109"/>
  <c r="D194" i="109"/>
  <c r="D193" i="109"/>
  <c r="D192" i="109"/>
  <c r="D191" i="109"/>
  <c r="D190" i="109"/>
  <c r="D189" i="109"/>
  <c r="D188" i="109"/>
  <c r="D187" i="109"/>
  <c r="D186" i="109"/>
  <c r="D185" i="109"/>
  <c r="D184" i="109"/>
  <c r="D183" i="109"/>
  <c r="D182" i="109"/>
  <c r="D181" i="109"/>
  <c r="D180" i="109"/>
  <c r="D179" i="109"/>
  <c r="D178" i="109"/>
  <c r="D177" i="109"/>
  <c r="D176" i="109"/>
  <c r="D175" i="109"/>
  <c r="D174" i="109"/>
  <c r="D173" i="109"/>
  <c r="D172" i="109"/>
  <c r="D171" i="109"/>
  <c r="D170" i="109"/>
  <c r="D169" i="109"/>
  <c r="D168" i="109"/>
  <c r="D167" i="109"/>
  <c r="D166" i="109"/>
  <c r="D165" i="109"/>
  <c r="D164" i="109"/>
  <c r="D163" i="109"/>
  <c r="D162" i="109"/>
  <c r="D161" i="109"/>
  <c r="D160" i="109"/>
  <c r="D159" i="109"/>
  <c r="D158" i="109"/>
  <c r="D157" i="109"/>
  <c r="D156" i="109"/>
  <c r="D155" i="109"/>
  <c r="D154" i="109"/>
  <c r="D153" i="109"/>
  <c r="D152" i="109"/>
  <c r="D151" i="109"/>
  <c r="D150" i="109"/>
  <c r="D149" i="109"/>
  <c r="D148" i="109"/>
  <c r="D147" i="109"/>
  <c r="D146" i="109"/>
  <c r="D145" i="109"/>
  <c r="D144" i="109"/>
  <c r="D143" i="109"/>
  <c r="D142" i="109"/>
  <c r="D141" i="109"/>
  <c r="D140" i="109"/>
  <c r="D139" i="109"/>
  <c r="D138" i="109"/>
  <c r="D137" i="109"/>
  <c r="D136" i="109"/>
  <c r="D135" i="109"/>
  <c r="D134" i="109"/>
  <c r="D133" i="109"/>
  <c r="D132" i="109"/>
  <c r="D131" i="109"/>
  <c r="D130" i="109"/>
  <c r="D129" i="109"/>
  <c r="D128" i="109"/>
  <c r="D127" i="109"/>
  <c r="D126" i="109"/>
  <c r="D125" i="109"/>
  <c r="D124" i="109"/>
  <c r="D123" i="109"/>
  <c r="D122" i="109"/>
  <c r="D121" i="109"/>
  <c r="D120" i="109"/>
  <c r="D119" i="109"/>
  <c r="D118" i="109"/>
  <c r="D117" i="109"/>
  <c r="D116" i="109"/>
  <c r="D115" i="109"/>
  <c r="D114" i="109"/>
  <c r="D113" i="109"/>
  <c r="D112" i="109"/>
  <c r="D111" i="109"/>
  <c r="D110" i="109"/>
  <c r="D109" i="109"/>
  <c r="D108" i="109"/>
  <c r="D107" i="109"/>
  <c r="D106" i="109"/>
  <c r="D105" i="109"/>
  <c r="D104" i="109"/>
  <c r="D103" i="109"/>
  <c r="D102" i="109"/>
  <c r="D101" i="109"/>
  <c r="D100" i="109"/>
  <c r="D99" i="109"/>
  <c r="D98" i="109"/>
  <c r="D97" i="109"/>
  <c r="D96" i="109"/>
  <c r="D95" i="109"/>
  <c r="D94" i="109"/>
  <c r="D93" i="109"/>
  <c r="D92" i="109"/>
  <c r="D91" i="109"/>
  <c r="D90" i="109"/>
  <c r="D89" i="109"/>
  <c r="D88" i="109"/>
  <c r="D87" i="109"/>
  <c r="D86" i="109"/>
  <c r="D85" i="109"/>
  <c r="D84" i="109"/>
  <c r="D83" i="109"/>
  <c r="D82" i="109"/>
  <c r="D81" i="109"/>
  <c r="D80" i="109"/>
  <c r="D79" i="109"/>
  <c r="D78" i="109"/>
  <c r="D77" i="109"/>
  <c r="D76" i="109"/>
  <c r="D75" i="109"/>
  <c r="D74" i="109"/>
  <c r="D73" i="109"/>
  <c r="D72" i="109"/>
  <c r="D71" i="109"/>
  <c r="D70" i="109"/>
  <c r="D69" i="109"/>
  <c r="D68" i="109"/>
  <c r="D67" i="109"/>
  <c r="D66" i="109"/>
  <c r="D65" i="109"/>
  <c r="D64" i="109"/>
  <c r="D63" i="109"/>
  <c r="D62" i="109"/>
  <c r="D61" i="109"/>
  <c r="D60" i="109"/>
  <c r="D59" i="109"/>
  <c r="D58" i="109"/>
  <c r="D57" i="109"/>
  <c r="D56" i="109"/>
  <c r="D55" i="109"/>
  <c r="D54" i="109"/>
  <c r="D53" i="109"/>
  <c r="D52" i="109"/>
  <c r="D51" i="109"/>
  <c r="D50" i="109"/>
  <c r="D49" i="109"/>
  <c r="D48" i="109"/>
  <c r="D47" i="109"/>
  <c r="D46" i="109"/>
  <c r="D45" i="109"/>
  <c r="D44" i="109"/>
  <c r="D43" i="109"/>
  <c r="D42" i="109"/>
  <c r="D41" i="109"/>
  <c r="D40" i="109"/>
  <c r="D39" i="109"/>
  <c r="D38" i="109"/>
  <c r="D37" i="109"/>
  <c r="D36" i="109"/>
  <c r="D35" i="109"/>
  <c r="D34" i="109"/>
  <c r="D33" i="109"/>
  <c r="D32" i="109"/>
  <c r="D31" i="109"/>
  <c r="D30" i="109"/>
  <c r="D29" i="109"/>
  <c r="D28" i="109"/>
  <c r="D27" i="109"/>
  <c r="D26" i="109"/>
  <c r="D25" i="109"/>
  <c r="D24" i="109"/>
  <c r="D23" i="109"/>
  <c r="D22" i="109"/>
  <c r="D21" i="109"/>
  <c r="D20" i="109"/>
  <c r="D19" i="109"/>
  <c r="D18" i="109"/>
  <c r="D17" i="109"/>
  <c r="D16" i="109"/>
  <c r="D15" i="109"/>
  <c r="D14" i="109"/>
  <c r="D13" i="109"/>
  <c r="D12" i="109"/>
  <c r="D11" i="109"/>
  <c r="D10" i="109"/>
  <c r="D9" i="109"/>
  <c r="D8" i="109"/>
  <c r="D7" i="109"/>
  <c r="D6" i="109"/>
  <c r="D5" i="109"/>
  <c r="D4" i="109"/>
  <c r="D3" i="109"/>
  <c r="D2" i="109"/>
  <c r="H28" i="105" l="1"/>
  <c r="G28" i="105"/>
  <c r="H24" i="105"/>
  <c r="G24" i="105"/>
  <c r="H23" i="105"/>
  <c r="G23" i="105"/>
  <c r="H22" i="105"/>
  <c r="G22" i="105"/>
  <c r="H21" i="105"/>
  <c r="G21" i="105"/>
  <c r="H20" i="105"/>
  <c r="G20" i="105"/>
  <c r="H19" i="105"/>
  <c r="G19" i="105"/>
  <c r="H18" i="105"/>
  <c r="G18" i="105"/>
  <c r="H16" i="105"/>
  <c r="G16" i="105"/>
  <c r="H12" i="105"/>
  <c r="G12" i="105"/>
  <c r="H11" i="105"/>
  <c r="G11" i="105"/>
  <c r="H10" i="105"/>
  <c r="G10" i="105"/>
  <c r="H8" i="105"/>
  <c r="G8" i="105"/>
  <c r="H7" i="105"/>
  <c r="G7" i="105"/>
  <c r="H6" i="105"/>
  <c r="G6" i="105"/>
  <c r="H5" i="105"/>
  <c r="G5" i="105"/>
  <c r="G4" i="105"/>
  <c r="E64" i="47" l="1"/>
  <c r="J63" i="47" l="1"/>
  <c r="J62" i="47"/>
  <c r="J61" i="47"/>
  <c r="J60" i="47"/>
  <c r="J59" i="47"/>
  <c r="J58" i="47"/>
  <c r="J57" i="47"/>
  <c r="J56" i="47"/>
  <c r="J55" i="47"/>
  <c r="J54" i="47"/>
  <c r="J53" i="47"/>
  <c r="J52" i="47"/>
  <c r="J51" i="47"/>
  <c r="J50" i="47"/>
  <c r="J49" i="47"/>
  <c r="J48" i="47"/>
  <c r="J47" i="47"/>
  <c r="J46" i="47"/>
  <c r="J45" i="47"/>
  <c r="J44" i="47"/>
  <c r="J43" i="47"/>
  <c r="J42" i="47"/>
  <c r="J41" i="47"/>
  <c r="J40" i="47"/>
  <c r="J39" i="47"/>
  <c r="J38" i="47"/>
  <c r="J37" i="47"/>
  <c r="J36" i="47"/>
  <c r="J35" i="47"/>
  <c r="J34" i="47"/>
  <c r="J33" i="47"/>
  <c r="J32" i="47"/>
  <c r="J31" i="47"/>
  <c r="J30" i="47"/>
  <c r="J29" i="47"/>
  <c r="J28" i="47"/>
  <c r="J27" i="47"/>
  <c r="J26" i="47"/>
  <c r="J25" i="47"/>
  <c r="J24" i="47"/>
  <c r="J23" i="47"/>
  <c r="J22" i="47"/>
  <c r="J21" i="47"/>
  <c r="J20" i="47"/>
  <c r="J19" i="47"/>
  <c r="J18" i="47"/>
  <c r="J17" i="47"/>
  <c r="J16" i="47"/>
  <c r="J15" i="47"/>
  <c r="J14" i="47"/>
  <c r="J13" i="47"/>
  <c r="J12" i="47"/>
  <c r="J11" i="47"/>
  <c r="J10" i="47"/>
  <c r="L109" i="68" l="1"/>
  <c r="H109" i="68"/>
  <c r="G109" i="68"/>
  <c r="R51" i="68" s="1"/>
  <c r="F109" i="68"/>
  <c r="E109" i="68"/>
  <c r="P51" i="68" s="1"/>
  <c r="T51" i="68"/>
  <c r="S51" i="68"/>
  <c r="Q51" i="68"/>
  <c r="T44" i="68"/>
  <c r="S44" i="68"/>
  <c r="R44" i="68"/>
  <c r="Q44" i="68"/>
  <c r="P44" i="68"/>
  <c r="J44" i="68"/>
  <c r="T37" i="68"/>
  <c r="S37" i="68"/>
  <c r="R37" i="68"/>
  <c r="Q37" i="68"/>
  <c r="P37" i="68"/>
  <c r="J37" i="68"/>
  <c r="T30" i="68"/>
  <c r="S30" i="68"/>
  <c r="R30" i="68"/>
  <c r="Q30" i="68"/>
  <c r="P30" i="68"/>
  <c r="J30" i="68"/>
  <c r="T23" i="68"/>
  <c r="S23" i="68"/>
  <c r="R23" i="68"/>
  <c r="Q23" i="68"/>
  <c r="P23" i="68"/>
  <c r="J23" i="68"/>
  <c r="T16" i="68"/>
  <c r="S16" i="68"/>
  <c r="R16" i="68"/>
  <c r="Q16" i="68"/>
  <c r="P16" i="68"/>
  <c r="J16" i="68"/>
  <c r="T9" i="68"/>
  <c r="S9" i="68"/>
  <c r="R9" i="68"/>
  <c r="Q9" i="68"/>
  <c r="P9" i="68"/>
  <c r="J9" i="68"/>
  <c r="J9" i="47"/>
  <c r="J51" i="68" l="1"/>
  <c r="J109" i="68" s="1"/>
  <c r="P15" i="47" l="1"/>
  <c r="Q15" i="47"/>
  <c r="R15" i="47"/>
  <c r="S15" i="47"/>
  <c r="T15" i="47"/>
  <c r="P22" i="47"/>
  <c r="Q22" i="47"/>
  <c r="R22" i="47"/>
  <c r="S22" i="47"/>
  <c r="T22" i="47"/>
  <c r="P29" i="47"/>
  <c r="Q29" i="47"/>
  <c r="R29" i="47"/>
  <c r="S29" i="47"/>
  <c r="T29" i="47"/>
  <c r="P36" i="47"/>
  <c r="Q36" i="47"/>
  <c r="R36" i="47"/>
  <c r="S36" i="47"/>
  <c r="T36" i="47"/>
  <c r="P43" i="47"/>
  <c r="Q43" i="47"/>
  <c r="R43" i="47"/>
  <c r="S43" i="47"/>
  <c r="T43" i="47"/>
  <c r="H12" i="61"/>
  <c r="H11" i="61"/>
  <c r="H10" i="61"/>
  <c r="H9" i="61"/>
  <c r="H13" i="61"/>
  <c r="H14" i="61"/>
  <c r="T9" i="47" l="1"/>
  <c r="Q9" i="47"/>
  <c r="R9" i="47"/>
  <c r="S9" i="47"/>
  <c r="P9" i="47"/>
  <c r="P50" i="47" l="1"/>
  <c r="L64" i="47" l="1"/>
  <c r="T50" i="47" s="1"/>
  <c r="H64" i="47" l="1"/>
  <c r="G64" i="47"/>
  <c r="F64" i="47"/>
  <c r="J64" i="47" s="1"/>
  <c r="Q50" i="47" l="1"/>
  <c r="R50" i="47"/>
  <c r="S50" i="4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tc={B0CEB614-4DFE-4B47-AD4C-34D1E971B4F0}</author>
    <author>玉那覇 喜保</author>
  </authors>
  <commentList>
    <comment ref="B3" authorId="0" shapeId="0" xr:uid="{B0CEB614-4DFE-4B47-AD4C-34D1E971B4F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公共施設（PPA）を追加</t>
      </text>
    </comment>
    <comment ref="C3" authorId="1" shapeId="0" xr:uid="{D06A3DE9-D4FC-4623-87BC-E5A3BF95B928}">
      <text>
        <r>
          <rPr>
            <b/>
            <sz val="9"/>
            <color indexed="81"/>
            <rFont val="MS P ゴシック"/>
            <family val="3"/>
            <charset val="128"/>
          </rPr>
          <t>第４回から、
民生電力 又は 民生電力以外
第３回
計画提案書 2.4(2) 又は 2.5(2)</t>
        </r>
        <r>
          <rPr>
            <sz val="9"/>
            <color indexed="81"/>
            <rFont val="MS P ゴシック"/>
            <family val="3"/>
            <charset val="128"/>
          </rPr>
          <t xml:space="preserve">
</t>
        </r>
      </text>
    </comment>
  </commentList>
</comments>
</file>

<file path=xl/sharedStrings.xml><?xml version="1.0" encoding="utf-8"?>
<sst xmlns="http://schemas.openxmlformats.org/spreadsheetml/2006/main" count="17838" uniqueCount="5756">
  <si>
    <t>X.X 再エネ等の電力供給に関する状況（施設名・施設数、 調達方法 、 電力供給量）</t>
    <rPh sb="20" eb="23">
      <t>シセツメイ</t>
    </rPh>
    <phoneticPr fontId="1"/>
  </si>
  <si>
    <t>入力不要（自動計算）</t>
    <rPh sb="0" eb="4">
      <t>ニュウリョクフヨウ</t>
    </rPh>
    <rPh sb="5" eb="9">
      <t>ジドウケイサン</t>
    </rPh>
    <phoneticPr fontId="1"/>
  </si>
  <si>
    <t>各電力需要家に供給する再エネ電力の状況を下表に 記載してください。 なるべく下表に収まるように分類ください。なお、施設数が多く下表に収まらない場合など、</t>
    <rPh sb="38" eb="40">
      <t>カヒョウ</t>
    </rPh>
    <rPh sb="41" eb="42">
      <t>オサ</t>
    </rPh>
    <rPh sb="47" eb="49">
      <t>ブンルイ</t>
    </rPh>
    <phoneticPr fontId="1"/>
  </si>
  <si>
    <t>要入力箇所</t>
    <rPh sb="0" eb="1">
      <t>ヨウ</t>
    </rPh>
    <rPh sb="1" eb="5">
      <t>ニュウリョクカショ</t>
    </rPh>
    <phoneticPr fontId="1"/>
  </si>
  <si>
    <t>必要に応じ行を追加してください。なお、行追加の際は、かならず空白行をコピーしたうえで、「コピーしたセルの挿入」からおこなってください。</t>
    <phoneticPr fontId="1"/>
  </si>
  <si>
    <t>Word版様式1への貼付箇所</t>
    <rPh sb="4" eb="5">
      <t>バン</t>
    </rPh>
    <rPh sb="5" eb="7">
      <t>ヨウシキ</t>
    </rPh>
    <rPh sb="10" eb="12">
      <t>ハリツケ</t>
    </rPh>
    <rPh sb="12" eb="14">
      <t>カショ</t>
    </rPh>
    <phoneticPr fontId="1"/>
  </si>
  <si>
    <t>【再エネ等の電力供給に関する状況】</t>
    <phoneticPr fontId="1"/>
  </si>
  <si>
    <t>【省エネによる電力削減に関する状況】</t>
    <phoneticPr fontId="1"/>
  </si>
  <si>
    <t>対象</t>
    <rPh sb="0" eb="2">
      <t>タイショウ</t>
    </rPh>
    <phoneticPr fontId="1"/>
  </si>
  <si>
    <t>施設名</t>
    <rPh sb="0" eb="3">
      <t>シセツメイ</t>
    </rPh>
    <phoneticPr fontId="1"/>
  </si>
  <si>
    <t>調達方法(kWh/年)</t>
    <rPh sb="0" eb="4">
      <t>チョウタツホウホウ</t>
    </rPh>
    <rPh sb="9" eb="10">
      <t>ネン</t>
    </rPh>
    <phoneticPr fontId="1"/>
  </si>
  <si>
    <t>再エネ等の電力供給元
(発電主体)</t>
    <rPh sb="0" eb="1">
      <t>サイ</t>
    </rPh>
    <rPh sb="3" eb="4">
      <t>ナド</t>
    </rPh>
    <rPh sb="5" eb="10">
      <t>デンリョクキョウキュウモト</t>
    </rPh>
    <rPh sb="12" eb="16">
      <t>ハツデンシュタイ</t>
    </rPh>
    <phoneticPr fontId="1"/>
  </si>
  <si>
    <t>電力供給量
(kWh/年)</t>
    <rPh sb="0" eb="5">
      <t>デンリョクキョウキュウリョウ</t>
    </rPh>
    <rPh sb="11" eb="12">
      <t>ネン</t>
    </rPh>
    <phoneticPr fontId="1"/>
  </si>
  <si>
    <t>取組内容</t>
    <rPh sb="0" eb="1">
      <t>ト</t>
    </rPh>
    <rPh sb="1" eb="2">
      <t>ク</t>
    </rPh>
    <rPh sb="2" eb="4">
      <t>ナイヨウ</t>
    </rPh>
    <phoneticPr fontId="1"/>
  </si>
  <si>
    <t>省エネによる
電力削減量
(kWh/年)</t>
    <rPh sb="0" eb="1">
      <t>ショウ</t>
    </rPh>
    <rPh sb="7" eb="12">
      <t>デンリョクサクゲンリョウ</t>
    </rPh>
    <rPh sb="18" eb="19">
      <t>ネン</t>
    </rPh>
    <phoneticPr fontId="1"/>
  </si>
  <si>
    <t>(小計)省エネによる
電力削減量
(kWh/年)</t>
    <rPh sb="1" eb="3">
      <t>ショウケイ</t>
    </rPh>
    <rPh sb="4" eb="5">
      <t>ショウ</t>
    </rPh>
    <rPh sb="11" eb="16">
      <t>デンリョクサクゲンリョウ</t>
    </rPh>
    <rPh sb="22" eb="23">
      <t>ネン</t>
    </rPh>
    <phoneticPr fontId="1"/>
  </si>
  <si>
    <t>自家消費等</t>
    <rPh sb="0" eb="4">
      <t>ジカショウヒ</t>
    </rPh>
    <rPh sb="4" eb="5">
      <t>ナド</t>
    </rPh>
    <phoneticPr fontId="1"/>
  </si>
  <si>
    <t>相対契約</t>
    <rPh sb="0" eb="4">
      <t>アイタイケイヤク</t>
    </rPh>
    <phoneticPr fontId="1"/>
  </si>
  <si>
    <t>電力メニュー</t>
    <rPh sb="0" eb="2">
      <t>デンリョク</t>
    </rPh>
    <phoneticPr fontId="1"/>
  </si>
  <si>
    <t>証書</t>
    <rPh sb="0" eb="2">
      <t>ショウショ</t>
    </rPh>
    <phoneticPr fontId="1"/>
  </si>
  <si>
    <t>(小計)自家消費等</t>
    <rPh sb="1" eb="3">
      <t>ショウケイ</t>
    </rPh>
    <rPh sb="4" eb="8">
      <t>ジカショウヒ</t>
    </rPh>
    <rPh sb="8" eb="9">
      <t>ナド</t>
    </rPh>
    <phoneticPr fontId="1"/>
  </si>
  <si>
    <t>(小計)相対契約</t>
    <rPh sb="4" eb="8">
      <t>アイタイケイヤク</t>
    </rPh>
    <phoneticPr fontId="1"/>
  </si>
  <si>
    <t>(小計)電力メニュー</t>
    <rPh sb="4" eb="6">
      <t>デンリョク</t>
    </rPh>
    <phoneticPr fontId="1"/>
  </si>
  <si>
    <t>(小計)証書</t>
    <rPh sb="4" eb="6">
      <t>ショウショ</t>
    </rPh>
    <phoneticPr fontId="1"/>
  </si>
  <si>
    <t>民生・家庭(戸建住宅)</t>
  </si>
  <si>
    <t>民生・家庭(その他)</t>
  </si>
  <si>
    <t>民生・業務その他(オフィスビル)</t>
  </si>
  <si>
    <t>民生・業務その他(商業施設)</t>
  </si>
  <si>
    <t>民生・業務その他(宿泊施設)</t>
  </si>
  <si>
    <t>民生・業務その他(その他)</t>
  </si>
  <si>
    <t>公共(公共施設)</t>
  </si>
  <si>
    <t>公共(その他)</t>
  </si>
  <si>
    <t>合計</t>
    <rPh sb="0" eb="2">
      <t>ゴウケイ</t>
    </rPh>
    <phoneticPr fontId="1"/>
  </si>
  <si>
    <t>コメント・補足等ある場合は以下に記載のこと</t>
    <rPh sb="5" eb="7">
      <t>ホソク</t>
    </rPh>
    <rPh sb="7" eb="8">
      <t>ナド</t>
    </rPh>
    <rPh sb="10" eb="12">
      <t>バアイ</t>
    </rPh>
    <rPh sb="13" eb="15">
      <t>イカ</t>
    </rPh>
    <rPh sb="16" eb="18">
      <t>キサイ</t>
    </rPh>
    <phoneticPr fontId="1"/>
  </si>
  <si>
    <r>
      <t>X.X 再エネ等の電力供給に関する状況（実施場所</t>
    </r>
    <r>
      <rPr>
        <b/>
        <sz val="12"/>
        <color theme="0" tint="-0.34998626667073579"/>
        <rFont val="游ゴシック"/>
        <family val="3"/>
        <charset val="128"/>
        <scheme val="minor"/>
      </rPr>
      <t>・施設数</t>
    </r>
    <r>
      <rPr>
        <b/>
        <sz val="12"/>
        <color theme="1"/>
        <rFont val="游ゴシック"/>
        <family val="3"/>
        <charset val="128"/>
        <scheme val="minor"/>
      </rPr>
      <t>、 調達方法 、 電力供給量）</t>
    </r>
    <phoneticPr fontId="1"/>
  </si>
  <si>
    <t>各電力需要家に供給する再エネ電力の状況を下表に 記載してください。 なるべく下表に収まるように分類ください。なお、施設数が多く下表に収まらない場合など、必要に応じ行を追加してください。</t>
    <rPh sb="38" eb="40">
      <t>カヒョウ</t>
    </rPh>
    <rPh sb="41" eb="42">
      <t>オサ</t>
    </rPh>
    <rPh sb="47" eb="49">
      <t>ブンルイ</t>
    </rPh>
    <phoneticPr fontId="1"/>
  </si>
  <si>
    <t>行追加の際は、かならず空白行をコピーしたうえで、「コピーしたセルの挿入」からおこなってください。</t>
    <phoneticPr fontId="1"/>
  </si>
  <si>
    <t>実施場所</t>
    <rPh sb="0" eb="4">
      <t>ジッシバショ</t>
    </rPh>
    <phoneticPr fontId="1"/>
  </si>
  <si>
    <t>AA</t>
    <phoneticPr fontId="1"/>
  </si>
  <si>
    <t>BB</t>
    <phoneticPr fontId="1"/>
  </si>
  <si>
    <t>c</t>
    <phoneticPr fontId="1"/>
  </si>
  <si>
    <t>(2) 　事業費の額（各年度）、活用を想定している国の事業（交付金、補助金等）</t>
    <phoneticPr fontId="1"/>
  </si>
  <si>
    <t>計画の実施に必要となる事業内容及び事業費を年度別に記載してください。また、活用を予定している国の事業（交付金、補助金等）を前広に記載してください。</t>
    <phoneticPr fontId="1"/>
  </si>
  <si>
    <t>年度</t>
    <rPh sb="0" eb="2">
      <t>ネンド</t>
    </rPh>
    <phoneticPr fontId="1"/>
  </si>
  <si>
    <t>取組No</t>
    <rPh sb="0" eb="2">
      <t>トリクミ</t>
    </rPh>
    <phoneticPr fontId="1"/>
  </si>
  <si>
    <t>事業内容</t>
    <rPh sb="0" eb="4">
      <t>ジギョウナイヨウ</t>
    </rPh>
    <phoneticPr fontId="1"/>
  </si>
  <si>
    <t>事業費
（千円）</t>
    <rPh sb="0" eb="3">
      <t>ジギョウヒ</t>
    </rPh>
    <rPh sb="5" eb="7">
      <t>センエン</t>
    </rPh>
    <phoneticPr fontId="1"/>
  </si>
  <si>
    <t>活用を想定している国の事業
（交付金、補助金等）の名称</t>
    <phoneticPr fontId="1"/>
  </si>
  <si>
    <t>交付(補助)主体</t>
    <rPh sb="0" eb="2">
      <t>コウフ</t>
    </rPh>
    <rPh sb="3" eb="5">
      <t>ホジョ</t>
    </rPh>
    <rPh sb="6" eb="8">
      <t>シュタイ</t>
    </rPh>
    <phoneticPr fontId="1"/>
  </si>
  <si>
    <t>補助率</t>
    <rPh sb="0" eb="3">
      <t>ホジョリツ</t>
    </rPh>
    <phoneticPr fontId="1"/>
  </si>
  <si>
    <t>必要額
（千円）</t>
    <rPh sb="0" eb="3">
      <t>ヒツヨウガク</t>
    </rPh>
    <rPh sb="5" eb="7">
      <t>センエン</t>
    </rPh>
    <phoneticPr fontId="1"/>
  </si>
  <si>
    <t>令和4年度</t>
  </si>
  <si>
    <t>【オンサイト】
泉PT「朝日」エリア戸建て住宅における太陽光発電設備・蓄電池・HEMS設置21戸</t>
    <phoneticPr fontId="1"/>
  </si>
  <si>
    <t>ー</t>
    <phoneticPr fontId="1"/>
  </si>
  <si>
    <t>●●省</t>
    <rPh sb="2" eb="3">
      <t>ショウ</t>
    </rPh>
    <phoneticPr fontId="1"/>
  </si>
  <si>
    <t>【充電設備等】
泉PT「朝日」エリア戸建住宅におけるEV充電設備21戸</t>
    <phoneticPr fontId="1"/>
  </si>
  <si>
    <t>●●省</t>
    <phoneticPr fontId="1"/>
  </si>
  <si>
    <t>【ZEH】
泉PT「朝日」エリア戸建住宅の『ZEH』による整備21戸</t>
    <phoneticPr fontId="1"/>
  </si>
  <si>
    <t>令和5年度</t>
  </si>
  <si>
    <t>【オンサイト】
泉PT「朝日」エリア戸建て住宅における太陽光発電設備・蓄電池・HEMS設置150戸</t>
    <phoneticPr fontId="1"/>
  </si>
  <si>
    <t>地域脱炭素移行・再エネ推進交付金</t>
    <phoneticPr fontId="1"/>
  </si>
  <si>
    <t>【EV充電設備】
泉PT「朝日」エリア戸建て住宅におけるEV充電設備150戸</t>
    <phoneticPr fontId="1"/>
  </si>
  <si>
    <t>【ZEH】
④泉PT「朝日」エリア戸建住宅の『ZEH』による整備150戸</t>
    <phoneticPr fontId="1"/>
  </si>
  <si>
    <t>【オンサイト】
大学キャンパス内への太陽光発電設備（1,000kW）の設置</t>
    <phoneticPr fontId="1"/>
  </si>
  <si>
    <t xml:space="preserve">
【ZEB】
⑤放射光研究拠点施設のZEB Readyでの整備（将来的にNearly ZEBを目指す）</t>
    <phoneticPr fontId="1"/>
  </si>
  <si>
    <t>国立大学法人施設整備費補助金</t>
    <phoneticPr fontId="1"/>
  </si>
  <si>
    <t>文部科学省</t>
    <phoneticPr fontId="1"/>
  </si>
  <si>
    <t>【ZEB】
⑥青葉山ユニバースのZEB Readyでの整備（将来的にNearly ZEBを目指す）</t>
    <phoneticPr fontId="1"/>
  </si>
  <si>
    <t>産学連携推進事業費補助金</t>
    <phoneticPr fontId="1"/>
  </si>
  <si>
    <t>経済産業省</t>
    <phoneticPr fontId="1"/>
  </si>
  <si>
    <t>費用効率性算出ツール</t>
    <phoneticPr fontId="1"/>
  </si>
  <si>
    <t>※「地域脱炭素の推進のための交付金」の費用効率性を算出</t>
    <rPh sb="2" eb="4">
      <t>チイキ</t>
    </rPh>
    <rPh sb="4" eb="5">
      <t>ダツ</t>
    </rPh>
    <rPh sb="5" eb="7">
      <t>タンソ</t>
    </rPh>
    <rPh sb="8" eb="10">
      <t>スイシン</t>
    </rPh>
    <rPh sb="14" eb="17">
      <t>コウフキン</t>
    </rPh>
    <rPh sb="19" eb="21">
      <t>ヒヨウ</t>
    </rPh>
    <rPh sb="21" eb="24">
      <t>コウリツセイ</t>
    </rPh>
    <rPh sb="25" eb="27">
      <t>サンシュツ</t>
    </rPh>
    <phoneticPr fontId="1"/>
  </si>
  <si>
    <t>都道府県名</t>
    <rPh sb="0" eb="4">
      <t>トドウフケン</t>
    </rPh>
    <rPh sb="4" eb="5">
      <t>メイ</t>
    </rPh>
    <phoneticPr fontId="1"/>
  </si>
  <si>
    <t>自治体名</t>
    <rPh sb="0" eb="3">
      <t>ジチタイ</t>
    </rPh>
    <rPh sb="3" eb="4">
      <t>メイ</t>
    </rPh>
    <phoneticPr fontId="1"/>
  </si>
  <si>
    <t>自治体コード</t>
    <phoneticPr fontId="1"/>
  </si>
  <si>
    <t>財政力指数</t>
    <rPh sb="0" eb="3">
      <t>ザイセイリョク</t>
    </rPh>
    <rPh sb="3" eb="5">
      <t>シスウ</t>
    </rPh>
    <phoneticPr fontId="1"/>
  </si>
  <si>
    <t>交付期間</t>
    <rPh sb="0" eb="2">
      <t>コウフ</t>
    </rPh>
    <rPh sb="2" eb="4">
      <t>キカン</t>
    </rPh>
    <phoneticPr fontId="1"/>
  </si>
  <si>
    <t>計画提案名</t>
    <rPh sb="0" eb="2">
      <t>ケイカク</t>
    </rPh>
    <rPh sb="2" eb="4">
      <t>テイアン</t>
    </rPh>
    <rPh sb="4" eb="5">
      <t>メイ</t>
    </rPh>
    <phoneticPr fontId="1"/>
  </si>
  <si>
    <t>交付限度額合計（円）</t>
    <rPh sb="0" eb="2">
      <t>コウフ</t>
    </rPh>
    <rPh sb="2" eb="5">
      <t>ゲンドガク</t>
    </rPh>
    <rPh sb="5" eb="7">
      <t>ゴウケイ</t>
    </rPh>
    <rPh sb="8" eb="9">
      <t>エン</t>
    </rPh>
    <phoneticPr fontId="1"/>
  </si>
  <si>
    <t>CO2削減効果(累計)合計</t>
    <rPh sb="3" eb="5">
      <t>サクゲン</t>
    </rPh>
    <rPh sb="5" eb="7">
      <t>コウカ</t>
    </rPh>
    <rPh sb="8" eb="10">
      <t>ルイケイ</t>
    </rPh>
    <rPh sb="11" eb="13">
      <t>ゴウケイ</t>
    </rPh>
    <phoneticPr fontId="1"/>
  </si>
  <si>
    <t>費用効率性（円／t-CO2）</t>
    <rPh sb="0" eb="2">
      <t>ヒヨウ</t>
    </rPh>
    <rPh sb="2" eb="5">
      <t>コウリツセイ</t>
    </rPh>
    <rPh sb="6" eb="7">
      <t>エン</t>
    </rPh>
    <phoneticPr fontId="1"/>
  </si>
  <si>
    <t>計画全体</t>
    <rPh sb="0" eb="2">
      <t>ケイカク</t>
    </rPh>
    <rPh sb="2" eb="4">
      <t>ゼンタイ</t>
    </rPh>
    <phoneticPr fontId="1"/>
  </si>
  <si>
    <t>民生電力</t>
    <rPh sb="0" eb="2">
      <t>ミンセイ</t>
    </rPh>
    <rPh sb="2" eb="4">
      <t>デンリョク</t>
    </rPh>
    <phoneticPr fontId="1"/>
  </si>
  <si>
    <t>民生電力以外</t>
    <rPh sb="0" eb="2">
      <t>ミンセイ</t>
    </rPh>
    <rPh sb="2" eb="4">
      <t>デンリョク</t>
    </rPh>
    <rPh sb="4" eb="6">
      <t>イガイ</t>
    </rPh>
    <phoneticPr fontId="1"/>
  </si>
  <si>
    <t>番号</t>
    <rPh sb="0" eb="2">
      <t>バンゴウ</t>
    </rPh>
    <phoneticPr fontId="1"/>
  </si>
  <si>
    <t>事業実施方法</t>
    <rPh sb="0" eb="2">
      <t>ジギョウ</t>
    </rPh>
    <rPh sb="2" eb="4">
      <t>ジッシ</t>
    </rPh>
    <rPh sb="4" eb="6">
      <t>ホウホウ</t>
    </rPh>
    <phoneticPr fontId="1"/>
  </si>
  <si>
    <t>交付対象事業</t>
    <rPh sb="0" eb="2">
      <t>コウフ</t>
    </rPh>
    <rPh sb="2" eb="4">
      <t>タイショウ</t>
    </rPh>
    <rPh sb="4" eb="6">
      <t>ジギョウ</t>
    </rPh>
    <phoneticPr fontId="1"/>
  </si>
  <si>
    <t>計画提案書 民生電力 又は 民生電力以外</t>
    <rPh sb="6" eb="8">
      <t>ミンセイ</t>
    </rPh>
    <rPh sb="8" eb="10">
      <t>デンリョク</t>
    </rPh>
    <rPh sb="11" eb="12">
      <t>マタ</t>
    </rPh>
    <rPh sb="14" eb="20">
      <t>ミンセイデンリョクイガイ</t>
    </rPh>
    <phoneticPr fontId="1"/>
  </si>
  <si>
    <t>計画提案書2.8における「事業内容」の名称</t>
    <phoneticPr fontId="1"/>
  </si>
  <si>
    <t>事業内容</t>
    <rPh sb="0" eb="2">
      <t>ジギョウ</t>
    </rPh>
    <rPh sb="2" eb="4">
      <t>ナイヨウ</t>
    </rPh>
    <phoneticPr fontId="1"/>
  </si>
  <si>
    <t>事業費</t>
    <rPh sb="0" eb="3">
      <t>ジギョウヒ</t>
    </rPh>
    <phoneticPr fontId="1"/>
  </si>
  <si>
    <t>事業効果</t>
    <rPh sb="0" eb="2">
      <t>ジギョウ</t>
    </rPh>
    <rPh sb="2" eb="4">
      <t>コウカ</t>
    </rPh>
    <phoneticPr fontId="1"/>
  </si>
  <si>
    <t>事業方式</t>
    <rPh sb="0" eb="2">
      <t>ジギョウ</t>
    </rPh>
    <rPh sb="2" eb="4">
      <t>ホウシキ</t>
    </rPh>
    <phoneticPr fontId="1"/>
  </si>
  <si>
    <t>事業実施主体</t>
    <rPh sb="0" eb="2">
      <t>ジギョウ</t>
    </rPh>
    <rPh sb="2" eb="4">
      <t>ジッシ</t>
    </rPh>
    <rPh sb="4" eb="6">
      <t>シュタイ</t>
    </rPh>
    <phoneticPr fontId="1"/>
  </si>
  <si>
    <t>事業種別</t>
    <rPh sb="0" eb="2">
      <t>ジギョウ</t>
    </rPh>
    <rPh sb="2" eb="4">
      <t>シュベツ</t>
    </rPh>
    <phoneticPr fontId="1"/>
  </si>
  <si>
    <t>設備区分</t>
    <rPh sb="0" eb="2">
      <t>セツビ</t>
    </rPh>
    <rPh sb="2" eb="4">
      <t>クブン</t>
    </rPh>
    <phoneticPr fontId="1"/>
  </si>
  <si>
    <t>設備種別</t>
    <rPh sb="0" eb="2">
      <t>セツビ</t>
    </rPh>
    <rPh sb="2" eb="4">
      <t>シュベツ</t>
    </rPh>
    <phoneticPr fontId="1"/>
  </si>
  <si>
    <t>箇所名</t>
    <rPh sb="0" eb="2">
      <t>カショ</t>
    </rPh>
    <rPh sb="2" eb="3">
      <t>メイ</t>
    </rPh>
    <phoneticPr fontId="1"/>
  </si>
  <si>
    <t>事業量</t>
    <rPh sb="0" eb="3">
      <t>ジギョウリョウ</t>
    </rPh>
    <phoneticPr fontId="1"/>
  </si>
  <si>
    <t>事業概要</t>
    <rPh sb="0" eb="2">
      <t>ジギョウ</t>
    </rPh>
    <rPh sb="2" eb="4">
      <t>ガイヨウ</t>
    </rPh>
    <phoneticPr fontId="1"/>
  </si>
  <si>
    <t>総事業費（円）</t>
    <rPh sb="0" eb="1">
      <t>ソウ</t>
    </rPh>
    <rPh sb="1" eb="4">
      <t>ジギョウヒ</t>
    </rPh>
    <rPh sb="5" eb="6">
      <t>エン</t>
    </rPh>
    <phoneticPr fontId="1"/>
  </si>
  <si>
    <t>交付対象事業費（円）</t>
    <rPh sb="0" eb="2">
      <t>コウフ</t>
    </rPh>
    <rPh sb="2" eb="4">
      <t>タイショウ</t>
    </rPh>
    <rPh sb="4" eb="7">
      <t>ジギョウヒ</t>
    </rPh>
    <phoneticPr fontId="1"/>
  </si>
  <si>
    <t>交付率</t>
    <rPh sb="0" eb="3">
      <t>コウフリツ</t>
    </rPh>
    <phoneticPr fontId="1"/>
  </si>
  <si>
    <t>交付限度額（円）</t>
    <rPh sb="0" eb="2">
      <t>コウフ</t>
    </rPh>
    <rPh sb="2" eb="5">
      <t>ゲンドガク</t>
    </rPh>
    <rPh sb="6" eb="7">
      <t>エン</t>
    </rPh>
    <phoneticPr fontId="1"/>
  </si>
  <si>
    <t>協調補助（円）</t>
    <rPh sb="0" eb="2">
      <t>キョウチョウ</t>
    </rPh>
    <rPh sb="2" eb="4">
      <t>ホジョ</t>
    </rPh>
    <phoneticPr fontId="1"/>
  </si>
  <si>
    <t>再エネ導入量（kW）</t>
    <rPh sb="0" eb="1">
      <t>サイ</t>
    </rPh>
    <rPh sb="3" eb="6">
      <t>ドウニュウリョウ</t>
    </rPh>
    <phoneticPr fontId="1"/>
  </si>
  <si>
    <t>CO2削減効果（年間）（t-CO2/年）</t>
    <rPh sb="3" eb="5">
      <t>サクゲン</t>
    </rPh>
    <rPh sb="5" eb="7">
      <t>コウカ</t>
    </rPh>
    <rPh sb="8" eb="10">
      <t>ネンカン</t>
    </rPh>
    <rPh sb="18" eb="19">
      <t>ネン</t>
    </rPh>
    <phoneticPr fontId="1"/>
  </si>
  <si>
    <t>法定耐用年数
（年）</t>
    <rPh sb="0" eb="2">
      <t>ホウテイ</t>
    </rPh>
    <rPh sb="2" eb="4">
      <t>タイヨウ</t>
    </rPh>
    <rPh sb="4" eb="6">
      <t>ネンスウ</t>
    </rPh>
    <rPh sb="8" eb="9">
      <t>ネン</t>
    </rPh>
    <phoneticPr fontId="1"/>
  </si>
  <si>
    <t>CO2削減効果（累計）（t-CO2）</t>
    <rPh sb="3" eb="5">
      <t>サクゲン</t>
    </rPh>
    <rPh sb="5" eb="7">
      <t>コウカ</t>
    </rPh>
    <rPh sb="8" eb="10">
      <t>ルイケイ</t>
    </rPh>
    <phoneticPr fontId="1"/>
  </si>
  <si>
    <t>①</t>
    <phoneticPr fontId="1"/>
  </si>
  <si>
    <t>②</t>
    <phoneticPr fontId="1"/>
  </si>
  <si>
    <t>③＝①×②</t>
    <phoneticPr fontId="1"/>
  </si>
  <si>
    <t>うち設備整備事業費　計</t>
    <rPh sb="2" eb="4">
      <t>セツビ</t>
    </rPh>
    <rPh sb="4" eb="6">
      <t>セイビ</t>
    </rPh>
    <rPh sb="6" eb="9">
      <t>ジギョウヒ</t>
    </rPh>
    <rPh sb="10" eb="11">
      <t>ケイ</t>
    </rPh>
    <phoneticPr fontId="1"/>
  </si>
  <si>
    <t>うち効果促進事業　計</t>
    <rPh sb="2" eb="4">
      <t>コウカ</t>
    </rPh>
    <rPh sb="4" eb="6">
      <t>ソクシン</t>
    </rPh>
    <rPh sb="6" eb="8">
      <t>ジギョウ</t>
    </rPh>
    <rPh sb="9" eb="10">
      <t>ケイ</t>
    </rPh>
    <phoneticPr fontId="1"/>
  </si>
  <si>
    <t>うち執行事務費　計</t>
    <rPh sb="2" eb="4">
      <t>シッコウ</t>
    </rPh>
    <rPh sb="4" eb="7">
      <t>ジムヒ</t>
    </rPh>
    <rPh sb="8" eb="9">
      <t>ケイ</t>
    </rPh>
    <phoneticPr fontId="1"/>
  </si>
  <si>
    <t>効果促進事業割合</t>
    <rPh sb="0" eb="2">
      <t>コウカ</t>
    </rPh>
    <rPh sb="2" eb="4">
      <t>ソクシン</t>
    </rPh>
    <rPh sb="4" eb="6">
      <t>ジギョウ</t>
    </rPh>
    <rPh sb="6" eb="8">
      <t>ワリアイ</t>
    </rPh>
    <phoneticPr fontId="1"/>
  </si>
  <si>
    <t>環境県</t>
    <rPh sb="2" eb="3">
      <t>ケン</t>
    </rPh>
    <phoneticPr fontId="1"/>
  </si>
  <si>
    <t>環境市</t>
    <phoneticPr fontId="1"/>
  </si>
  <si>
    <t>R5-R10</t>
    <phoneticPr fontId="1"/>
  </si>
  <si>
    <t>環境市ゼロカーボン実現計画</t>
    <rPh sb="0" eb="2">
      <t>カンキョウ</t>
    </rPh>
    <rPh sb="2" eb="3">
      <t>シ</t>
    </rPh>
    <rPh sb="9" eb="11">
      <t>ジツゲン</t>
    </rPh>
    <rPh sb="11" eb="13">
      <t>ケイカク</t>
    </rPh>
    <phoneticPr fontId="1"/>
  </si>
  <si>
    <t>①交付金あり　直接</t>
    <rPh sb="7" eb="9">
      <t>チョクセツ</t>
    </rPh>
    <phoneticPr fontId="1"/>
  </si>
  <si>
    <t>環境市</t>
    <rPh sb="0" eb="2">
      <t>カンキョウ</t>
    </rPh>
    <rPh sb="2" eb="3">
      <t>シ</t>
    </rPh>
    <phoneticPr fontId="1"/>
  </si>
  <si>
    <t>ア_再エネ設備整備</t>
  </si>
  <si>
    <t>(イ)その他再生可能エネルギー発電設備</t>
  </si>
  <si>
    <t>バイオマス発電オンサイト自家消費型業務用</t>
    <rPh sb="5" eb="7">
      <t>ハツデン</t>
    </rPh>
    <rPh sb="12" eb="14">
      <t>ジカ</t>
    </rPh>
    <rPh sb="14" eb="17">
      <t>ショウヒガタ</t>
    </rPh>
    <rPh sb="17" eb="20">
      <t>ギョウムヨウ</t>
    </rPh>
    <phoneticPr fontId="1"/>
  </si>
  <si>
    <t>民生電力</t>
  </si>
  <si>
    <t>②バイオマス発電</t>
    <rPh sb="6" eb="8">
      <t>ハツデン</t>
    </rPh>
    <phoneticPr fontId="1"/>
  </si>
  <si>
    <t>市役所本庁ほか</t>
    <rPh sb="0" eb="3">
      <t>シヤクショ</t>
    </rPh>
    <rPh sb="3" eb="5">
      <t>ホンチョウ</t>
    </rPh>
    <phoneticPr fontId="1"/>
  </si>
  <si>
    <t>1件</t>
    <rPh sb="1" eb="2">
      <t>ケン</t>
    </rPh>
    <phoneticPr fontId="1"/>
  </si>
  <si>
    <t>①交付金あり　間接</t>
    <rPh sb="7" eb="9">
      <t>カンセツ</t>
    </rPh>
    <phoneticPr fontId="1"/>
  </si>
  <si>
    <t>民間事業者</t>
    <rPh sb="0" eb="2">
      <t>ミンカン</t>
    </rPh>
    <rPh sb="2" eb="5">
      <t>ジギョウシャ</t>
    </rPh>
    <phoneticPr fontId="1"/>
  </si>
  <si>
    <t>ウ_省CO2等設備整備</t>
  </si>
  <si>
    <t>(ケ)ZEB</t>
  </si>
  <si>
    <t>民間ビル新改築ZEB</t>
    <rPh sb="4" eb="7">
      <t>シンカイチク</t>
    </rPh>
    <phoneticPr fontId="1"/>
  </si>
  <si>
    <t>③民間建築物ＺＥＢ化</t>
    <rPh sb="1" eb="3">
      <t>ミンカン</t>
    </rPh>
    <rPh sb="3" eb="6">
      <t>ケンチクブツ</t>
    </rPh>
    <rPh sb="9" eb="10">
      <t>カ</t>
    </rPh>
    <phoneticPr fontId="1"/>
  </si>
  <si>
    <t>環境市千代田区内</t>
    <rPh sb="0" eb="2">
      <t>カンキョウ</t>
    </rPh>
    <rPh sb="2" eb="3">
      <t>シ</t>
    </rPh>
    <rPh sb="3" eb="6">
      <t>チヨダ</t>
    </rPh>
    <rPh sb="6" eb="8">
      <t>クナイ</t>
    </rPh>
    <phoneticPr fontId="1"/>
  </si>
  <si>
    <t>1棟</t>
    <rPh sb="1" eb="2">
      <t>トウ</t>
    </rPh>
    <phoneticPr fontId="1"/>
  </si>
  <si>
    <t>①交付金あり　公共施設（PPA）</t>
    <rPh sb="7" eb="11">
      <t>コウキョウシセツ</t>
    </rPh>
    <phoneticPr fontId="1"/>
  </si>
  <si>
    <t>PPA事業者</t>
    <rPh sb="3" eb="6">
      <t>ジギョウシャ</t>
    </rPh>
    <phoneticPr fontId="1"/>
  </si>
  <si>
    <t>(ア)太陽光発電設備</t>
  </si>
  <si>
    <t>オンサイト自家消費型業務用</t>
    <rPh sb="5" eb="7">
      <t>ジカ</t>
    </rPh>
    <rPh sb="7" eb="10">
      <t>ショウヒガタ</t>
    </rPh>
    <rPh sb="10" eb="13">
      <t>ギョウムヨウ</t>
    </rPh>
    <phoneticPr fontId="1"/>
  </si>
  <si>
    <t>②公共施設太陽光発電設置</t>
    <rPh sb="1" eb="3">
      <t>コウキョウ</t>
    </rPh>
    <rPh sb="3" eb="5">
      <t>シセツ</t>
    </rPh>
    <rPh sb="5" eb="8">
      <t>タイヨウコウ</t>
    </rPh>
    <rPh sb="8" eb="10">
      <t>ハツデン</t>
    </rPh>
    <rPh sb="10" eb="12">
      <t>セッチ</t>
    </rPh>
    <phoneticPr fontId="1"/>
  </si>
  <si>
    <t>20件、1000kW</t>
    <rPh sb="2" eb="3">
      <t>ケン</t>
    </rPh>
    <phoneticPr fontId="1"/>
  </si>
  <si>
    <t>①交付金あり　民間（PPA）</t>
    <rPh sb="7" eb="9">
      <t>ミンカン</t>
    </rPh>
    <phoneticPr fontId="1"/>
  </si>
  <si>
    <t>オンサイト自家消費型家庭用</t>
    <rPh sb="5" eb="7">
      <t>ジカ</t>
    </rPh>
    <rPh sb="7" eb="10">
      <t>ショウヒガタ</t>
    </rPh>
    <rPh sb="10" eb="13">
      <t>カテイヨウ</t>
    </rPh>
    <phoneticPr fontId="1"/>
  </si>
  <si>
    <t>④住宅用設太陽光発電設置</t>
    <rPh sb="1" eb="3">
      <t>ジュウタク</t>
    </rPh>
    <rPh sb="3" eb="4">
      <t>ヨウ</t>
    </rPh>
    <rPh sb="4" eb="5">
      <t>セツ</t>
    </rPh>
    <rPh sb="5" eb="8">
      <t>タイヨウコウ</t>
    </rPh>
    <rPh sb="8" eb="10">
      <t>ハツデン</t>
    </rPh>
    <rPh sb="10" eb="12">
      <t>セッチ</t>
    </rPh>
    <phoneticPr fontId="1"/>
  </si>
  <si>
    <t>1000件</t>
    <rPh sb="4" eb="5">
      <t>ケン</t>
    </rPh>
    <phoneticPr fontId="1"/>
  </si>
  <si>
    <t>②交付金なし</t>
    <rPh sb="3" eb="4">
      <t>キン</t>
    </rPh>
    <phoneticPr fontId="1"/>
  </si>
  <si>
    <t>(テ)高効率設備等</t>
  </si>
  <si>
    <t>業務用高効率照明機器（調光型LED）</t>
    <rPh sb="3" eb="6">
      <t>コウコウリツ</t>
    </rPh>
    <rPh sb="6" eb="8">
      <t>ショウメイ</t>
    </rPh>
    <rPh sb="8" eb="10">
      <t>キキ</t>
    </rPh>
    <rPh sb="11" eb="14">
      <t>チョウコウガタ</t>
    </rPh>
    <phoneticPr fontId="1"/>
  </si>
  <si>
    <t>①公共施設省エネ化</t>
    <rPh sb="1" eb="3">
      <t>コウキョウ</t>
    </rPh>
    <rPh sb="3" eb="5">
      <t>シセツ</t>
    </rPh>
    <rPh sb="5" eb="6">
      <t>ショウ</t>
    </rPh>
    <rPh sb="8" eb="9">
      <t>カ</t>
    </rPh>
    <phoneticPr fontId="1"/>
  </si>
  <si>
    <t>20件</t>
    <rPh sb="2" eb="3">
      <t>ケン</t>
    </rPh>
    <phoneticPr fontId="1"/>
  </si>
  <si>
    <t>大阪府</t>
  </si>
  <si>
    <t>吹田市</t>
  </si>
  <si>
    <t>吹田市</t>
    <rPh sb="0" eb="3">
      <t>スイタシ</t>
    </rPh>
    <phoneticPr fontId="1"/>
  </si>
  <si>
    <t>中小水力発電自営線型</t>
    <rPh sb="0" eb="2">
      <t>チュウショウ</t>
    </rPh>
    <rPh sb="2" eb="4">
      <t>スイリョク</t>
    </rPh>
    <rPh sb="4" eb="6">
      <t>ハツデン</t>
    </rPh>
    <rPh sb="6" eb="8">
      <t>ジエイ</t>
    </rPh>
    <rPh sb="8" eb="9">
      <t>セン</t>
    </rPh>
    <rPh sb="9" eb="10">
      <t>ガタ</t>
    </rPh>
    <phoneticPr fontId="1"/>
  </si>
  <si>
    <t>イ_基盤インフラ整備</t>
  </si>
  <si>
    <t>(カ)車載型蓄電池等</t>
  </si>
  <si>
    <t>EV</t>
  </si>
  <si>
    <t>民生電力以外</t>
  </si>
  <si>
    <t>エ_効果促進事業</t>
  </si>
  <si>
    <t>(ト)効果促進事業</t>
  </si>
  <si>
    <t>（事業概要に具体的に記載）</t>
    <rPh sb="1" eb="5">
      <t>ジギョウガイヨウ</t>
    </rPh>
    <rPh sb="6" eb="9">
      <t>グタイテキ</t>
    </rPh>
    <rPh sb="10" eb="12">
      <t>キサイ</t>
    </rPh>
    <phoneticPr fontId="1"/>
  </si>
  <si>
    <t>(シ)ZEH等を上回る自治体独自の断熱性能の基準を満たす高性能住宅</t>
    <rPh sb="6" eb="7">
      <t>トウ</t>
    </rPh>
    <phoneticPr fontId="1"/>
  </si>
  <si>
    <t>ZEH+を上回る基準</t>
    <rPh sb="5" eb="7">
      <t>ウワマワ</t>
    </rPh>
    <rPh sb="8" eb="10">
      <t>キジュン</t>
    </rPh>
    <phoneticPr fontId="1"/>
  </si>
  <si>
    <t>オ_その他</t>
  </si>
  <si>
    <t>(ニ)執行事務費</t>
  </si>
  <si>
    <t>(エ)蓄電池</t>
  </si>
  <si>
    <t>太陽光発電併設業務用</t>
    <rPh sb="0" eb="3">
      <t>タイヨウコウ</t>
    </rPh>
    <rPh sb="3" eb="5">
      <t>ハツデン</t>
    </rPh>
    <rPh sb="5" eb="7">
      <t>ヘイセツ</t>
    </rPh>
    <rPh sb="7" eb="9">
      <t>ギョウム</t>
    </rPh>
    <rPh sb="9" eb="10">
      <t>ヨウ</t>
    </rPh>
    <phoneticPr fontId="1"/>
  </si>
  <si>
    <t>(ソ)EVバス</t>
  </si>
  <si>
    <t>EVバス（白ナンバー）</t>
    <rPh sb="5" eb="6">
      <t>シロ</t>
    </rPh>
    <phoneticPr fontId="1"/>
  </si>
  <si>
    <t>(ウ)熱利用設備</t>
  </si>
  <si>
    <t>その他：事業概要に具体的に記載</t>
    <rPh sb="2" eb="3">
      <t>タ</t>
    </rPh>
    <rPh sb="4" eb="8">
      <t>ジギョウガイヨウ</t>
    </rPh>
    <rPh sb="9" eb="12">
      <t>グタイテキ</t>
    </rPh>
    <rPh sb="13" eb="15">
      <t>キサイ</t>
    </rPh>
    <phoneticPr fontId="1"/>
  </si>
  <si>
    <t>(タ)EV清掃車</t>
  </si>
  <si>
    <t>EV清掃車</t>
    <rPh sb="2" eb="5">
      <t>セイソウシャ</t>
    </rPh>
    <phoneticPr fontId="1"/>
  </si>
  <si>
    <t>(オ)その他基盤インフラ設備</t>
  </si>
  <si>
    <t>エネマネ</t>
  </si>
  <si>
    <t>(サ)ZEH_M</t>
  </si>
  <si>
    <t>ZEH-M（中高層）</t>
    <rPh sb="6" eb="9">
      <t>チュウコウソウ</t>
    </rPh>
    <phoneticPr fontId="1"/>
  </si>
  <si>
    <t>ZEHを上回る基準</t>
    <rPh sb="4" eb="6">
      <t>ウワマワ</t>
    </rPh>
    <rPh sb="7" eb="9">
      <t>キジュン</t>
    </rPh>
    <phoneticPr fontId="1"/>
  </si>
  <si>
    <t>(ス)既存住宅断熱改修</t>
  </si>
  <si>
    <t>戸建</t>
    <rPh sb="0" eb="2">
      <t>コダ</t>
    </rPh>
    <phoneticPr fontId="1"/>
  </si>
  <si>
    <t>熱導管</t>
    <rPh sb="0" eb="1">
      <t>ネツ</t>
    </rPh>
    <rPh sb="1" eb="3">
      <t>ドウカン</t>
    </rPh>
    <phoneticPr fontId="1"/>
  </si>
  <si>
    <t>バイオマス発電オンサイト自家消費型家庭用</t>
    <rPh sb="5" eb="7">
      <t>ハツデン</t>
    </rPh>
    <rPh sb="12" eb="14">
      <t>ジカ</t>
    </rPh>
    <rPh sb="14" eb="17">
      <t>ショウヒガタ</t>
    </rPh>
    <rPh sb="17" eb="20">
      <t>カテイヨウ</t>
    </rPh>
    <phoneticPr fontId="1"/>
  </si>
  <si>
    <t>(ナ)その他事業を実現する上で必要と認められる設備</t>
  </si>
  <si>
    <t>(ツ)水素等利活用設備</t>
  </si>
  <si>
    <t>水素等利活用設備</t>
    <rPh sb="0" eb="2">
      <t>スイソ</t>
    </rPh>
    <rPh sb="2" eb="3">
      <t>トウ</t>
    </rPh>
    <rPh sb="3" eb="6">
      <t>リカツヨウ</t>
    </rPh>
    <rPh sb="6" eb="8">
      <t>セツビ</t>
    </rPh>
    <phoneticPr fontId="1"/>
  </si>
  <si>
    <t>(キ)充放電設備</t>
  </si>
  <si>
    <t>充電設備</t>
    <rPh sb="0" eb="2">
      <t>ジュウデン</t>
    </rPh>
    <rPh sb="2" eb="4">
      <t>セツビ</t>
    </rPh>
    <phoneticPr fontId="1"/>
  </si>
  <si>
    <t>地熱発電系統接続型</t>
    <rPh sb="0" eb="2">
      <t>チネツ</t>
    </rPh>
    <rPh sb="2" eb="4">
      <t>ハツデン</t>
    </rPh>
    <rPh sb="8" eb="9">
      <t>ガタ</t>
    </rPh>
    <phoneticPr fontId="1"/>
  </si>
  <si>
    <t>(ク)水素等関連設備</t>
  </si>
  <si>
    <t>水素貯蔵又は運搬</t>
    <rPh sb="0" eb="2">
      <t>スイソ</t>
    </rPh>
    <rPh sb="2" eb="4">
      <t>チョゾウ</t>
    </rPh>
    <rPh sb="4" eb="5">
      <t>マタ</t>
    </rPh>
    <rPh sb="6" eb="8">
      <t>ウンパン</t>
    </rPh>
    <phoneticPr fontId="1"/>
  </si>
  <si>
    <t>外部給電器</t>
    <rPh sb="0" eb="2">
      <t>ガイブ</t>
    </rPh>
    <rPh sb="2" eb="5">
      <t>キュウデンキ</t>
    </rPh>
    <phoneticPr fontId="1"/>
  </si>
  <si>
    <t>PHEV</t>
  </si>
  <si>
    <t>民生電力 又は 民生電力以外</t>
    <rPh sb="0" eb="2">
      <t>ミンセイ</t>
    </rPh>
    <rPh sb="2" eb="4">
      <t>デンリョク</t>
    </rPh>
    <rPh sb="5" eb="6">
      <t>マタ</t>
    </rPh>
    <rPh sb="8" eb="10">
      <t>ミンセイ</t>
    </rPh>
    <rPh sb="10" eb="12">
      <t>デンリョク</t>
    </rPh>
    <rPh sb="12" eb="14">
      <t>イガイ</t>
    </rPh>
    <phoneticPr fontId="1"/>
  </si>
  <si>
    <t>事業種別×設備区分</t>
    <rPh sb="5" eb="7">
      <t>セツビ</t>
    </rPh>
    <rPh sb="7" eb="9">
      <t>クブン</t>
    </rPh>
    <phoneticPr fontId="1"/>
  </si>
  <si>
    <t>交付率0.51</t>
    <rPh sb="0" eb="3">
      <t>コウフリツ</t>
    </rPh>
    <phoneticPr fontId="1"/>
  </si>
  <si>
    <t>設備区分×設備種別</t>
    <rPh sb="5" eb="7">
      <t>セツビ</t>
    </rPh>
    <rPh sb="7" eb="9">
      <t>シュベツ</t>
    </rPh>
    <phoneticPr fontId="1"/>
  </si>
  <si>
    <t>ア_再エネ設備整備</t>
    <phoneticPr fontId="1"/>
  </si>
  <si>
    <t>(ア)太陽光発電設備</t>
    <phoneticPr fontId="1"/>
  </si>
  <si>
    <t>(イ)その他再生可能エネルギー発電設備</t>
    <phoneticPr fontId="1"/>
  </si>
  <si>
    <t>(ウ)熱利用設備</t>
    <phoneticPr fontId="1"/>
  </si>
  <si>
    <t>(エ)蓄電池</t>
    <phoneticPr fontId="1"/>
  </si>
  <si>
    <t>(オ)その他基盤インフラ設備</t>
    <phoneticPr fontId="1"/>
  </si>
  <si>
    <t>(カ)車載型蓄電池等</t>
    <phoneticPr fontId="1"/>
  </si>
  <si>
    <t>(キ)充放電設備</t>
    <phoneticPr fontId="1"/>
  </si>
  <si>
    <t>(ク)水素等関連設備</t>
    <phoneticPr fontId="1"/>
  </si>
  <si>
    <t>(ケ)ZEB</t>
    <phoneticPr fontId="1"/>
  </si>
  <si>
    <t>(コ)ZEH</t>
    <phoneticPr fontId="1"/>
  </si>
  <si>
    <t>(サ)ZEH-M</t>
    <phoneticPr fontId="1"/>
  </si>
  <si>
    <t>(シ)ZEH等を上回る、自治体独自の断熱性能の基準を満たす高性能住宅</t>
    <rPh sb="6" eb="7">
      <t>トウ</t>
    </rPh>
    <phoneticPr fontId="1"/>
  </si>
  <si>
    <t>(ス)既存住宅断熱改修</t>
    <phoneticPr fontId="1"/>
  </si>
  <si>
    <t>(セ)EVカーシェア</t>
    <phoneticPr fontId="1"/>
  </si>
  <si>
    <t>(ソ)EVバス</t>
    <phoneticPr fontId="1"/>
  </si>
  <si>
    <t>(タ)EV清掃車</t>
    <phoneticPr fontId="1"/>
  </si>
  <si>
    <t>(チ)グリーンスローモビリティ</t>
    <phoneticPr fontId="1"/>
  </si>
  <si>
    <t>(ツ)水素等利活用設備</t>
    <phoneticPr fontId="1"/>
  </si>
  <si>
    <t>(テ)高効率換気空調設備、高効率照明機器、高効率給湯器、高効率融雪設備、コージェネレーション等</t>
    <phoneticPr fontId="1"/>
  </si>
  <si>
    <t>(ト)効果促進事業</t>
    <phoneticPr fontId="1"/>
  </si>
  <si>
    <t>(ナ)その他事業を実現する上で必要と認められる設備</t>
    <phoneticPr fontId="1"/>
  </si>
  <si>
    <t>(ニ)執行事務費</t>
    <phoneticPr fontId="1"/>
  </si>
  <si>
    <t>民生電力以外</t>
    <rPh sb="0" eb="6">
      <t>ミンセイデンリョクイガイ</t>
    </rPh>
    <phoneticPr fontId="1"/>
  </si>
  <si>
    <t>イ_基盤インフラ整備</t>
    <phoneticPr fontId="1"/>
  </si>
  <si>
    <t>名前の定義⇒</t>
    <rPh sb="0" eb="2">
      <t>ナマエ</t>
    </rPh>
    <rPh sb="3" eb="5">
      <t>テイギ</t>
    </rPh>
    <phoneticPr fontId="1"/>
  </si>
  <si>
    <t>太陽光発電設備</t>
    <phoneticPr fontId="1"/>
  </si>
  <si>
    <t>その他再生可能エネルギー発電設備</t>
    <phoneticPr fontId="1"/>
  </si>
  <si>
    <t>熱利用設備</t>
    <phoneticPr fontId="1"/>
  </si>
  <si>
    <t>蓄電池</t>
    <phoneticPr fontId="1"/>
  </si>
  <si>
    <t>その他基盤インフラ設備</t>
    <phoneticPr fontId="1"/>
  </si>
  <si>
    <t>車載型蓄電池等</t>
    <phoneticPr fontId="1"/>
  </si>
  <si>
    <t>充放電設備</t>
    <phoneticPr fontId="1"/>
  </si>
  <si>
    <t>水素等関連設備</t>
    <phoneticPr fontId="1"/>
  </si>
  <si>
    <t>ZEB</t>
    <phoneticPr fontId="1"/>
  </si>
  <si>
    <t>ZEH</t>
    <phoneticPr fontId="1"/>
  </si>
  <si>
    <t>ZEH_M</t>
    <phoneticPr fontId="1"/>
  </si>
  <si>
    <t>ZEH等を上回る自治体独自の断熱性能の基準を満たす高性能住宅</t>
    <phoneticPr fontId="1"/>
  </si>
  <si>
    <t>既存住宅断熱改修</t>
    <phoneticPr fontId="1"/>
  </si>
  <si>
    <t>EVカーシェア</t>
    <phoneticPr fontId="1"/>
  </si>
  <si>
    <t>EVバス</t>
    <phoneticPr fontId="1"/>
  </si>
  <si>
    <t>EV清掃車</t>
    <phoneticPr fontId="1"/>
  </si>
  <si>
    <t>グリーンスローモビリティ</t>
    <phoneticPr fontId="1"/>
  </si>
  <si>
    <t>水素等利活用設備</t>
    <phoneticPr fontId="1"/>
  </si>
  <si>
    <t>高効率設備等</t>
    <phoneticPr fontId="1"/>
  </si>
  <si>
    <t>効果促進事業</t>
    <phoneticPr fontId="1"/>
  </si>
  <si>
    <t>その他事業を実現する上で必要と認められる設備</t>
    <phoneticPr fontId="1"/>
  </si>
  <si>
    <t>執行事務費</t>
    <phoneticPr fontId="1"/>
  </si>
  <si>
    <t>ウ_省CO2等設備整備</t>
    <phoneticPr fontId="1"/>
  </si>
  <si>
    <t>風力発電オンサイト自家消費型業務用</t>
    <rPh sb="0" eb="2">
      <t>フウリョク</t>
    </rPh>
    <rPh sb="2" eb="4">
      <t>ハツデン</t>
    </rPh>
    <rPh sb="9" eb="11">
      <t>ジカ</t>
    </rPh>
    <rPh sb="11" eb="14">
      <t>ショウヒガタ</t>
    </rPh>
    <rPh sb="14" eb="17">
      <t>ギョウムヨウ</t>
    </rPh>
    <phoneticPr fontId="1"/>
  </si>
  <si>
    <t>太陽熱</t>
    <rPh sb="0" eb="3">
      <t>タイヨウネツ</t>
    </rPh>
    <phoneticPr fontId="1"/>
  </si>
  <si>
    <t>太陽光発電併設家庭用</t>
    <rPh sb="0" eb="3">
      <t>タイヨウコウ</t>
    </rPh>
    <rPh sb="3" eb="5">
      <t>ハツデン</t>
    </rPh>
    <rPh sb="5" eb="7">
      <t>ヘイセツ</t>
    </rPh>
    <rPh sb="7" eb="10">
      <t>カテイヨウ</t>
    </rPh>
    <phoneticPr fontId="1"/>
  </si>
  <si>
    <t>自営線</t>
    <rPh sb="0" eb="3">
      <t>ジエイセン</t>
    </rPh>
    <phoneticPr fontId="1"/>
  </si>
  <si>
    <t>EV</t>
    <phoneticPr fontId="1"/>
  </si>
  <si>
    <t>充放電設備</t>
    <rPh sb="0" eb="3">
      <t>ジュウホウデン</t>
    </rPh>
    <rPh sb="3" eb="5">
      <t>セツビ</t>
    </rPh>
    <phoneticPr fontId="1"/>
  </si>
  <si>
    <t>水素製造・使用一体等設備</t>
    <rPh sb="0" eb="2">
      <t>スイソ</t>
    </rPh>
    <rPh sb="2" eb="4">
      <t>セイゾウ</t>
    </rPh>
    <rPh sb="5" eb="7">
      <t>シヨウ</t>
    </rPh>
    <rPh sb="7" eb="9">
      <t>イッタイ</t>
    </rPh>
    <rPh sb="9" eb="10">
      <t>トウ</t>
    </rPh>
    <rPh sb="10" eb="12">
      <t>セツビ</t>
    </rPh>
    <phoneticPr fontId="1"/>
  </si>
  <si>
    <t>地方公共団体等新改築ZEB</t>
    <rPh sb="0" eb="2">
      <t>チホウ</t>
    </rPh>
    <rPh sb="2" eb="4">
      <t>コウキョウ</t>
    </rPh>
    <rPh sb="4" eb="6">
      <t>ダンタイ</t>
    </rPh>
    <rPh sb="6" eb="7">
      <t>トウ</t>
    </rPh>
    <rPh sb="7" eb="10">
      <t>シンカイチク</t>
    </rPh>
    <phoneticPr fontId="1"/>
  </si>
  <si>
    <t>ZEH-M（低層）</t>
    <phoneticPr fontId="1"/>
  </si>
  <si>
    <t>EV・PHEVカーシェア</t>
    <phoneticPr fontId="1"/>
  </si>
  <si>
    <t>業務用高効率空調機器</t>
    <rPh sb="0" eb="3">
      <t>ギョウムヨウ</t>
    </rPh>
    <rPh sb="3" eb="6">
      <t>コウコウリツ</t>
    </rPh>
    <rPh sb="6" eb="8">
      <t>クウチョウ</t>
    </rPh>
    <rPh sb="8" eb="10">
      <t>キキ</t>
    </rPh>
    <phoneticPr fontId="1"/>
  </si>
  <si>
    <t>エ_効果促進事業</t>
    <phoneticPr fontId="1"/>
  </si>
  <si>
    <t>風力発電オンサイト自家消費型家庭用</t>
    <rPh sb="0" eb="2">
      <t>フウリョク</t>
    </rPh>
    <rPh sb="2" eb="4">
      <t>ハツデン</t>
    </rPh>
    <rPh sb="9" eb="11">
      <t>ジカ</t>
    </rPh>
    <rPh sb="11" eb="14">
      <t>ショウヒガタ</t>
    </rPh>
    <rPh sb="14" eb="16">
      <t>カテイ</t>
    </rPh>
    <rPh sb="16" eb="17">
      <t>ヨウ</t>
    </rPh>
    <phoneticPr fontId="1"/>
  </si>
  <si>
    <t>バイオマス熱</t>
    <rPh sb="5" eb="6">
      <t>ネツ</t>
    </rPh>
    <phoneticPr fontId="1"/>
  </si>
  <si>
    <t>蓄熱設備</t>
    <rPh sb="0" eb="2">
      <t>チクネツ</t>
    </rPh>
    <rPh sb="2" eb="4">
      <t>セツビ</t>
    </rPh>
    <phoneticPr fontId="1"/>
  </si>
  <si>
    <t>PHEV</t>
    <phoneticPr fontId="1"/>
  </si>
  <si>
    <t>水素製造等設備（使用なし）</t>
    <rPh sb="0" eb="2">
      <t>スイソ</t>
    </rPh>
    <rPh sb="2" eb="4">
      <t>セイゾウ</t>
    </rPh>
    <rPh sb="4" eb="5">
      <t>トウ</t>
    </rPh>
    <rPh sb="5" eb="7">
      <t>セツビ</t>
    </rPh>
    <rPh sb="8" eb="10">
      <t>シヨウ</t>
    </rPh>
    <phoneticPr fontId="1"/>
  </si>
  <si>
    <t>地方公共団体等改修ZEB</t>
    <rPh sb="0" eb="2">
      <t>チホウ</t>
    </rPh>
    <rPh sb="2" eb="4">
      <t>コウキョウ</t>
    </rPh>
    <rPh sb="4" eb="6">
      <t>ダンタイ</t>
    </rPh>
    <rPh sb="6" eb="7">
      <t>トウ</t>
    </rPh>
    <rPh sb="7" eb="9">
      <t>カイシュウ</t>
    </rPh>
    <phoneticPr fontId="1"/>
  </si>
  <si>
    <t>ZEH（CLT）</t>
    <phoneticPr fontId="1"/>
  </si>
  <si>
    <t>集合</t>
    <rPh sb="0" eb="2">
      <t>シュウゴウ</t>
    </rPh>
    <phoneticPr fontId="1"/>
  </si>
  <si>
    <t>業務用高効率換気設備（空調を除く）</t>
    <rPh sb="3" eb="6">
      <t>コウコウリツ</t>
    </rPh>
    <rPh sb="6" eb="8">
      <t>カンキ</t>
    </rPh>
    <rPh sb="8" eb="10">
      <t>セツビ</t>
    </rPh>
    <rPh sb="11" eb="13">
      <t>クウチョウ</t>
    </rPh>
    <rPh sb="14" eb="15">
      <t>ノゾ</t>
    </rPh>
    <phoneticPr fontId="1"/>
  </si>
  <si>
    <t>オ_その他</t>
    <phoneticPr fontId="1"/>
  </si>
  <si>
    <t>自営線型</t>
    <rPh sb="0" eb="3">
      <t>ジエイセン</t>
    </rPh>
    <rPh sb="3" eb="4">
      <t>ガタ</t>
    </rPh>
    <phoneticPr fontId="1"/>
  </si>
  <si>
    <t>風力発電自営線型</t>
    <rPh sb="0" eb="2">
      <t>フウリョク</t>
    </rPh>
    <rPh sb="2" eb="4">
      <t>ハツデン</t>
    </rPh>
    <rPh sb="4" eb="6">
      <t>ジエイ</t>
    </rPh>
    <rPh sb="6" eb="7">
      <t>セン</t>
    </rPh>
    <rPh sb="7" eb="8">
      <t>ガタ</t>
    </rPh>
    <phoneticPr fontId="1"/>
  </si>
  <si>
    <t>地下水熱</t>
    <rPh sb="0" eb="3">
      <t>チカスイ</t>
    </rPh>
    <rPh sb="3" eb="4">
      <t>ネツ</t>
    </rPh>
    <phoneticPr fontId="1"/>
  </si>
  <si>
    <t>風力発電併設家庭用</t>
    <rPh sb="0" eb="2">
      <t>フウリョク</t>
    </rPh>
    <rPh sb="2" eb="4">
      <t>ハツデン</t>
    </rPh>
    <rPh sb="4" eb="6">
      <t>ヘイセツ</t>
    </rPh>
    <phoneticPr fontId="1"/>
  </si>
  <si>
    <t>FCV</t>
    <phoneticPr fontId="1"/>
  </si>
  <si>
    <t>ZEH+</t>
    <phoneticPr fontId="1"/>
  </si>
  <si>
    <t>ZEH-M（低層CLT）</t>
    <rPh sb="6" eb="8">
      <t>テイソウ</t>
    </rPh>
    <phoneticPr fontId="1"/>
  </si>
  <si>
    <t>定額</t>
    <rPh sb="0" eb="2">
      <t>テイガク</t>
    </rPh>
    <phoneticPr fontId="1"/>
  </si>
  <si>
    <t>系統接続型</t>
    <rPh sb="0" eb="2">
      <t>ケイトウ</t>
    </rPh>
    <rPh sb="2" eb="4">
      <t>セツゾク</t>
    </rPh>
    <rPh sb="4" eb="5">
      <t>ガタ</t>
    </rPh>
    <phoneticPr fontId="1"/>
  </si>
  <si>
    <t>風力発電系統接続型</t>
    <rPh sb="0" eb="2">
      <t>フウリョク</t>
    </rPh>
    <rPh sb="2" eb="4">
      <t>ハツデン</t>
    </rPh>
    <rPh sb="8" eb="9">
      <t>ガタ</t>
    </rPh>
    <phoneticPr fontId="1"/>
  </si>
  <si>
    <t>下水熱</t>
    <rPh sb="0" eb="2">
      <t>ゲスイ</t>
    </rPh>
    <rPh sb="2" eb="3">
      <t>ネツ</t>
    </rPh>
    <phoneticPr fontId="1"/>
  </si>
  <si>
    <t>風力発電併設業務用</t>
    <rPh sb="0" eb="2">
      <t>フウリョク</t>
    </rPh>
    <rPh sb="2" eb="4">
      <t>ハツデン</t>
    </rPh>
    <rPh sb="4" eb="6">
      <t>ヘイセツ</t>
    </rPh>
    <rPh sb="6" eb="8">
      <t>ギョウム</t>
    </rPh>
    <rPh sb="8" eb="9">
      <t>ヨウ</t>
    </rPh>
    <phoneticPr fontId="1"/>
  </si>
  <si>
    <t>エネマネ</t>
    <phoneticPr fontId="1"/>
  </si>
  <si>
    <t>民間ビル改修ZEB</t>
    <rPh sb="4" eb="6">
      <t>カイシュウ</t>
    </rPh>
    <phoneticPr fontId="1"/>
  </si>
  <si>
    <t>ZEH+（CLT）</t>
    <phoneticPr fontId="1"/>
  </si>
  <si>
    <t>ZEH-M（中高層CLT）</t>
    <phoneticPr fontId="1"/>
  </si>
  <si>
    <t>業務用高効率照明機器（従来型LED）</t>
    <rPh sb="3" eb="6">
      <t>コウコウリツ</t>
    </rPh>
    <rPh sb="6" eb="8">
      <t>ショウメイ</t>
    </rPh>
    <rPh sb="8" eb="10">
      <t>キキ</t>
    </rPh>
    <rPh sb="11" eb="13">
      <t>ジュウライ</t>
    </rPh>
    <rPh sb="13" eb="14">
      <t>ガタ</t>
    </rPh>
    <phoneticPr fontId="1"/>
  </si>
  <si>
    <t>地熱発電オンサイト自家消費型業務用</t>
    <rPh sb="0" eb="2">
      <t>チネツ</t>
    </rPh>
    <rPh sb="2" eb="4">
      <t>ハツデン</t>
    </rPh>
    <rPh sb="9" eb="11">
      <t>ジカ</t>
    </rPh>
    <rPh sb="11" eb="14">
      <t>ショウヒガタ</t>
    </rPh>
    <rPh sb="14" eb="17">
      <t>ギョウムヨウ</t>
    </rPh>
    <phoneticPr fontId="1"/>
  </si>
  <si>
    <t>河川熱</t>
    <rPh sb="0" eb="2">
      <t>カセン</t>
    </rPh>
    <rPh sb="2" eb="3">
      <t>ネツ</t>
    </rPh>
    <phoneticPr fontId="1"/>
  </si>
  <si>
    <t>業務用高効率給湯機器</t>
    <rPh sb="3" eb="6">
      <t>コウコウリツ</t>
    </rPh>
    <rPh sb="6" eb="8">
      <t>キュウトウ</t>
    </rPh>
    <rPh sb="8" eb="10">
      <t>キキ</t>
    </rPh>
    <phoneticPr fontId="1"/>
  </si>
  <si>
    <t>地熱発電オンサイト自家消費型家庭用</t>
    <rPh sb="0" eb="2">
      <t>チネツ</t>
    </rPh>
    <rPh sb="2" eb="4">
      <t>ハツデン</t>
    </rPh>
    <rPh sb="9" eb="11">
      <t>ジカ</t>
    </rPh>
    <rPh sb="11" eb="14">
      <t>ショウヒガタ</t>
    </rPh>
    <rPh sb="14" eb="17">
      <t>カテイヨウ</t>
    </rPh>
    <phoneticPr fontId="1"/>
  </si>
  <si>
    <t>地中熱</t>
    <rPh sb="0" eb="2">
      <t>チチュウ</t>
    </rPh>
    <rPh sb="2" eb="3">
      <t>ネツ</t>
    </rPh>
    <phoneticPr fontId="1"/>
  </si>
  <si>
    <t>業務用高効率融雪設備</t>
    <rPh sb="3" eb="6">
      <t>コウコウリツ</t>
    </rPh>
    <rPh sb="6" eb="8">
      <t>ユウセツ</t>
    </rPh>
    <rPh sb="8" eb="10">
      <t>セツビ</t>
    </rPh>
    <phoneticPr fontId="1"/>
  </si>
  <si>
    <t>地熱発電自営線型</t>
    <rPh sb="0" eb="2">
      <t>チネツ</t>
    </rPh>
    <rPh sb="2" eb="4">
      <t>ハツデン</t>
    </rPh>
    <rPh sb="4" eb="6">
      <t>ジエイ</t>
    </rPh>
    <rPh sb="6" eb="7">
      <t>セン</t>
    </rPh>
    <rPh sb="7" eb="8">
      <t>ガタ</t>
    </rPh>
    <phoneticPr fontId="1"/>
  </si>
  <si>
    <t>雪氷熱</t>
    <rPh sb="0" eb="2">
      <t>セッピョウ</t>
    </rPh>
    <rPh sb="2" eb="3">
      <t>ネツ</t>
    </rPh>
    <phoneticPr fontId="1"/>
  </si>
  <si>
    <t>業務用コージェネレーションシステム</t>
    <phoneticPr fontId="1"/>
  </si>
  <si>
    <t>家庭用高効率空調機器</t>
    <rPh sb="3" eb="6">
      <t>コウコウリツ</t>
    </rPh>
    <rPh sb="6" eb="8">
      <t>クウチョウ</t>
    </rPh>
    <rPh sb="8" eb="10">
      <t>キキ</t>
    </rPh>
    <phoneticPr fontId="1"/>
  </si>
  <si>
    <t>(サ)ZEH_M</t>
    <phoneticPr fontId="1"/>
  </si>
  <si>
    <t>中小水力発電オンサイト自家消費型業務用</t>
    <rPh sb="0" eb="2">
      <t>チュウショウ</t>
    </rPh>
    <rPh sb="2" eb="4">
      <t>スイリョク</t>
    </rPh>
    <rPh sb="4" eb="6">
      <t>ハツデン</t>
    </rPh>
    <rPh sb="11" eb="13">
      <t>ジカ</t>
    </rPh>
    <rPh sb="13" eb="16">
      <t>ショウヒガタ</t>
    </rPh>
    <rPh sb="16" eb="19">
      <t>ギョウムヨウ</t>
    </rPh>
    <phoneticPr fontId="1"/>
  </si>
  <si>
    <t>家庭用高効率換気設備（空調を除く）</t>
    <rPh sb="3" eb="6">
      <t>コウコウリツ</t>
    </rPh>
    <rPh sb="6" eb="8">
      <t>カンキ</t>
    </rPh>
    <rPh sb="8" eb="10">
      <t>セツビ</t>
    </rPh>
    <rPh sb="11" eb="13">
      <t>クウチョウ</t>
    </rPh>
    <rPh sb="14" eb="15">
      <t>ノゾ</t>
    </rPh>
    <phoneticPr fontId="1"/>
  </si>
  <si>
    <t>中小水力発電オンサイト自家消費型家庭用</t>
    <rPh sb="0" eb="2">
      <t>チュウショウ</t>
    </rPh>
    <rPh sb="2" eb="4">
      <t>スイリョク</t>
    </rPh>
    <rPh sb="4" eb="6">
      <t>ハツデン</t>
    </rPh>
    <rPh sb="11" eb="13">
      <t>ジカ</t>
    </rPh>
    <rPh sb="13" eb="16">
      <t>ショウヒガタ</t>
    </rPh>
    <rPh sb="16" eb="19">
      <t>カテイヨウ</t>
    </rPh>
    <phoneticPr fontId="1"/>
  </si>
  <si>
    <t>家庭用高効率照明機器（調光型LED）</t>
    <rPh sb="3" eb="6">
      <t>コウコウリツ</t>
    </rPh>
    <rPh sb="6" eb="8">
      <t>ショウメイ</t>
    </rPh>
    <rPh sb="8" eb="10">
      <t>キキ</t>
    </rPh>
    <rPh sb="11" eb="14">
      <t>チョウコウガタ</t>
    </rPh>
    <phoneticPr fontId="1"/>
  </si>
  <si>
    <t>家庭用高効率給湯機器</t>
    <rPh sb="3" eb="6">
      <t>コウコウリツ</t>
    </rPh>
    <rPh sb="6" eb="8">
      <t>キュウトウ</t>
    </rPh>
    <rPh sb="8" eb="10">
      <t>キキ</t>
    </rPh>
    <phoneticPr fontId="1"/>
  </si>
  <si>
    <t>中小水力発電系統接続型</t>
    <rPh sb="0" eb="2">
      <t>チュウショウ</t>
    </rPh>
    <rPh sb="2" eb="4">
      <t>スイリョク</t>
    </rPh>
    <rPh sb="4" eb="6">
      <t>ハツデン</t>
    </rPh>
    <rPh sb="10" eb="11">
      <t>ガタ</t>
    </rPh>
    <phoneticPr fontId="1"/>
  </si>
  <si>
    <t>家庭用コージェネレーションシステム</t>
  </si>
  <si>
    <t>バイオマス発電自営線型</t>
    <rPh sb="5" eb="7">
      <t>ハツデン</t>
    </rPh>
    <rPh sb="7" eb="9">
      <t>ジエイ</t>
    </rPh>
    <rPh sb="9" eb="10">
      <t>セン</t>
    </rPh>
    <rPh sb="10" eb="11">
      <t>ガタ</t>
    </rPh>
    <phoneticPr fontId="1"/>
  </si>
  <si>
    <t>バイオマス発電系統接続型</t>
    <rPh sb="5" eb="7">
      <t>ハツデン</t>
    </rPh>
    <rPh sb="11" eb="12">
      <t>ガタ</t>
    </rPh>
    <phoneticPr fontId="1"/>
  </si>
  <si>
    <t>(テ)高効率設備等</t>
    <phoneticPr fontId="1"/>
  </si>
  <si>
    <t>ZEH-M（中高層CLT）</t>
    <rPh sb="7" eb="8">
      <t>タカ</t>
    </rPh>
    <phoneticPr fontId="1"/>
  </si>
  <si>
    <t>-</t>
    <phoneticPr fontId="1"/>
  </si>
  <si>
    <t>団体コード</t>
    <rPh sb="0" eb="2">
      <t>ダンタイ</t>
    </rPh>
    <phoneticPr fontId="27"/>
  </si>
  <si>
    <t>都道府県名
（漢字）</t>
    <rPh sb="0" eb="4">
      <t>トドウフケン</t>
    </rPh>
    <rPh sb="4" eb="5">
      <t>メイ</t>
    </rPh>
    <rPh sb="7" eb="9">
      <t>カンジ</t>
    </rPh>
    <phoneticPr fontId="27"/>
  </si>
  <si>
    <t>市区町村名
（漢字）</t>
    <rPh sb="0" eb="2">
      <t>シク</t>
    </rPh>
    <rPh sb="2" eb="4">
      <t>チョウソン</t>
    </rPh>
    <rPh sb="4" eb="5">
      <t>メイ</t>
    </rPh>
    <rPh sb="7" eb="9">
      <t>カンジ</t>
    </rPh>
    <phoneticPr fontId="27"/>
  </si>
  <si>
    <t>都道府県＋市区町村</t>
    <rPh sb="0" eb="4">
      <t>トドウフケン</t>
    </rPh>
    <rPh sb="5" eb="9">
      <t>シクチョウソン</t>
    </rPh>
    <phoneticPr fontId="1"/>
  </si>
  <si>
    <t>都道府県名
（ｶﾅ）</t>
    <rPh sb="0" eb="4">
      <t>トドウフケン</t>
    </rPh>
    <rPh sb="4" eb="5">
      <t>メイ</t>
    </rPh>
    <phoneticPr fontId="27"/>
  </si>
  <si>
    <t>市区町村名
（ｶﾅ）</t>
    <rPh sb="0" eb="2">
      <t>シク</t>
    </rPh>
    <rPh sb="2" eb="4">
      <t>チョウソン</t>
    </rPh>
    <rPh sb="4" eb="5">
      <t>メイ</t>
    </rPh>
    <phoneticPr fontId="27"/>
  </si>
  <si>
    <t>010006</t>
    <phoneticPr fontId="27"/>
  </si>
  <si>
    <t>北海道</t>
    <phoneticPr fontId="27"/>
  </si>
  <si>
    <t>ﾎｯｶｲﾄﾞｳ</t>
  </si>
  <si>
    <t>都道府県</t>
    <rPh sb="0" eb="4">
      <t>トドウフケン</t>
    </rPh>
    <phoneticPr fontId="1"/>
  </si>
  <si>
    <t>北海道</t>
  </si>
  <si>
    <t>011002</t>
  </si>
  <si>
    <t>札幌市</t>
  </si>
  <si>
    <t>ｻｯﾎﾟﾛｼ</t>
  </si>
  <si>
    <t>青森県</t>
  </si>
  <si>
    <t>012025</t>
  </si>
  <si>
    <t>函館市</t>
  </si>
  <si>
    <t>ﾊｺﾀﾞﾃｼ</t>
  </si>
  <si>
    <t>岩手県</t>
  </si>
  <si>
    <t>012033</t>
  </si>
  <si>
    <t>小樽市</t>
  </si>
  <si>
    <t>ｵﾀﾙｼ</t>
  </si>
  <si>
    <t>宮城県</t>
  </si>
  <si>
    <t>012041</t>
  </si>
  <si>
    <t>旭川市</t>
  </si>
  <si>
    <t>ｱｻﾋｶﾜｼ</t>
  </si>
  <si>
    <t>秋田県</t>
  </si>
  <si>
    <t>012050</t>
  </si>
  <si>
    <t>室蘭市</t>
  </si>
  <si>
    <t>ﾑﾛﾗﾝｼ</t>
  </si>
  <si>
    <t>山形県</t>
  </si>
  <si>
    <t>012068</t>
  </si>
  <si>
    <t>釧路市</t>
  </si>
  <si>
    <t>ｸｼﾛｼ</t>
  </si>
  <si>
    <t>福島県</t>
  </si>
  <si>
    <t>012076</t>
  </si>
  <si>
    <t>帯広市</t>
  </si>
  <si>
    <t>ｵﾋﾞﾋﾛｼ</t>
  </si>
  <si>
    <t>茨城県</t>
  </si>
  <si>
    <t>012084</t>
  </si>
  <si>
    <t>北見市</t>
  </si>
  <si>
    <t>ｷﾀﾐｼ</t>
  </si>
  <si>
    <t>栃木県</t>
  </si>
  <si>
    <t>012092</t>
  </si>
  <si>
    <t>夕張市</t>
  </si>
  <si>
    <t>ﾕｳﾊﾞﾘｼ</t>
  </si>
  <si>
    <t>群馬県</t>
  </si>
  <si>
    <t>012106</t>
  </si>
  <si>
    <t>岩見沢市</t>
  </si>
  <si>
    <t>ｲﾜﾐｻﾞﾜｼ</t>
  </si>
  <si>
    <t>埼玉県</t>
  </si>
  <si>
    <t>012114</t>
  </si>
  <si>
    <t>網走市</t>
  </si>
  <si>
    <t>ｱﾊﾞｼﾘｼ</t>
  </si>
  <si>
    <t>千葉県</t>
  </si>
  <si>
    <t>012122</t>
  </si>
  <si>
    <t>留萌市</t>
  </si>
  <si>
    <t>ﾙﾓｲｼ</t>
  </si>
  <si>
    <t>東京都</t>
  </si>
  <si>
    <t>012131</t>
  </si>
  <si>
    <t>苫小牧市</t>
  </si>
  <si>
    <t>ﾄﾏｺﾏｲｼ</t>
  </si>
  <si>
    <t>神奈川県</t>
  </si>
  <si>
    <t>012149</t>
  </si>
  <si>
    <t>稚内市</t>
  </si>
  <si>
    <t>ﾜｯｶﾅｲｼ</t>
  </si>
  <si>
    <t>新潟県</t>
  </si>
  <si>
    <t>012157</t>
  </si>
  <si>
    <t>美唄市</t>
  </si>
  <si>
    <t>ﾋﾞﾊﾞｲｼ</t>
  </si>
  <si>
    <t>富山県</t>
  </si>
  <si>
    <t>012165</t>
  </si>
  <si>
    <t>芦別市</t>
  </si>
  <si>
    <t>ｱｼﾍﾞﾂｼ</t>
  </si>
  <si>
    <t>石川県</t>
  </si>
  <si>
    <t>012173</t>
  </si>
  <si>
    <t>江別市</t>
  </si>
  <si>
    <t>ｴﾍﾞﾂｼ</t>
  </si>
  <si>
    <t>福井県</t>
  </si>
  <si>
    <t>012181</t>
  </si>
  <si>
    <t>赤平市</t>
  </si>
  <si>
    <t>ｱｶﾋﾞﾗｼ</t>
  </si>
  <si>
    <t>山梨県</t>
  </si>
  <si>
    <t>012190</t>
  </si>
  <si>
    <t>紋別市</t>
  </si>
  <si>
    <t>ﾓﾝﾍﾞﾂｼ</t>
  </si>
  <si>
    <t>長野県</t>
  </si>
  <si>
    <t>012203</t>
  </si>
  <si>
    <t>士別市</t>
  </si>
  <si>
    <t>ｼﾍﾞﾂｼ</t>
  </si>
  <si>
    <t>岐阜県</t>
  </si>
  <si>
    <t>012211</t>
  </si>
  <si>
    <t>名寄市</t>
  </si>
  <si>
    <t>ﾅﾖﾛｼ</t>
  </si>
  <si>
    <t>静岡県</t>
  </si>
  <si>
    <t>012220</t>
  </si>
  <si>
    <t>三笠市</t>
  </si>
  <si>
    <t>ﾐｶｻｼ</t>
  </si>
  <si>
    <t>愛知県</t>
  </si>
  <si>
    <t>012238</t>
  </si>
  <si>
    <t>根室市</t>
  </si>
  <si>
    <t>ﾈﾑﾛｼ</t>
  </si>
  <si>
    <t>三重県</t>
  </si>
  <si>
    <t>012246</t>
  </si>
  <si>
    <t>千歳市</t>
  </si>
  <si>
    <t>ﾁﾄｾｼ</t>
  </si>
  <si>
    <t>滋賀県</t>
  </si>
  <si>
    <t>012254</t>
  </si>
  <si>
    <t>滝川市</t>
  </si>
  <si>
    <t>ﾀｷｶﾜｼ</t>
  </si>
  <si>
    <t>京都府</t>
  </si>
  <si>
    <t>012262</t>
  </si>
  <si>
    <t>砂川市</t>
  </si>
  <si>
    <t>ｽﾅｶﾞﾜｼ</t>
  </si>
  <si>
    <t>012271</t>
  </si>
  <si>
    <t>歌志内市</t>
  </si>
  <si>
    <t>ｳﾀｼﾅｲｼ</t>
  </si>
  <si>
    <t>兵庫県</t>
  </si>
  <si>
    <t>012289</t>
  </si>
  <si>
    <t>深川市</t>
  </si>
  <si>
    <t>ﾌｶｶﾞﾜｼ</t>
  </si>
  <si>
    <t>奈良県</t>
  </si>
  <si>
    <t>012297</t>
  </si>
  <si>
    <t>富良野市</t>
  </si>
  <si>
    <t>ﾌﾗﾉｼ</t>
  </si>
  <si>
    <t>和歌山県</t>
  </si>
  <si>
    <t>012301</t>
  </si>
  <si>
    <t>登別市</t>
  </si>
  <si>
    <t>ﾉﾎﾞﾘﾍﾞﾂｼ</t>
  </si>
  <si>
    <t>鳥取県</t>
  </si>
  <si>
    <t>012319</t>
  </si>
  <si>
    <t>恵庭市</t>
  </si>
  <si>
    <t>ｴﾆﾜｼ</t>
  </si>
  <si>
    <t>島根県</t>
  </si>
  <si>
    <t>012335</t>
  </si>
  <si>
    <t>伊達市</t>
  </si>
  <si>
    <t>ﾀﾞﾃｼ</t>
  </si>
  <si>
    <t>岡山県</t>
  </si>
  <si>
    <t>012343</t>
  </si>
  <si>
    <t>北広島市</t>
  </si>
  <si>
    <t>ｷﾀﾋﾛｼﾏｼ</t>
  </si>
  <si>
    <t>広島県</t>
  </si>
  <si>
    <t>012351</t>
  </si>
  <si>
    <t>石狩市</t>
  </si>
  <si>
    <t>ｲｼｶﾘｼ</t>
  </si>
  <si>
    <t>山口県</t>
  </si>
  <si>
    <t>012360</t>
  </si>
  <si>
    <t>北斗市</t>
  </si>
  <si>
    <t>ﾎｸﾄｼ</t>
  </si>
  <si>
    <t>徳島県</t>
  </si>
  <si>
    <t>013030</t>
  </si>
  <si>
    <t>当別町</t>
  </si>
  <si>
    <t>ﾄｳﾍﾞﾂﾁｮｳ</t>
  </si>
  <si>
    <t>香川県</t>
  </si>
  <si>
    <t>013048</t>
  </si>
  <si>
    <t>新篠津村</t>
  </si>
  <si>
    <t>ｼﾝｼﾉﾂﾑﾗ</t>
  </si>
  <si>
    <t>愛媛県</t>
  </si>
  <si>
    <t>013315</t>
  </si>
  <si>
    <t>松前町</t>
  </si>
  <si>
    <t>ﾏﾂﾏｴﾁｮｳ</t>
  </si>
  <si>
    <t>高知県</t>
  </si>
  <si>
    <t>013323</t>
  </si>
  <si>
    <t>福島町</t>
  </si>
  <si>
    <t>ﾌｸｼﾏﾁｮｳ</t>
  </si>
  <si>
    <t>福岡県</t>
  </si>
  <si>
    <t>013331</t>
  </si>
  <si>
    <t>知内町</t>
  </si>
  <si>
    <t>ｼﾘｳﾁﾁｮｳ</t>
  </si>
  <si>
    <t>佐賀県</t>
  </si>
  <si>
    <t>013340</t>
  </si>
  <si>
    <t>木古内町</t>
  </si>
  <si>
    <t>ｷｺﾅｲﾁｮｳ</t>
  </si>
  <si>
    <t>長崎県</t>
  </si>
  <si>
    <t>013374</t>
  </si>
  <si>
    <t>七飯町</t>
  </si>
  <si>
    <t>ﾅﾅｴﾁｮｳ</t>
  </si>
  <si>
    <t>熊本県</t>
  </si>
  <si>
    <t>013439</t>
  </si>
  <si>
    <t>鹿部町</t>
  </si>
  <si>
    <t>ｼｶﾍﾞﾁｮｳ</t>
  </si>
  <si>
    <t>大分県</t>
  </si>
  <si>
    <t>013455</t>
  </si>
  <si>
    <t>森町</t>
  </si>
  <si>
    <t>ﾓﾘﾏﾁ</t>
  </si>
  <si>
    <t>宮崎県</t>
  </si>
  <si>
    <t>013463</t>
  </si>
  <si>
    <t>八雲町</t>
  </si>
  <si>
    <t>ﾔｸﾓﾁｮｳ</t>
  </si>
  <si>
    <t>鹿児島県</t>
  </si>
  <si>
    <t>013471</t>
  </si>
  <si>
    <t>長万部町</t>
  </si>
  <si>
    <t>ｵｼｬﾏﾝﾍﾞﾁｮｳ</t>
  </si>
  <si>
    <t>沖縄県</t>
  </si>
  <si>
    <t>013617</t>
  </si>
  <si>
    <t>江差町</t>
  </si>
  <si>
    <t>ｴｻｼﾁｮｳ</t>
  </si>
  <si>
    <t>指定都市</t>
    <rPh sb="0" eb="2">
      <t>シテイ</t>
    </rPh>
    <rPh sb="2" eb="4">
      <t>トシ</t>
    </rPh>
    <phoneticPr fontId="1"/>
  </si>
  <si>
    <t>大阪市</t>
  </si>
  <si>
    <t>013625</t>
  </si>
  <si>
    <t>上ノ国町</t>
  </si>
  <si>
    <t>ｶﾐﾉｸﾆﾁｮｳ</t>
  </si>
  <si>
    <t>名古屋市</t>
  </si>
  <si>
    <t>013633</t>
  </si>
  <si>
    <t>厚沢部町</t>
  </si>
  <si>
    <t>ｱｯｻﾌﾞﾁｮｳ</t>
  </si>
  <si>
    <t>京都市</t>
  </si>
  <si>
    <t>013641</t>
  </si>
  <si>
    <t>乙部町</t>
  </si>
  <si>
    <t>ｵﾄﾍﾞﾁｮｳ</t>
  </si>
  <si>
    <t>横浜市</t>
  </si>
  <si>
    <t>013676</t>
  </si>
  <si>
    <t>奥尻町</t>
  </si>
  <si>
    <t>ｵｸｼﾘﾁｮｳ</t>
  </si>
  <si>
    <t>神戸市</t>
  </si>
  <si>
    <t>013706</t>
  </si>
  <si>
    <t>今金町</t>
  </si>
  <si>
    <t>ｲﾏｶﾈﾁｮｳ</t>
    <phoneticPr fontId="27"/>
  </si>
  <si>
    <t>北九州市</t>
  </si>
  <si>
    <t>013714</t>
  </si>
  <si>
    <t>せたな町</t>
  </si>
  <si>
    <t>ｾﾀﾅﾁｮｳ</t>
    <phoneticPr fontId="27"/>
  </si>
  <si>
    <t>013919</t>
  </si>
  <si>
    <t>島牧村</t>
  </si>
  <si>
    <t>ｼﾏﾏｷﾑﾗ</t>
  </si>
  <si>
    <t>川崎市</t>
  </si>
  <si>
    <t>013927</t>
  </si>
  <si>
    <t>寿都町</t>
  </si>
  <si>
    <t>ｽｯﾂﾁｮｳ</t>
  </si>
  <si>
    <t>福岡市</t>
  </si>
  <si>
    <t>013935</t>
  </si>
  <si>
    <t>黒松内町</t>
  </si>
  <si>
    <t>ｸﾛﾏﾂﾅｲﾁｮｳ</t>
  </si>
  <si>
    <t>広島市</t>
  </si>
  <si>
    <t>013943</t>
  </si>
  <si>
    <t>蘭越町</t>
  </si>
  <si>
    <t>ﾗﾝｺｼﾁｮｳ</t>
  </si>
  <si>
    <t>仙台市</t>
  </si>
  <si>
    <t>013951</t>
  </si>
  <si>
    <t>ニセコ町</t>
  </si>
  <si>
    <t>ﾆｾｺﾁｮｳ</t>
  </si>
  <si>
    <t>千葉市</t>
  </si>
  <si>
    <t>013960</t>
  </si>
  <si>
    <t>真狩村</t>
  </si>
  <si>
    <t>ﾏｯｶﾘﾑﾗ</t>
  </si>
  <si>
    <t>さいたま市</t>
  </si>
  <si>
    <t>013978</t>
  </si>
  <si>
    <t>留寿都村</t>
  </si>
  <si>
    <t>ﾙｽﾂﾑﾗ</t>
  </si>
  <si>
    <t>静岡市</t>
  </si>
  <si>
    <t>013986</t>
  </si>
  <si>
    <t>喜茂別町</t>
  </si>
  <si>
    <t>ｷﾓﾍﾞﾂﾁｮｳ</t>
  </si>
  <si>
    <t>堺市</t>
  </si>
  <si>
    <t>013994</t>
  </si>
  <si>
    <t>京極町</t>
  </si>
  <si>
    <t>ｷｮｳｺﾞｸﾁｮｳ</t>
  </si>
  <si>
    <t>新潟市</t>
  </si>
  <si>
    <t>014001</t>
  </si>
  <si>
    <t>倶知安町</t>
  </si>
  <si>
    <t>ｸｯﾁｬﾝﾁｮｳ</t>
  </si>
  <si>
    <t>浜松市</t>
  </si>
  <si>
    <t>014010</t>
  </si>
  <si>
    <t>共和町</t>
  </si>
  <si>
    <t>ｷｮｳﾜﾁｮｳ</t>
  </si>
  <si>
    <t>岡山市</t>
  </si>
  <si>
    <t>014028</t>
  </si>
  <si>
    <t>岩内町</t>
  </si>
  <si>
    <t>ｲﾜﾅｲﾁｮｳ</t>
  </si>
  <si>
    <t>相模原市</t>
  </si>
  <si>
    <t>014036</t>
  </si>
  <si>
    <t>泊村</t>
  </si>
  <si>
    <t>ﾄﾏﾘﾑﾗ</t>
  </si>
  <si>
    <t>熊本市</t>
  </si>
  <si>
    <t>014044</t>
  </si>
  <si>
    <t>神恵内村</t>
  </si>
  <si>
    <t>ｶﾓｴﾅｲﾑﾗ</t>
  </si>
  <si>
    <t>中核市</t>
    <rPh sb="0" eb="3">
      <t>チュウカクシ</t>
    </rPh>
    <phoneticPr fontId="1"/>
  </si>
  <si>
    <t>宇都宮市</t>
    <phoneticPr fontId="1"/>
  </si>
  <si>
    <t>014052</t>
  </si>
  <si>
    <t>積丹町</t>
  </si>
  <si>
    <t>ｼｬｺﾀﾝﾁｮｳ</t>
  </si>
  <si>
    <t>金沢市</t>
  </si>
  <si>
    <t>014061</t>
  </si>
  <si>
    <t>古平町</t>
  </si>
  <si>
    <t>ﾌﾙﾋﾞﾗﾁｮｳ</t>
  </si>
  <si>
    <t>岐阜市</t>
  </si>
  <si>
    <t>014079</t>
  </si>
  <si>
    <t>仁木町</t>
  </si>
  <si>
    <t>ﾆｷﾁｮｳ</t>
  </si>
  <si>
    <t>姫路市</t>
  </si>
  <si>
    <t>014087</t>
  </si>
  <si>
    <t>余市町</t>
  </si>
  <si>
    <t>ﾖｲﾁﾁｮｳ</t>
  </si>
  <si>
    <t>鹿児島市</t>
  </si>
  <si>
    <t>014095</t>
  </si>
  <si>
    <t>赤井川村</t>
  </si>
  <si>
    <t>ｱｶｲｶﾞﾜﾑﾗ</t>
  </si>
  <si>
    <t>秋田市</t>
  </si>
  <si>
    <t>014231</t>
  </si>
  <si>
    <t>南幌町</t>
  </si>
  <si>
    <t>ﾅﾝﾎﾟﾛﾁｮｳ</t>
  </si>
  <si>
    <t>郡山市</t>
  </si>
  <si>
    <t>014249</t>
  </si>
  <si>
    <t>奈井江町</t>
  </si>
  <si>
    <t>ﾅｲｴﾁｮｳ</t>
  </si>
  <si>
    <t>和歌山市</t>
  </si>
  <si>
    <t>014257</t>
  </si>
  <si>
    <t>上砂川町</t>
  </si>
  <si>
    <t>ｶﾐｽﾅｶﾞﾜﾁｮｳ</t>
  </si>
  <si>
    <t>長崎市</t>
  </si>
  <si>
    <t>014273</t>
  </si>
  <si>
    <t>由仁町</t>
  </si>
  <si>
    <t>ﾕﾆﾁｮｳ</t>
  </si>
  <si>
    <t>大分市</t>
  </si>
  <si>
    <t>014281</t>
  </si>
  <si>
    <t>長沼町</t>
  </si>
  <si>
    <t>ﾅｶﾞﾇﾏﾁｮｳ</t>
  </si>
  <si>
    <t>豊田市</t>
  </si>
  <si>
    <t>014290</t>
  </si>
  <si>
    <t>栗山町</t>
  </si>
  <si>
    <t>ｸﾘﾔﾏﾁｮｳ</t>
  </si>
  <si>
    <t>福山市</t>
  </si>
  <si>
    <t>014303</t>
  </si>
  <si>
    <t>月形町</t>
  </si>
  <si>
    <t>ﾂｷｶﾞﾀﾁｮｳ</t>
  </si>
  <si>
    <t>高知市</t>
  </si>
  <si>
    <t>014311</t>
  </si>
  <si>
    <t>浦臼町</t>
  </si>
  <si>
    <t>ｳﾗｳｽﾁｮｳ</t>
  </si>
  <si>
    <t>宮崎市</t>
  </si>
  <si>
    <t>014320</t>
  </si>
  <si>
    <t>新十津川町</t>
  </si>
  <si>
    <t>ｼﾝﾄﾂｶﾜﾁｮｳ</t>
  </si>
  <si>
    <t>いわき市</t>
  </si>
  <si>
    <t>014338</t>
  </si>
  <si>
    <t>妹背牛町</t>
  </si>
  <si>
    <t>ﾓｾｳｼﾁｮｳ</t>
  </si>
  <si>
    <t>長野市</t>
  </si>
  <si>
    <t>014346</t>
  </si>
  <si>
    <t>秩父別町</t>
  </si>
  <si>
    <t>ﾁｯﾌﾟﾍﾞﾂﾁｮｳ</t>
  </si>
  <si>
    <t>豊橋市</t>
  </si>
  <si>
    <t>014362</t>
  </si>
  <si>
    <t>雨竜町</t>
  </si>
  <si>
    <t>ｳﾘｭｳﾁｮｳ</t>
  </si>
  <si>
    <t>高松市</t>
  </si>
  <si>
    <t>014371</t>
  </si>
  <si>
    <t>北竜町</t>
  </si>
  <si>
    <t>ﾎｸﾘｭｳﾁｮｳ</t>
  </si>
  <si>
    <t>014389</t>
  </si>
  <si>
    <t>沼田町</t>
  </si>
  <si>
    <t>ﾇﾏﾀﾁｮｳ</t>
  </si>
  <si>
    <t>松山市</t>
  </si>
  <si>
    <t>014524</t>
  </si>
  <si>
    <t>鷹栖町</t>
  </si>
  <si>
    <t>ﾀｶｽﾁｮｳ</t>
  </si>
  <si>
    <t>横須賀市</t>
  </si>
  <si>
    <t>014532</t>
  </si>
  <si>
    <t>東神楽町</t>
  </si>
  <si>
    <t>ﾋｶﾞｼｶｸﾞﾗﾁｮｳ</t>
  </si>
  <si>
    <t>奈良市</t>
  </si>
  <si>
    <t>014541</t>
  </si>
  <si>
    <t>当麻町</t>
  </si>
  <si>
    <t>ﾄｳﾏﾁｮｳ</t>
  </si>
  <si>
    <t>倉敷市</t>
  </si>
  <si>
    <t>014559</t>
  </si>
  <si>
    <t>比布町</t>
  </si>
  <si>
    <t>ﾋﾟｯﾌﾟﾁｮｳ</t>
  </si>
  <si>
    <t>川越市</t>
  </si>
  <si>
    <t>014567</t>
  </si>
  <si>
    <t>愛別町</t>
  </si>
  <si>
    <t>ｱｲﾍﾞﾂﾁｮｳ</t>
  </si>
  <si>
    <t>船橋市</t>
  </si>
  <si>
    <t>014575</t>
  </si>
  <si>
    <t>上川町</t>
  </si>
  <si>
    <t>ｶﾐｶﾜﾁｮｳ</t>
  </si>
  <si>
    <t>岡崎市</t>
  </si>
  <si>
    <t>014583</t>
  </si>
  <si>
    <t>東川町</t>
  </si>
  <si>
    <t>ﾋｶﾞｼｶﾜﾁｮｳ</t>
  </si>
  <si>
    <t>高槻市</t>
  </si>
  <si>
    <t>014591</t>
  </si>
  <si>
    <t>美瑛町</t>
  </si>
  <si>
    <t>ﾋﾞｴｲﾁｮｳ</t>
  </si>
  <si>
    <t>東大阪市</t>
  </si>
  <si>
    <t>014605</t>
  </si>
  <si>
    <t>上富良野町</t>
  </si>
  <si>
    <t>ｶﾐﾌﾗﾉﾁｮｳ</t>
  </si>
  <si>
    <t>富山市</t>
  </si>
  <si>
    <t>014613</t>
  </si>
  <si>
    <t>中富良野町</t>
  </si>
  <si>
    <t>ﾅｶﾌﾗﾉﾁｮｳ</t>
  </si>
  <si>
    <t>014621</t>
  </si>
  <si>
    <t>南富良野町</t>
  </si>
  <si>
    <t>ﾐﾅﾐﾌﾗﾉﾁｮｳ</t>
  </si>
  <si>
    <t>下関市</t>
  </si>
  <si>
    <t>014630</t>
  </si>
  <si>
    <t>占冠村</t>
  </si>
  <si>
    <t>ｼﾑｶｯﾌﾟﾑﾗ</t>
  </si>
  <si>
    <t>青森市</t>
  </si>
  <si>
    <t>014648</t>
  </si>
  <si>
    <t>和寒町</t>
  </si>
  <si>
    <t>ﾜｯｻﾑﾁｮｳ</t>
  </si>
  <si>
    <t>盛岡市</t>
  </si>
  <si>
    <t>014656</t>
  </si>
  <si>
    <t>剣淵町</t>
  </si>
  <si>
    <t>ｹﾝﾌﾞﾁﾁｮｳ</t>
  </si>
  <si>
    <t>柏市</t>
  </si>
  <si>
    <t>014681</t>
  </si>
  <si>
    <t>下川町</t>
  </si>
  <si>
    <t>ｼﾓｶﾜﾁｮｳ</t>
  </si>
  <si>
    <t>西宮市</t>
  </si>
  <si>
    <t>014699</t>
  </si>
  <si>
    <t>美深町</t>
  </si>
  <si>
    <t>ﾋﾞﾌｶﾁｮｳ</t>
  </si>
  <si>
    <t>久留米市</t>
  </si>
  <si>
    <t>014702</t>
  </si>
  <si>
    <t>音威子府村</t>
  </si>
  <si>
    <t>ｵﾄｲﾈｯﾌﾟﾑﾗ</t>
  </si>
  <si>
    <t>前橋市</t>
  </si>
  <si>
    <t>014711</t>
  </si>
  <si>
    <t>中川町</t>
  </si>
  <si>
    <t>ﾅｶｶﾞﾜﾁｮｳ</t>
  </si>
  <si>
    <t>大津市</t>
  </si>
  <si>
    <t>014729</t>
  </si>
  <si>
    <t>幌加内町</t>
  </si>
  <si>
    <t>ﾎﾛｶﾅｲﾁｮｳ</t>
  </si>
  <si>
    <t>尼崎市</t>
  </si>
  <si>
    <t>014818</t>
  </si>
  <si>
    <t>増毛町</t>
  </si>
  <si>
    <t>ﾏｼｹﾁｮｳ</t>
  </si>
  <si>
    <t>高崎市</t>
  </si>
  <si>
    <t>014826</t>
  </si>
  <si>
    <t>小平町</t>
  </si>
  <si>
    <t>ｵﾋﾞﾗﾁｮｳ</t>
  </si>
  <si>
    <t>豊中市</t>
  </si>
  <si>
    <t>014834</t>
  </si>
  <si>
    <t>苫前町</t>
  </si>
  <si>
    <t>ﾄﾏﾏｴﾁｮｳ</t>
  </si>
  <si>
    <t>那覇市</t>
  </si>
  <si>
    <t>014842</t>
  </si>
  <si>
    <t>羽幌町</t>
  </si>
  <si>
    <t>ﾊﾎﾞﾛﾁｮｳ</t>
  </si>
  <si>
    <t>枚方市</t>
  </si>
  <si>
    <t>014851</t>
  </si>
  <si>
    <t>初山別村</t>
  </si>
  <si>
    <t>ｼｮｻﾝﾍﾞﾂﾑﾗ</t>
  </si>
  <si>
    <t>八王子市</t>
  </si>
  <si>
    <t>014869</t>
  </si>
  <si>
    <t>遠別町</t>
  </si>
  <si>
    <t>ｴﾝﾍﾞﾂﾁｮｳ</t>
  </si>
  <si>
    <t>越谷市</t>
  </si>
  <si>
    <t>014877</t>
  </si>
  <si>
    <t>天塩町</t>
  </si>
  <si>
    <t>ﾃｼｵﾁｮｳ</t>
  </si>
  <si>
    <t>呉市</t>
  </si>
  <si>
    <t>015113</t>
  </si>
  <si>
    <t>猿払村</t>
  </si>
  <si>
    <t>ｻﾙﾌﾂﾑﾗ</t>
  </si>
  <si>
    <t>佐世保市</t>
  </si>
  <si>
    <t>015121</t>
  </si>
  <si>
    <t>浜頓別町</t>
  </si>
  <si>
    <t>ﾊﾏﾄﾝﾍﾞﾂﾁｮｳ</t>
  </si>
  <si>
    <t>八戸市</t>
  </si>
  <si>
    <t>015130</t>
  </si>
  <si>
    <t>中頓別町</t>
  </si>
  <si>
    <t>ﾅｶﾄﾝﾍﾞﾂﾁｮｳ</t>
  </si>
  <si>
    <t>福島市</t>
  </si>
  <si>
    <t>015148</t>
  </si>
  <si>
    <t>枝幸町</t>
  </si>
  <si>
    <t>川口市</t>
  </si>
  <si>
    <t>015164</t>
  </si>
  <si>
    <t>豊富町</t>
  </si>
  <si>
    <t>ﾄﾖﾄﾐﾁｮｳ</t>
  </si>
  <si>
    <t>八尾市</t>
  </si>
  <si>
    <t>015172</t>
  </si>
  <si>
    <t>礼文町</t>
  </si>
  <si>
    <t>ﾚﾌﾞﾝﾁｮｳ</t>
  </si>
  <si>
    <t>明石市</t>
  </si>
  <si>
    <t>015181</t>
  </si>
  <si>
    <t>利尻町</t>
  </si>
  <si>
    <t>ﾘｼﾘﾁｮｳ</t>
  </si>
  <si>
    <t>鳥取市</t>
  </si>
  <si>
    <t>015199</t>
  </si>
  <si>
    <t>利尻富士町</t>
  </si>
  <si>
    <t>ﾘｼﾘﾌｼﾞﾁｮｳ</t>
  </si>
  <si>
    <t>松江市</t>
  </si>
  <si>
    <t>015202</t>
  </si>
  <si>
    <t>幌延町</t>
  </si>
  <si>
    <t>ﾎﾛﾉﾍﾞﾁｮｳ</t>
  </si>
  <si>
    <t>山形市</t>
  </si>
  <si>
    <t>015431</t>
  </si>
  <si>
    <t>美幌町</t>
  </si>
  <si>
    <t>ﾋﾞﾎﾛﾁｮｳ</t>
  </si>
  <si>
    <t>福井市</t>
  </si>
  <si>
    <t>015440</t>
  </si>
  <si>
    <t>津別町</t>
  </si>
  <si>
    <t>ﾂﾍﾞﾂﾁｮｳ</t>
  </si>
  <si>
    <t>甲府市</t>
  </si>
  <si>
    <t>015458</t>
  </si>
  <si>
    <t>斜里町</t>
  </si>
  <si>
    <t>ｼｬﾘﾁｮｳ</t>
  </si>
  <si>
    <t>寝屋川市</t>
  </si>
  <si>
    <t>015466</t>
  </si>
  <si>
    <t>清里町</t>
  </si>
  <si>
    <t>ｷﾖｻﾄﾁｮｳ</t>
  </si>
  <si>
    <t>水戸市</t>
  </si>
  <si>
    <t>015474</t>
  </si>
  <si>
    <t>小清水町</t>
  </si>
  <si>
    <t>ｺｼﾐｽﾞﾁｮｳ</t>
  </si>
  <si>
    <t>015491</t>
  </si>
  <si>
    <t>訓子府町</t>
  </si>
  <si>
    <t>ｸﾝﾈｯﾌﾟﾁｮｳ</t>
  </si>
  <si>
    <t>松本市</t>
    <phoneticPr fontId="1"/>
  </si>
  <si>
    <t>015504</t>
  </si>
  <si>
    <t>置戸町</t>
  </si>
  <si>
    <t>ｵｹﾄﾁｮｳ</t>
  </si>
  <si>
    <t>一宮市</t>
    <phoneticPr fontId="1"/>
  </si>
  <si>
    <t>015521</t>
  </si>
  <si>
    <t>佐呂間町</t>
  </si>
  <si>
    <t>ｻﾛﾏﾁｮｳ</t>
  </si>
  <si>
    <t>施行時特例市</t>
    <rPh sb="0" eb="3">
      <t>セコウジ</t>
    </rPh>
    <rPh sb="3" eb="6">
      <t>トクレイシ</t>
    </rPh>
    <phoneticPr fontId="1"/>
  </si>
  <si>
    <t>小田原市</t>
  </si>
  <si>
    <t>015555</t>
  </si>
  <si>
    <t>遠軽町</t>
  </si>
  <si>
    <t>ｴﾝｶﾞﾙﾁｮｳ</t>
  </si>
  <si>
    <t>大和市</t>
  </si>
  <si>
    <t>015598</t>
  </si>
  <si>
    <t>湧別町</t>
  </si>
  <si>
    <t>ﾕｳﾍﾞﾂﾁｮｳ</t>
  </si>
  <si>
    <t>沼津市</t>
  </si>
  <si>
    <t>015601</t>
  </si>
  <si>
    <t>滝上町</t>
  </si>
  <si>
    <t>ﾀｷﾉｳｴﾁｮｳ</t>
  </si>
  <si>
    <t>四日市市</t>
  </si>
  <si>
    <t>015610</t>
  </si>
  <si>
    <t>興部町</t>
  </si>
  <si>
    <t>ｵｺｯﾍﾟﾁｮｳ</t>
  </si>
  <si>
    <t>平塚市</t>
  </si>
  <si>
    <t>015628</t>
  </si>
  <si>
    <t>西興部村</t>
  </si>
  <si>
    <t>ﾆｼｵｺｯﾍﾟﾑﾗ</t>
  </si>
  <si>
    <t>富士市</t>
  </si>
  <si>
    <t>015636</t>
  </si>
  <si>
    <t>雄武町</t>
  </si>
  <si>
    <t>ｵｳﾑﾁｮｳ</t>
  </si>
  <si>
    <t>春日井市</t>
  </si>
  <si>
    <t>015644</t>
  </si>
  <si>
    <t>大空町</t>
  </si>
  <si>
    <t>ｵｵｿﾞﾗﾁｮｳ</t>
  </si>
  <si>
    <t>茨木市</t>
  </si>
  <si>
    <t>015717</t>
  </si>
  <si>
    <t>豊浦町</t>
  </si>
  <si>
    <t>ﾄﾖｳﾗﾁｮｳ</t>
  </si>
  <si>
    <t>所沢市</t>
  </si>
  <si>
    <t>015750</t>
  </si>
  <si>
    <t>壮瞥町</t>
  </si>
  <si>
    <t>ｿｳﾍﾞﾂﾁｮｳ</t>
  </si>
  <si>
    <t>厚木市</t>
  </si>
  <si>
    <t>015784</t>
  </si>
  <si>
    <t>白老町</t>
  </si>
  <si>
    <t>ｼﾗｵｲﾁｮｳ</t>
  </si>
  <si>
    <t>岸和田市</t>
  </si>
  <si>
    <t>015814</t>
  </si>
  <si>
    <t>厚真町</t>
  </si>
  <si>
    <t>ｱﾂﾏﾁｮｳ</t>
  </si>
  <si>
    <t>加古川市</t>
  </si>
  <si>
    <t>015849</t>
  </si>
  <si>
    <t>洞爺湖町</t>
  </si>
  <si>
    <t>ﾄｳﾔｺﾁｮｳ</t>
  </si>
  <si>
    <t>茅ヶ崎市</t>
  </si>
  <si>
    <t>015857</t>
  </si>
  <si>
    <t>安平町</t>
  </si>
  <si>
    <t>ｱﾋﾞﾗﾁｮｳ</t>
  </si>
  <si>
    <t>宝塚市</t>
  </si>
  <si>
    <t>015865</t>
  </si>
  <si>
    <t>むかわ町</t>
  </si>
  <si>
    <t>ﾑｶﾜﾁｮｳ</t>
  </si>
  <si>
    <t>草加市</t>
  </si>
  <si>
    <t>016012</t>
  </si>
  <si>
    <t>日高町</t>
  </si>
  <si>
    <t>ﾋﾀﾞｶﾁｮｳ</t>
  </si>
  <si>
    <t>つくば市</t>
  </si>
  <si>
    <t>016021</t>
  </si>
  <si>
    <t>平取町</t>
  </si>
  <si>
    <t>ﾋﾞﾗﾄﾘﾁｮｳ</t>
  </si>
  <si>
    <t>伊勢崎市</t>
  </si>
  <si>
    <t>016047</t>
  </si>
  <si>
    <t>新冠町</t>
  </si>
  <si>
    <t>ﾆｲｶｯﾌﾟﾁｮｳ</t>
  </si>
  <si>
    <t>太田市</t>
  </si>
  <si>
    <t>016071</t>
  </si>
  <si>
    <t>浦河町</t>
  </si>
  <si>
    <t>ｳﾗｶﾜﾁｮｳ</t>
  </si>
  <si>
    <t>長岡市</t>
  </si>
  <si>
    <t>016080</t>
  </si>
  <si>
    <t>様似町</t>
  </si>
  <si>
    <t>ｻﾏﾆﾁｮｳ</t>
  </si>
  <si>
    <t>上越市</t>
  </si>
  <si>
    <t>016098</t>
  </si>
  <si>
    <t>えりも町</t>
  </si>
  <si>
    <t>ｴﾘﾓﾁｮｳ</t>
  </si>
  <si>
    <t>春日部市</t>
  </si>
  <si>
    <t>016101</t>
  </si>
  <si>
    <t>新ひだか町</t>
  </si>
  <si>
    <t>ｼﾝﾋﾀﾞｶﾁｮｳ</t>
  </si>
  <si>
    <t>熊谷市</t>
  </si>
  <si>
    <t>016314</t>
  </si>
  <si>
    <t>音更町</t>
  </si>
  <si>
    <t>ｵﾄﾌｹﾁｮｳ</t>
  </si>
  <si>
    <t>佐賀市</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</si>
  <si>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</si>
  <si>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</si>
  <si>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</si>
  <si>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</si>
  <si>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</si>
  <si>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</si>
  <si>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</si>
  <si>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</si>
  <si>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</si>
  <si>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</si>
  <si>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</si>
  <si>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</si>
  <si>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</si>
  <si>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</si>
  <si>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</si>
  <si>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</si>
  <si>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</si>
  <si>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</si>
  <si>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</si>
  <si>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</si>
  <si>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</si>
  <si>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</si>
  <si>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</si>
  <si>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</si>
  <si>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</si>
  <si>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</si>
  <si>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</si>
  <si>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</si>
  <si>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</si>
  <si>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</si>
  <si>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</si>
  <si>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</si>
  <si>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</si>
  <si>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</si>
  <si>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</si>
  <si>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</si>
  <si>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</si>
  <si>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</si>
  <si>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</si>
  <si>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</si>
  <si>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</si>
  <si>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</si>
  <si>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</si>
  <si>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</si>
  <si>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</si>
  <si>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</si>
  <si>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</si>
  <si>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</si>
  <si>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</si>
  <si>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</si>
  <si>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</si>
  <si>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</si>
  <si>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</si>
  <si>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</si>
  <si>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</si>
  <si>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</si>
  <si>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</si>
  <si>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</si>
  <si>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</si>
  <si>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</si>
  <si>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</si>
  <si>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</si>
  <si>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</si>
  <si>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</si>
  <si>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</si>
  <si>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</si>
  <si>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</si>
  <si>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</si>
  <si>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</si>
  <si>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</si>
  <si>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</si>
  <si>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</si>
  <si>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</si>
  <si>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27"/>
  </si>
  <si>
    <t>ﾍﾞﾂｶｲﾁｮｳ</t>
  </si>
  <si>
    <t>016926</t>
  </si>
  <si>
    <t>中標津町</t>
  </si>
  <si>
    <t>ﾅｶｼﾍﾞﾂﾁｮｳ</t>
  </si>
  <si>
    <t>016934</t>
  </si>
  <si>
    <t>標津町</t>
  </si>
  <si>
    <t>ｼﾍﾞﾂﾁｮｳ</t>
  </si>
  <si>
    <t>016942</t>
  </si>
  <si>
    <t>羅臼町</t>
  </si>
  <si>
    <t>ﾗｳｽﾁｮｳ</t>
  </si>
  <si>
    <t>016951</t>
    <phoneticPr fontId="27"/>
  </si>
  <si>
    <t>色丹村</t>
    <rPh sb="0" eb="3">
      <t>シコタンムラ</t>
    </rPh>
    <phoneticPr fontId="27"/>
  </si>
  <si>
    <t>ｼｺﾀﾝﾑﾗ</t>
    <phoneticPr fontId="27"/>
  </si>
  <si>
    <t>016969</t>
    <phoneticPr fontId="27"/>
  </si>
  <si>
    <t>泊村</t>
    <rPh sb="0" eb="2">
      <t>トマリムラ</t>
    </rPh>
    <phoneticPr fontId="27"/>
  </si>
  <si>
    <t>ﾄﾏﾘﾑﾗ</t>
    <phoneticPr fontId="27"/>
  </si>
  <si>
    <t>016977</t>
    <phoneticPr fontId="27"/>
  </si>
  <si>
    <t>留夜別村</t>
    <phoneticPr fontId="27"/>
  </si>
  <si>
    <t>ﾙﾔﾍﾞﾂﾑﾗ</t>
    <phoneticPr fontId="27"/>
  </si>
  <si>
    <t>016985</t>
    <phoneticPr fontId="27"/>
  </si>
  <si>
    <t>留別村</t>
    <phoneticPr fontId="27"/>
  </si>
  <si>
    <t>ﾙﾍﾞﾂﾑﾗ</t>
    <phoneticPr fontId="27"/>
  </si>
  <si>
    <t>016993</t>
    <phoneticPr fontId="27"/>
  </si>
  <si>
    <t>紗那村</t>
    <phoneticPr fontId="27"/>
  </si>
  <si>
    <t>ｼｬﾅﾑﾗ</t>
    <phoneticPr fontId="27"/>
  </si>
  <si>
    <t>017001</t>
    <phoneticPr fontId="27"/>
  </si>
  <si>
    <t>蘂取村</t>
    <phoneticPr fontId="27"/>
  </si>
  <si>
    <t>ｼﾍﾞﾄﾛﾑﾗ</t>
    <phoneticPr fontId="27"/>
  </si>
  <si>
    <t>020001</t>
    <phoneticPr fontId="27"/>
  </si>
  <si>
    <t>青森県</t>
    <phoneticPr fontId="27"/>
  </si>
  <si>
    <t>ｱｵﾓﾘｹﾝ</t>
    <phoneticPr fontId="27"/>
  </si>
  <si>
    <t>022012</t>
  </si>
  <si>
    <t>ｱｵﾓﾘｹﾝ</t>
  </si>
  <si>
    <t>ｱｵﾓﾘｼ</t>
  </si>
  <si>
    <t>022021</t>
  </si>
  <si>
    <t>弘前市</t>
  </si>
  <si>
    <t>ﾋﾛｻｷｼ</t>
  </si>
  <si>
    <t>022039</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</si>
  <si>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</si>
  <si>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</si>
  <si>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</si>
  <si>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</si>
  <si>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</si>
  <si>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</si>
  <si>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</si>
  <si>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</si>
  <si>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</si>
  <si>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</si>
  <si>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</si>
  <si>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</si>
  <si>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</si>
  <si>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</si>
  <si>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</si>
  <si>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</si>
  <si>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</si>
  <si>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</si>
  <si>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</si>
  <si>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</si>
  <si>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</si>
  <si>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</si>
  <si>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</si>
  <si>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</si>
  <si>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</si>
  <si>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</si>
  <si>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</si>
  <si>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</si>
  <si>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</si>
  <si>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</si>
  <si>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</si>
  <si>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</si>
  <si>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</si>
  <si>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</si>
  <si>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</si>
  <si>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</si>
  <si>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</si>
  <si>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</si>
  <si>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</si>
  <si>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</si>
  <si>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</si>
  <si>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</si>
  <si>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</si>
  <si>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</si>
  <si>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</si>
  <si>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</si>
  <si>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</si>
  <si>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</si>
  <si>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</si>
  <si>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</si>
  <si>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</si>
  <si>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</si>
  <si>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</si>
  <si>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</si>
  <si>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</si>
  <si>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</si>
  <si>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</si>
  <si>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</si>
  <si>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</si>
  <si>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</si>
  <si>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</si>
  <si>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</si>
  <si>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</si>
  <si>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</si>
  <si>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</si>
  <si>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</si>
  <si>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</si>
  <si>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</si>
  <si>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</si>
  <si>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</si>
  <si>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</si>
  <si>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</si>
  <si>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</si>
  <si>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</si>
  <si>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</si>
  <si>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</si>
  <si>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</si>
  <si>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</si>
  <si>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</si>
  <si>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</si>
  <si>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</si>
  <si>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</si>
  <si>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</si>
  <si>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</si>
  <si>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</si>
  <si>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</si>
  <si>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</si>
  <si>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</si>
  <si>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</si>
  <si>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</si>
  <si>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</si>
  <si>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</si>
  <si>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</si>
  <si>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</si>
  <si>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</si>
  <si>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</si>
  <si>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</si>
  <si>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</si>
  <si>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</si>
  <si>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</si>
  <si>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</si>
  <si>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</si>
  <si>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</si>
  <si>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</si>
  <si>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</si>
  <si>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</si>
  <si>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</si>
  <si>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</si>
  <si>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</si>
  <si>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</si>
  <si>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</si>
  <si>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</si>
  <si>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27"/>
  </si>
  <si>
    <t>岩手県</t>
    <phoneticPr fontId="27"/>
  </si>
  <si>
    <t>ｲﾜﾃｹﾝ</t>
    <phoneticPr fontId="27"/>
  </si>
  <si>
    <t>032018</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</si>
  <si>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</si>
  <si>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</si>
  <si>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</si>
  <si>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</si>
  <si>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</si>
  <si>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</si>
  <si>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</si>
  <si>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</si>
  <si>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</si>
  <si>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</si>
  <si>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</si>
  <si>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</si>
  <si>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</si>
  <si>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</si>
  <si>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</si>
  <si>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</si>
  <si>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</si>
  <si>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</si>
  <si>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</si>
  <si>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</si>
  <si>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</si>
  <si>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</si>
  <si>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</si>
  <si>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</si>
  <si>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</si>
  <si>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</si>
  <si>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</si>
  <si>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</si>
  <si>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</si>
  <si>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</si>
  <si>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</si>
  <si>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</si>
  <si>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</si>
  <si>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</si>
  <si>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</si>
  <si>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</si>
  <si>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</si>
  <si>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</si>
  <si>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27"/>
  </si>
  <si>
    <t>滝沢市</t>
    <rPh sb="2" eb="3">
      <t>シ</t>
    </rPh>
    <phoneticPr fontId="27"/>
  </si>
  <si>
    <t>ﾀｷｻﾞﾜｼ</t>
    <phoneticPr fontId="27"/>
  </si>
  <si>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</si>
  <si>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</si>
  <si>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</si>
  <si>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</si>
  <si>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</si>
  <si>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</si>
  <si>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</si>
  <si>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</si>
  <si>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</si>
  <si>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</si>
  <si>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</si>
  <si>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</si>
  <si>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</si>
  <si>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</si>
  <si>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</si>
  <si>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</si>
  <si>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</si>
  <si>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</si>
  <si>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</si>
  <si>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</si>
  <si>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</si>
  <si>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</si>
  <si>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</si>
  <si>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</si>
  <si>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</si>
  <si>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</si>
  <si>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</si>
  <si>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</si>
  <si>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</si>
  <si>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</si>
  <si>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</si>
  <si>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</si>
  <si>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</si>
  <si>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</si>
  <si>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</si>
  <si>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</si>
  <si>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</si>
  <si>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</si>
  <si>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</si>
  <si>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</si>
  <si>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</si>
  <si>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</si>
  <si>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</si>
  <si>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</si>
  <si>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</si>
  <si>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</si>
  <si>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</si>
  <si>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</si>
  <si>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</si>
  <si>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</si>
  <si>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</si>
  <si>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</si>
  <si>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</si>
  <si>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</si>
  <si>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</si>
  <si>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</si>
  <si>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</si>
  <si>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27"/>
  </si>
  <si>
    <t>宮城県</t>
    <phoneticPr fontId="27"/>
  </si>
  <si>
    <t>ﾐﾔｷﾞｹﾝ</t>
    <phoneticPr fontId="27"/>
  </si>
  <si>
    <t>041009</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</si>
  <si>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</si>
  <si>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</si>
  <si>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</si>
  <si>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</si>
  <si>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</si>
  <si>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</si>
  <si>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</si>
  <si>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</si>
  <si>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</si>
  <si>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</si>
  <si>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</si>
  <si>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</si>
  <si>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</si>
  <si>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</si>
  <si>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</si>
  <si>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</si>
  <si>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</si>
  <si>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</si>
  <si>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</si>
  <si>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</si>
  <si>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</si>
  <si>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</si>
  <si>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</si>
  <si>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</si>
  <si>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</si>
  <si>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</si>
  <si>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</si>
  <si>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</si>
  <si>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</si>
  <si>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</si>
  <si>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</si>
  <si>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</si>
  <si>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</si>
  <si>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</si>
  <si>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</si>
  <si>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</si>
  <si>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</si>
  <si>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</si>
  <si>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27"/>
  </si>
  <si>
    <t>富谷市</t>
    <rPh sb="2" eb="3">
      <t>シ</t>
    </rPh>
    <phoneticPr fontId="27"/>
  </si>
  <si>
    <t>ﾄﾐﾔｼ</t>
    <phoneticPr fontId="27"/>
  </si>
  <si>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</si>
  <si>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</si>
  <si>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</si>
  <si>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</si>
  <si>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</si>
  <si>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</si>
  <si>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</si>
  <si>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</si>
  <si>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</si>
  <si>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</si>
  <si>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</si>
  <si>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</si>
  <si>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</si>
  <si>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</si>
  <si>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</si>
  <si>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</si>
  <si>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</si>
  <si>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</si>
  <si>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</si>
  <si>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</si>
  <si>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</si>
  <si>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</si>
  <si>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</si>
  <si>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</si>
  <si>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</si>
  <si>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</si>
  <si>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</si>
  <si>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</si>
  <si>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</si>
  <si>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</si>
  <si>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</si>
  <si>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</si>
  <si>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</si>
  <si>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</si>
  <si>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</si>
  <si>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</si>
  <si>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</si>
  <si>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</si>
  <si>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</si>
  <si>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</si>
  <si>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</si>
  <si>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</si>
  <si>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</si>
  <si>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</si>
  <si>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</si>
  <si>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</si>
  <si>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</si>
  <si>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</si>
  <si>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</si>
  <si>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</si>
  <si>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</si>
  <si>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</si>
  <si>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</si>
  <si>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</si>
  <si>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</si>
  <si>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</si>
  <si>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</si>
  <si>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</si>
  <si>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</si>
  <si>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</si>
  <si>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</si>
  <si>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</si>
  <si>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</si>
  <si>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27"/>
  </si>
  <si>
    <t>秋田県</t>
    <phoneticPr fontId="27"/>
  </si>
  <si>
    <t>ｱｷﾀｹﾝ</t>
    <phoneticPr fontId="27"/>
  </si>
  <si>
    <t>052019</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</si>
  <si>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</si>
  <si>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</si>
  <si>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</si>
  <si>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</si>
  <si>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</si>
  <si>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</si>
  <si>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</si>
  <si>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</si>
  <si>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</si>
  <si>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</si>
  <si>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</si>
  <si>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</si>
  <si>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</si>
  <si>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</si>
  <si>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</si>
  <si>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</si>
  <si>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</si>
  <si>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</si>
  <si>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</si>
  <si>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</si>
  <si>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</si>
  <si>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</si>
  <si>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</si>
  <si>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</si>
  <si>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</si>
  <si>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</si>
  <si>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</si>
  <si>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</si>
  <si>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</si>
  <si>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</si>
  <si>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</si>
  <si>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</si>
  <si>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</si>
  <si>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</si>
  <si>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</si>
  <si>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</si>
  <si>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</si>
  <si>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</si>
  <si>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</si>
  <si>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</si>
  <si>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</si>
  <si>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</si>
  <si>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</si>
  <si>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</si>
  <si>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</si>
  <si>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</si>
  <si>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</si>
  <si>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</si>
  <si>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</si>
  <si>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</si>
  <si>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</si>
  <si>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</si>
  <si>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</si>
  <si>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</si>
  <si>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</si>
  <si>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</si>
  <si>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</si>
  <si>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</si>
  <si>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</si>
  <si>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</si>
  <si>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</si>
  <si>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</si>
  <si>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</si>
  <si>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</si>
  <si>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</si>
  <si>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</si>
  <si>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</si>
  <si>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</si>
  <si>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</si>
  <si>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</si>
  <si>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</si>
  <si>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</si>
  <si>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</si>
  <si>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</si>
  <si>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27"/>
  </si>
  <si>
    <t>山形県</t>
    <phoneticPr fontId="27"/>
  </si>
  <si>
    <t>ﾔﾏｶﾞﾀｹﾝ</t>
    <phoneticPr fontId="27"/>
  </si>
  <si>
    <t>062014</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</si>
  <si>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</si>
  <si>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</si>
  <si>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</si>
  <si>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</si>
  <si>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</si>
  <si>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</si>
  <si>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</si>
  <si>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</si>
  <si>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</si>
  <si>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</si>
  <si>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</si>
  <si>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</si>
  <si>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</si>
  <si>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</si>
  <si>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</si>
  <si>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</si>
  <si>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</si>
  <si>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</si>
  <si>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</si>
  <si>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</si>
  <si>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</si>
  <si>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</si>
  <si>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</si>
  <si>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</si>
  <si>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</si>
  <si>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</si>
  <si>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</si>
  <si>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</si>
  <si>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</si>
  <si>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</si>
  <si>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</si>
  <si>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</si>
  <si>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</si>
  <si>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</si>
  <si>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</si>
  <si>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</si>
  <si>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</si>
  <si>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</si>
  <si>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</si>
  <si>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</si>
  <si>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</si>
  <si>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</si>
  <si>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</si>
  <si>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</si>
  <si>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</si>
  <si>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</si>
  <si>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</si>
  <si>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</si>
  <si>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</si>
  <si>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</si>
  <si>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</si>
  <si>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</si>
  <si>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</si>
  <si>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</si>
  <si>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</si>
  <si>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</si>
  <si>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</si>
  <si>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</si>
  <si>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</si>
  <si>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</si>
  <si>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</si>
  <si>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</si>
  <si>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</si>
  <si>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</si>
  <si>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</si>
  <si>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</si>
  <si>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</si>
  <si>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</si>
  <si>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</si>
  <si>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</si>
  <si>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</si>
  <si>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</si>
  <si>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</si>
  <si>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</si>
  <si>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</si>
  <si>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</si>
  <si>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</si>
  <si>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</si>
  <si>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</si>
  <si>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</si>
  <si>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</si>
  <si>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</si>
  <si>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</si>
  <si>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</si>
  <si>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</si>
  <si>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</si>
  <si>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</si>
  <si>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</si>
  <si>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</si>
  <si>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</si>
  <si>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</si>
  <si>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</si>
  <si>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</si>
  <si>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</si>
  <si>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</si>
  <si>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</si>
  <si>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</si>
  <si>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</si>
  <si>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</si>
  <si>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</si>
  <si>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</si>
  <si>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</si>
  <si>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</si>
  <si>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</si>
  <si>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27"/>
  </si>
  <si>
    <t>福島県</t>
    <phoneticPr fontId="27"/>
  </si>
  <si>
    <t>ﾌｸｼﾏｹﾝ</t>
    <phoneticPr fontId="27"/>
  </si>
  <si>
    <t>072010</t>
  </si>
  <si>
    <t>ﾌｸｼﾏｹﾝ</t>
  </si>
  <si>
    <t>ﾌｸｼﾏｼ</t>
  </si>
  <si>
    <t>072028</t>
  </si>
  <si>
    <t>会津若松市</t>
  </si>
  <si>
    <t>ｱｲﾂﾞﾜｶﾏﾂｼ</t>
  </si>
  <si>
    <t>072036</t>
  </si>
  <si>
    <t>ｺｵﾘﾔﾏｼ</t>
  </si>
  <si>
    <t>072044</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</si>
  <si>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</si>
  <si>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</si>
  <si>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</si>
  <si>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</si>
  <si>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</si>
  <si>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</si>
  <si>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</si>
  <si>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</si>
  <si>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</si>
  <si>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</si>
  <si>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</si>
  <si>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</si>
  <si>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</si>
  <si>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</si>
  <si>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</si>
  <si>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</si>
  <si>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</si>
  <si>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</si>
  <si>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</si>
  <si>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</si>
  <si>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</si>
  <si>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</si>
  <si>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</si>
  <si>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</si>
  <si>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</si>
  <si>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</si>
  <si>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</si>
  <si>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</si>
  <si>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</si>
  <si>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</si>
  <si>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</si>
  <si>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</si>
  <si>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</si>
  <si>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</si>
  <si>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</si>
  <si>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</si>
  <si>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</si>
  <si>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</si>
  <si>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</si>
  <si>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</si>
  <si>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</si>
  <si>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</si>
  <si>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</si>
  <si>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</si>
  <si>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</si>
  <si>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</si>
  <si>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</si>
  <si>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</si>
  <si>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</si>
  <si>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</si>
  <si>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</si>
  <si>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</si>
  <si>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</si>
  <si>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</si>
  <si>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</si>
  <si>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</si>
  <si>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</si>
  <si>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</si>
  <si>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</si>
  <si>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</si>
  <si>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</si>
  <si>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</si>
  <si>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</si>
  <si>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</si>
  <si>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</si>
  <si>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</si>
  <si>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</si>
  <si>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</si>
  <si>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</si>
  <si>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</si>
  <si>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</si>
  <si>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</si>
  <si>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</si>
  <si>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</si>
  <si>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</si>
  <si>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</si>
  <si>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</si>
  <si>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</si>
  <si>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</si>
  <si>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</si>
  <si>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</si>
  <si>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</si>
  <si>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</si>
  <si>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</si>
  <si>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</si>
  <si>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</si>
  <si>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</si>
  <si>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</si>
  <si>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</si>
  <si>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</si>
  <si>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</si>
  <si>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</si>
  <si>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</si>
  <si>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</si>
  <si>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</si>
  <si>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</si>
  <si>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</si>
  <si>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</si>
  <si>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</si>
  <si>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</si>
  <si>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</si>
  <si>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</si>
  <si>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</si>
  <si>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</si>
  <si>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</si>
  <si>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</si>
  <si>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</si>
  <si>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</si>
  <si>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</si>
  <si>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</si>
  <si>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</si>
  <si>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</si>
  <si>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</si>
  <si>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</si>
  <si>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</si>
  <si>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</si>
  <si>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</si>
  <si>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</si>
  <si>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</si>
  <si>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</si>
  <si>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</si>
  <si>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</si>
  <si>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</si>
  <si>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</si>
  <si>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</si>
  <si>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</si>
  <si>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</si>
  <si>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</si>
  <si>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</si>
  <si>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</si>
  <si>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</si>
  <si>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</si>
  <si>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</si>
  <si>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</si>
  <si>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</si>
  <si>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</si>
  <si>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</si>
  <si>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</si>
  <si>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</si>
  <si>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</si>
  <si>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</si>
  <si>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</si>
  <si>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</si>
  <si>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</si>
  <si>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</si>
  <si>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</si>
  <si>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</si>
  <si>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</si>
  <si>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</si>
  <si>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</si>
  <si>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</si>
  <si>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</si>
  <si>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</si>
  <si>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</si>
  <si>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</si>
  <si>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</si>
  <si>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</si>
  <si>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</si>
  <si>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</si>
  <si>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</si>
  <si>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</si>
  <si>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</si>
  <si>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27"/>
  </si>
  <si>
    <t>茨城県</t>
    <phoneticPr fontId="27"/>
  </si>
  <si>
    <t>ｲﾊﾞﾗｷｹﾝ</t>
    <phoneticPr fontId="27"/>
  </si>
  <si>
    <t>082015</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</si>
  <si>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</si>
  <si>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</si>
  <si>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</si>
  <si>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</si>
  <si>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</si>
  <si>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</si>
  <si>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</si>
  <si>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</si>
  <si>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</si>
  <si>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</si>
  <si>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</si>
  <si>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</si>
  <si>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</si>
  <si>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</si>
  <si>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</si>
  <si>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</si>
  <si>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</si>
  <si>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</si>
  <si>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</si>
  <si>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</si>
  <si>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</si>
  <si>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</si>
  <si>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</si>
  <si>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</si>
  <si>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</si>
  <si>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</si>
  <si>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</si>
  <si>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</si>
  <si>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</si>
  <si>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</si>
  <si>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</si>
  <si>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</si>
  <si>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</si>
  <si>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</si>
  <si>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</si>
  <si>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</si>
  <si>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</si>
  <si>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</si>
  <si>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</si>
  <si>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</si>
  <si>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</si>
  <si>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</si>
  <si>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</si>
  <si>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</si>
  <si>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</si>
  <si>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</si>
  <si>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</si>
  <si>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</si>
  <si>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</si>
  <si>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</si>
  <si>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</si>
  <si>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</si>
  <si>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</si>
  <si>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</si>
  <si>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</si>
  <si>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</si>
  <si>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</si>
  <si>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</si>
  <si>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</si>
  <si>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</si>
  <si>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</si>
  <si>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</si>
  <si>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</si>
  <si>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</si>
  <si>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</si>
  <si>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</si>
  <si>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</si>
  <si>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</si>
  <si>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</si>
  <si>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</si>
  <si>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</si>
  <si>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</si>
  <si>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</si>
  <si>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</si>
  <si>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</si>
  <si>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</si>
  <si>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</si>
  <si>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</si>
  <si>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</si>
  <si>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</si>
  <si>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</si>
  <si>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</si>
  <si>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</si>
  <si>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</si>
  <si>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</si>
  <si>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</si>
  <si>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</si>
  <si>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</si>
  <si>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</si>
  <si>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</si>
  <si>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</si>
  <si>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</si>
  <si>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</si>
  <si>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</si>
  <si>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</si>
  <si>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</si>
  <si>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</si>
  <si>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</si>
  <si>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</si>
  <si>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</si>
  <si>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</si>
  <si>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</si>
  <si>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</si>
  <si>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</si>
  <si>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</si>
  <si>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</si>
  <si>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</si>
  <si>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</si>
  <si>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</si>
  <si>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</si>
  <si>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</si>
  <si>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</si>
  <si>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</si>
  <si>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</si>
  <si>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</si>
  <si>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</si>
  <si>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</si>
  <si>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</si>
  <si>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</si>
  <si>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</si>
  <si>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</si>
  <si>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</si>
  <si>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</si>
  <si>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</si>
  <si>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</si>
  <si>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</si>
  <si>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</si>
  <si>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</si>
  <si>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</si>
  <si>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</si>
  <si>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27"/>
  </si>
  <si>
    <t>栃木県</t>
    <phoneticPr fontId="27"/>
  </si>
  <si>
    <t>ﾄﾁｷﾞｹﾝ</t>
    <phoneticPr fontId="27"/>
  </si>
  <si>
    <t>092011</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</si>
  <si>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</si>
  <si>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</si>
  <si>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</si>
  <si>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</si>
  <si>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</si>
  <si>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</si>
  <si>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</si>
  <si>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</si>
  <si>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</si>
  <si>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</si>
  <si>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</si>
  <si>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</si>
  <si>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</si>
  <si>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</si>
  <si>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</si>
  <si>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</si>
  <si>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</si>
  <si>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</si>
  <si>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</si>
  <si>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</si>
  <si>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</si>
  <si>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</si>
  <si>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</si>
  <si>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</si>
  <si>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</si>
  <si>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</si>
  <si>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</si>
  <si>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</si>
  <si>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</si>
  <si>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</si>
  <si>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</si>
  <si>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</si>
  <si>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</si>
  <si>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</si>
  <si>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</si>
  <si>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</si>
  <si>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</si>
  <si>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</si>
  <si>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</si>
  <si>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</si>
  <si>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</si>
  <si>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</si>
  <si>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</si>
  <si>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</si>
  <si>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</si>
  <si>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</si>
  <si>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</si>
  <si>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</si>
  <si>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</si>
  <si>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</si>
  <si>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27"/>
  </si>
  <si>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</si>
  <si>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</si>
  <si>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</si>
  <si>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</si>
  <si>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</si>
  <si>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</si>
  <si>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</si>
  <si>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</si>
  <si>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</si>
  <si>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</si>
  <si>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</si>
  <si>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</si>
  <si>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</si>
  <si>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</si>
  <si>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</si>
  <si>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</si>
  <si>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</si>
  <si>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</si>
  <si>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</si>
  <si>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</si>
  <si>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</si>
  <si>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</si>
  <si>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</si>
  <si>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</si>
  <si>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27"/>
  </si>
  <si>
    <t>群馬県</t>
    <phoneticPr fontId="27"/>
  </si>
  <si>
    <t>ｸﾞﾝﾏｹﾝ</t>
    <phoneticPr fontId="27"/>
  </si>
  <si>
    <t>102016</t>
  </si>
  <si>
    <t>ｸﾞﾝﾏｹﾝ</t>
  </si>
  <si>
    <t>ﾏｴﾊﾞｼｼ</t>
  </si>
  <si>
    <t>102024</t>
  </si>
  <si>
    <t>ﾀｶｻｷｼ</t>
  </si>
  <si>
    <t>102032</t>
  </si>
  <si>
    <t>桐生市</t>
  </si>
  <si>
    <t>ｷﾘｭｳｼ</t>
  </si>
  <si>
    <t>102041</t>
  </si>
  <si>
    <t>ｲｾｻｷｼ</t>
  </si>
  <si>
    <t>102059</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</si>
  <si>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</si>
  <si>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</si>
  <si>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</si>
  <si>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</si>
  <si>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</si>
  <si>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</si>
  <si>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</si>
  <si>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</si>
  <si>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</si>
  <si>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</si>
  <si>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</si>
  <si>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</si>
  <si>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</si>
  <si>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</si>
  <si>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</si>
  <si>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</si>
  <si>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</si>
  <si>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</si>
  <si>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</si>
  <si>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</si>
  <si>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</si>
  <si>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</si>
  <si>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</si>
  <si>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</si>
  <si>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</si>
  <si>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</si>
  <si>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</si>
  <si>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</si>
  <si>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</si>
  <si>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</si>
  <si>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</si>
  <si>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</si>
  <si>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</si>
  <si>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</si>
  <si>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</si>
  <si>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</si>
  <si>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</si>
  <si>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</si>
  <si>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</si>
  <si>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</si>
  <si>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</si>
  <si>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</si>
  <si>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</si>
  <si>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</si>
  <si>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</si>
  <si>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</si>
  <si>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</si>
  <si>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</si>
  <si>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</si>
  <si>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</si>
  <si>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</si>
  <si>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</si>
  <si>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</si>
  <si>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</si>
  <si>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</si>
  <si>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</si>
  <si>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</si>
  <si>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</si>
  <si>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</si>
  <si>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</si>
  <si>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27"/>
  </si>
  <si>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</si>
  <si>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</si>
  <si>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</si>
  <si>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</si>
  <si>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</si>
  <si>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</si>
  <si>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</si>
  <si>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</si>
  <si>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</si>
  <si>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</si>
  <si>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</si>
  <si>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</si>
  <si>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</si>
  <si>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</si>
  <si>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</si>
  <si>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</si>
  <si>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</si>
  <si>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</si>
  <si>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</si>
  <si>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</si>
  <si>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</si>
  <si>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</si>
  <si>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</si>
  <si>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</si>
  <si>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</si>
  <si>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</si>
  <si>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</si>
  <si>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</si>
  <si>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27"/>
  </si>
  <si>
    <t>埼玉県</t>
    <phoneticPr fontId="27"/>
  </si>
  <si>
    <t>ｻｲﾀﾏｹﾝ</t>
    <phoneticPr fontId="27"/>
  </si>
  <si>
    <t>111007</t>
  </si>
  <si>
    <t>ｻｲﾀﾏｹﾝ</t>
  </si>
  <si>
    <t>ｻｲﾀﾏｼ</t>
  </si>
  <si>
    <t>112011</t>
  </si>
  <si>
    <t>ｶﾜｺﾞｴｼ</t>
  </si>
  <si>
    <t>112020</t>
  </si>
  <si>
    <t>ｸﾏｶﾞﾔｼ</t>
  </si>
  <si>
    <t>112038</t>
  </si>
  <si>
    <t>ｶﾜｸﾞﾁｼ</t>
  </si>
  <si>
    <t>112062</t>
  </si>
  <si>
    <t>行田市</t>
  </si>
  <si>
    <t>ｷﾞﾖｳﾀﾞｼ</t>
  </si>
  <si>
    <t>112071</t>
  </si>
  <si>
    <t>秩父市</t>
  </si>
  <si>
    <t>ﾁﾁﾌﾞｼ</t>
  </si>
  <si>
    <t>112089</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</si>
  <si>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</si>
  <si>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</si>
  <si>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</si>
  <si>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</si>
  <si>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</si>
  <si>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</si>
  <si>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</si>
  <si>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</si>
  <si>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</si>
  <si>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</si>
  <si>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</si>
  <si>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</si>
  <si>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</si>
  <si>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</si>
  <si>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</si>
  <si>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</si>
  <si>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</si>
  <si>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</si>
  <si>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</si>
  <si>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</si>
  <si>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</si>
  <si>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</si>
  <si>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</si>
  <si>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</si>
  <si>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</si>
  <si>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</si>
  <si>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</si>
  <si>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</si>
  <si>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</si>
  <si>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</si>
  <si>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</si>
  <si>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ｿｳｶｼ</t>
  </si>
  <si>
    <t>112224</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</si>
  <si>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</si>
  <si>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</si>
  <si>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</si>
  <si>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</si>
  <si>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</si>
  <si>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</si>
  <si>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</si>
  <si>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</si>
  <si>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</si>
  <si>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</si>
  <si>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</si>
  <si>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</si>
  <si>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</si>
  <si>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</si>
  <si>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</si>
  <si>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</si>
  <si>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</si>
  <si>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</si>
  <si>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</si>
  <si>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</si>
  <si>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</si>
  <si>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</si>
  <si>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</si>
  <si>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</si>
  <si>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</si>
  <si>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</si>
  <si>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</si>
  <si>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</si>
  <si>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</si>
  <si>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</si>
  <si>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</si>
  <si>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</si>
  <si>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</si>
  <si>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</si>
  <si>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</si>
  <si>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</si>
  <si>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</si>
  <si>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</si>
  <si>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</si>
  <si>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</si>
  <si>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</si>
  <si>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</si>
  <si>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</si>
  <si>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</si>
  <si>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</si>
  <si>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</si>
  <si>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</si>
  <si>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</si>
  <si>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27"/>
  </si>
  <si>
    <t>112411</t>
  </si>
  <si>
    <t>鶴ヶ島市</t>
  </si>
  <si>
    <t>ﾂﾙｶﾞｼﾏｼ</t>
  </si>
  <si>
    <t>112429</t>
  </si>
  <si>
    <t>日高市</t>
  </si>
  <si>
    <t>ﾋﾀﾞｶｼ</t>
  </si>
  <si>
    <t>112437</t>
  </si>
  <si>
    <t>吉川市</t>
  </si>
  <si>
    <t>ﾖｼｶﾜｼ</t>
  </si>
  <si>
    <t>112453</t>
  </si>
  <si>
    <t>ふじみ野市</t>
  </si>
  <si>
    <t>ﾌｼﾞﾐﾉｼ</t>
  </si>
  <si>
    <t>112461</t>
    <phoneticPr fontId="27"/>
  </si>
  <si>
    <t>白岡市</t>
    <rPh sb="0" eb="2">
      <t>シラオカ</t>
    </rPh>
    <rPh sb="2" eb="3">
      <t>シ</t>
    </rPh>
    <phoneticPr fontId="27"/>
  </si>
  <si>
    <t>ｼﾗｵｶｼ</t>
    <phoneticPr fontId="27"/>
  </si>
  <si>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</si>
  <si>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</si>
  <si>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</si>
  <si>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</si>
  <si>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</si>
  <si>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</si>
  <si>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</si>
  <si>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</si>
  <si>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</si>
  <si>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</si>
  <si>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</si>
  <si>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</si>
  <si>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</si>
  <si>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</si>
  <si>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</si>
  <si>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</si>
  <si>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</si>
  <si>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</si>
  <si>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</si>
  <si>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</si>
  <si>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</si>
  <si>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</si>
  <si>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</si>
  <si>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</si>
  <si>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</si>
  <si>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</si>
  <si>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</si>
  <si>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</si>
  <si>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</si>
  <si>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</si>
  <si>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</si>
  <si>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</si>
  <si>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</si>
  <si>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</si>
  <si>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</si>
  <si>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</si>
  <si>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</si>
  <si>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</si>
  <si>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</si>
  <si>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</si>
  <si>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</si>
  <si>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</si>
  <si>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</si>
  <si>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</si>
  <si>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</si>
  <si>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</si>
  <si>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</si>
  <si>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</si>
  <si>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</si>
  <si>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</si>
  <si>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</si>
  <si>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</si>
  <si>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</si>
  <si>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</si>
  <si>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</si>
  <si>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</si>
  <si>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</si>
  <si>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</si>
  <si>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</si>
  <si>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</si>
  <si>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</si>
  <si>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</si>
  <si>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</si>
  <si>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</si>
  <si>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</si>
  <si>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</si>
  <si>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</si>
  <si>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27"/>
  </si>
  <si>
    <t>千葉県</t>
    <phoneticPr fontId="27"/>
  </si>
  <si>
    <t>ﾁﾊﾞｹﾝ</t>
    <phoneticPr fontId="27"/>
  </si>
  <si>
    <t>121002</t>
  </si>
  <si>
    <t>ﾁﾊﾞｹﾝ</t>
  </si>
  <si>
    <t>ﾁﾊﾞｼ</t>
  </si>
  <si>
    <t>122025</t>
  </si>
  <si>
    <t>銚子市</t>
  </si>
  <si>
    <t>ﾁｮｳｼｼ</t>
  </si>
  <si>
    <t>122033</t>
  </si>
  <si>
    <t>市川市</t>
  </si>
  <si>
    <t>ｲﾁｶﾜｼ</t>
  </si>
  <si>
    <t>122041</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</si>
  <si>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</si>
  <si>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</si>
  <si>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</si>
  <si>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</si>
  <si>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</si>
  <si>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</si>
  <si>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</si>
  <si>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</si>
  <si>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</si>
  <si>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</si>
  <si>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</si>
  <si>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</si>
  <si>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</si>
  <si>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</si>
  <si>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</si>
  <si>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</si>
  <si>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</si>
  <si>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</si>
  <si>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</si>
  <si>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</si>
  <si>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</si>
  <si>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</si>
  <si>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</si>
  <si>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</si>
  <si>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</si>
  <si>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</si>
  <si>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</si>
  <si>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</si>
  <si>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</si>
  <si>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</si>
  <si>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</si>
  <si>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</si>
  <si>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</si>
  <si>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</si>
  <si>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</si>
  <si>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</si>
  <si>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</si>
  <si>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</si>
  <si>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</si>
  <si>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</si>
  <si>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</si>
  <si>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</si>
  <si>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</si>
  <si>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</si>
  <si>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</si>
  <si>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</si>
  <si>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</si>
  <si>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</si>
  <si>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</si>
  <si>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</si>
  <si>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</si>
  <si>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</si>
  <si>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</si>
  <si>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</si>
  <si>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</si>
  <si>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</si>
  <si>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</si>
  <si>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</si>
  <si>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27"/>
  </si>
  <si>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</si>
  <si>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</si>
  <si>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</si>
  <si>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</si>
  <si>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</si>
  <si>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</si>
  <si>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</si>
  <si>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</si>
  <si>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</si>
  <si>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</si>
  <si>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</si>
  <si>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</si>
  <si>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</si>
  <si>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</si>
  <si>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</si>
  <si>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</si>
  <si>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</si>
  <si>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</si>
  <si>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</si>
  <si>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</si>
  <si>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</si>
  <si>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</si>
  <si>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</si>
  <si>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</si>
  <si>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</si>
  <si>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</si>
  <si>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</si>
  <si>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</si>
  <si>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</si>
  <si>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</si>
  <si>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</si>
  <si>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</si>
  <si>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</si>
  <si>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</si>
  <si>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</si>
  <si>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</si>
  <si>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27"/>
  </si>
  <si>
    <t>大網白里市</t>
    <rPh sb="4" eb="5">
      <t>シ</t>
    </rPh>
    <phoneticPr fontId="27"/>
  </si>
  <si>
    <t>ｵｵｱﾐｼﾗｻﾄｼ</t>
    <phoneticPr fontId="27"/>
  </si>
  <si>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</si>
  <si>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</si>
  <si>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</si>
  <si>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</si>
  <si>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</si>
  <si>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</si>
  <si>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</si>
  <si>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</si>
  <si>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</si>
  <si>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</si>
  <si>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</si>
  <si>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</si>
  <si>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</si>
  <si>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</si>
  <si>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</si>
  <si>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</si>
  <si>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</si>
  <si>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</si>
  <si>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</si>
  <si>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</si>
  <si>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</si>
  <si>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</si>
  <si>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</si>
  <si>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</si>
  <si>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</si>
  <si>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</si>
  <si>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</si>
  <si>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</si>
  <si>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</si>
  <si>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</si>
  <si>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</si>
  <si>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</si>
  <si>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</si>
  <si>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</si>
  <si>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</si>
  <si>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</si>
  <si>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</si>
  <si>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</si>
  <si>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</si>
  <si>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</si>
  <si>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</si>
  <si>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</si>
  <si>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</si>
  <si>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</si>
  <si>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</si>
  <si>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</si>
  <si>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</si>
  <si>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</si>
  <si>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</si>
  <si>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</si>
  <si>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</si>
  <si>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27"/>
  </si>
  <si>
    <t>東京都</t>
    <phoneticPr fontId="27"/>
  </si>
  <si>
    <t>ﾄｳｷｮｳﾄ</t>
    <phoneticPr fontId="27"/>
  </si>
  <si>
    <t>131016</t>
  </si>
  <si>
    <t>千代田区</t>
  </si>
  <si>
    <t>ﾄｳｷｮｳﾄ</t>
  </si>
  <si>
    <t>ﾁﾖﾀﾞｸ</t>
  </si>
  <si>
    <t>131024</t>
  </si>
  <si>
    <t>中央区</t>
  </si>
  <si>
    <t>ﾁｭｳｵｳｸ</t>
  </si>
  <si>
    <t>131032</t>
  </si>
  <si>
    <t>港区</t>
  </si>
  <si>
    <t>ﾐﾅﾄｸ</t>
  </si>
  <si>
    <t>131041</t>
  </si>
  <si>
    <t>新宿区</t>
  </si>
  <si>
    <t>ｼﾝｼﾞｭｸｸ</t>
    <phoneticPr fontId="27"/>
  </si>
  <si>
    <t>131059</t>
  </si>
  <si>
    <t>文京区</t>
  </si>
  <si>
    <t>ﾌﾞﾝｷｮｳｸ</t>
    <phoneticPr fontId="27"/>
  </si>
  <si>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</si>
  <si>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</si>
  <si>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</si>
  <si>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</si>
  <si>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</si>
  <si>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</si>
  <si>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</si>
  <si>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</si>
  <si>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</si>
  <si>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</si>
  <si>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</si>
  <si>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</si>
  <si>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</si>
  <si>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</si>
  <si>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</si>
  <si>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</si>
  <si>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</si>
  <si>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</si>
  <si>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</si>
  <si>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</si>
  <si>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</si>
  <si>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</si>
  <si>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</si>
  <si>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</si>
  <si>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</si>
  <si>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</si>
  <si>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</si>
  <si>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</si>
  <si>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</si>
  <si>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</si>
  <si>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</si>
  <si>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</si>
  <si>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</si>
  <si>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</si>
  <si>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</si>
  <si>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</si>
  <si>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</si>
  <si>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</si>
  <si>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</si>
  <si>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</si>
  <si>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</si>
  <si>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</si>
  <si>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</si>
  <si>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</si>
  <si>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</si>
  <si>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</si>
  <si>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</si>
  <si>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</si>
  <si>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</si>
  <si>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</si>
  <si>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</si>
  <si>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</si>
  <si>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</si>
  <si>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</si>
  <si>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</si>
  <si>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</si>
  <si>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</si>
  <si>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</si>
  <si>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</si>
  <si>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</si>
  <si>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</si>
  <si>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</si>
  <si>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</si>
  <si>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</si>
  <si>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</si>
  <si>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</si>
  <si>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</si>
  <si>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</si>
  <si>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</si>
  <si>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</si>
  <si>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</si>
  <si>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</si>
  <si>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</si>
  <si>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</si>
  <si>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</si>
  <si>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</si>
  <si>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</si>
  <si>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</si>
  <si>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</si>
  <si>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</si>
  <si>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</si>
  <si>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</si>
  <si>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</si>
  <si>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</si>
  <si>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</si>
  <si>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</si>
  <si>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</si>
  <si>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</si>
  <si>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</si>
  <si>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</si>
  <si>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</si>
  <si>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</si>
  <si>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</si>
  <si>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</si>
  <si>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</si>
  <si>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</si>
  <si>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</si>
  <si>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</si>
  <si>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</si>
  <si>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</si>
  <si>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27"/>
  </si>
  <si>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</si>
  <si>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</si>
  <si>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</si>
  <si>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</si>
  <si>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</si>
  <si>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</si>
  <si>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</si>
  <si>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</si>
  <si>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</si>
  <si>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</si>
  <si>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</si>
  <si>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</si>
  <si>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</si>
  <si>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</si>
  <si>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</si>
  <si>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</si>
  <si>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</si>
  <si>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</si>
  <si>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</si>
  <si>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</si>
  <si>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</si>
  <si>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</si>
  <si>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</si>
  <si>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</si>
  <si>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</si>
  <si>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</si>
  <si>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</si>
  <si>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</si>
  <si>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</si>
  <si>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27"/>
  </si>
  <si>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</si>
  <si>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</si>
  <si>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</si>
  <si>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</si>
  <si>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</si>
  <si>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</si>
  <si>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</si>
  <si>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</si>
  <si>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</si>
  <si>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</si>
  <si>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</si>
  <si>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</si>
  <si>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</si>
  <si>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</si>
  <si>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</si>
  <si>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</si>
  <si>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</si>
  <si>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</si>
  <si>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</si>
  <si>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</si>
  <si>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</si>
  <si>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</si>
  <si>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</si>
  <si>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</si>
  <si>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</si>
  <si>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</si>
  <si>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</si>
  <si>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</si>
  <si>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</si>
  <si>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</si>
  <si>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</si>
  <si>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</si>
  <si>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27"/>
  </si>
  <si>
    <t>134023</t>
  </si>
  <si>
    <t>青ヶ島村</t>
  </si>
  <si>
    <t>ｱｵｶﾞｼﾏﾑﾗ</t>
  </si>
  <si>
    <t>134210</t>
  </si>
  <si>
    <t>小笠原村</t>
  </si>
  <si>
    <t>ｵｶﾞｻﾜﾗﾑﾗ</t>
  </si>
  <si>
    <t>140007</t>
    <phoneticPr fontId="27"/>
  </si>
  <si>
    <t>神奈川県</t>
    <phoneticPr fontId="27"/>
  </si>
  <si>
    <t>ｶﾅｶﾞﾜｹﾝ</t>
    <phoneticPr fontId="27"/>
  </si>
  <si>
    <t>141003</t>
  </si>
  <si>
    <t>ｶﾅｶﾞﾜｹﾝ</t>
  </si>
  <si>
    <t>ﾖｺﾊﾏｼ</t>
  </si>
  <si>
    <t>141305</t>
  </si>
  <si>
    <t>ｶﾜｻｷｼ</t>
  </si>
  <si>
    <t>141500</t>
  </si>
  <si>
    <t>ｻｶﾞﾐﾊﾗｼ</t>
  </si>
  <si>
    <t>142018</t>
  </si>
  <si>
    <t>ﾖｺｽｶｼ</t>
  </si>
  <si>
    <t>142034</t>
  </si>
  <si>
    <t>ﾋﾗﾂｶｼ</t>
  </si>
  <si>
    <t>142042</t>
  </si>
  <si>
    <t>鎌倉市</t>
  </si>
  <si>
    <t>ｶﾏｸﾗｼ</t>
  </si>
  <si>
    <t>142051</t>
  </si>
  <si>
    <t>藤沢市</t>
  </si>
  <si>
    <t>ﾌｼﾞｻﾜｼ</t>
  </si>
  <si>
    <t>142069</t>
  </si>
  <si>
    <t>ｵﾀﾞﾜﾗｼ</t>
  </si>
  <si>
    <t>142077</t>
  </si>
  <si>
    <t>ﾁｶﾞｻｷｼ</t>
  </si>
  <si>
    <t>142085</t>
  </si>
  <si>
    <t>逗子市</t>
  </si>
  <si>
    <t>ｽﾞｼｼ</t>
  </si>
  <si>
    <t>142107</t>
  </si>
  <si>
    <t>三浦市</t>
  </si>
  <si>
    <t>ﾐｳﾗｼ</t>
  </si>
  <si>
    <t>142115</t>
  </si>
  <si>
    <t>秦野市</t>
  </si>
  <si>
    <t>ﾊﾀﾞﾉｼ</t>
  </si>
  <si>
    <t>142123</t>
  </si>
  <si>
    <t>ｱﾂｷﾞｼ</t>
  </si>
  <si>
    <t>142131</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</si>
  <si>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</si>
  <si>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</si>
  <si>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</si>
  <si>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</si>
  <si>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</si>
  <si>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</si>
  <si>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</si>
  <si>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</si>
  <si>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</si>
  <si>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</si>
  <si>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</si>
  <si>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</si>
  <si>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</si>
  <si>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</si>
  <si>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</si>
  <si>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</si>
  <si>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</si>
  <si>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</si>
  <si>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</si>
  <si>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</si>
  <si>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</si>
  <si>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</si>
  <si>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</si>
  <si>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</si>
  <si>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</si>
  <si>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</si>
  <si>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</si>
  <si>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</si>
  <si>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</si>
  <si>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</si>
  <si>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</si>
  <si>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</si>
  <si>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</si>
  <si>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</si>
  <si>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</si>
  <si>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</si>
  <si>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</si>
  <si>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</si>
  <si>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</si>
  <si>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</si>
  <si>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</si>
  <si>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</si>
  <si>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</si>
  <si>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</si>
  <si>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</si>
  <si>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</si>
  <si>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</si>
  <si>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</si>
  <si>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</si>
  <si>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</si>
  <si>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</si>
  <si>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</si>
  <si>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</si>
  <si>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</si>
  <si>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</si>
  <si>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</si>
  <si>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</si>
  <si>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</si>
  <si>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27"/>
  </si>
  <si>
    <t>新潟県</t>
    <phoneticPr fontId="27"/>
  </si>
  <si>
    <t>ﾆｲｶﾞﾀｹﾝ</t>
    <phoneticPr fontId="27"/>
  </si>
  <si>
    <t>151009</t>
  </si>
  <si>
    <t>ﾆｲｶﾞﾀｹﾝ</t>
  </si>
  <si>
    <t>ﾆｲｶﾞﾀｼ</t>
  </si>
  <si>
    <t>152021</t>
  </si>
  <si>
    <t>ﾅｶﾞｵｶｼ</t>
  </si>
  <si>
    <t>152048</t>
  </si>
  <si>
    <t>三条市</t>
  </si>
  <si>
    <t>ｻﾝｼﾞｮｳｼ</t>
    <phoneticPr fontId="27"/>
  </si>
  <si>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</si>
  <si>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</si>
  <si>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</si>
  <si>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</si>
  <si>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</si>
  <si>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</si>
  <si>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</si>
  <si>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</si>
  <si>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</si>
  <si>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</si>
  <si>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</si>
  <si>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</si>
  <si>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</si>
  <si>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</si>
  <si>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</si>
  <si>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</si>
  <si>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</si>
  <si>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</si>
  <si>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</si>
  <si>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</si>
  <si>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</si>
  <si>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</si>
  <si>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</si>
  <si>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</si>
  <si>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</si>
  <si>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</si>
  <si>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</si>
  <si>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</si>
  <si>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</si>
  <si>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</si>
  <si>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</si>
  <si>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</si>
  <si>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</si>
  <si>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</si>
  <si>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ｼﾞｮｳｴﾂｼ</t>
    <phoneticPr fontId="27"/>
  </si>
  <si>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</si>
  <si>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</si>
  <si>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</si>
  <si>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</si>
  <si>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</si>
  <si>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</si>
  <si>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</si>
  <si>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</si>
  <si>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</si>
  <si>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</si>
  <si>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</si>
  <si>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</si>
  <si>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</si>
  <si>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</si>
  <si>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</si>
  <si>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</si>
  <si>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</si>
  <si>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</si>
  <si>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</si>
  <si>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</si>
  <si>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</si>
  <si>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</si>
  <si>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</si>
  <si>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</si>
  <si>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</si>
  <si>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</si>
  <si>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</si>
  <si>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</si>
  <si>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</si>
  <si>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</si>
  <si>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</si>
  <si>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</si>
  <si>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</si>
  <si>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</si>
  <si>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</si>
  <si>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</si>
  <si>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</si>
  <si>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</si>
  <si>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</si>
  <si>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</si>
  <si>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</si>
  <si>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</si>
  <si>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</si>
  <si>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</si>
  <si>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</si>
  <si>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27"/>
  </si>
  <si>
    <t>富山県</t>
    <phoneticPr fontId="27"/>
  </si>
  <si>
    <t>ﾄﾔﾏｹﾝ</t>
    <phoneticPr fontId="27"/>
  </si>
  <si>
    <t>162019</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</si>
  <si>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</si>
  <si>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</si>
  <si>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</si>
  <si>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</si>
  <si>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</si>
  <si>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</si>
  <si>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</si>
  <si>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</si>
  <si>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</si>
  <si>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</si>
  <si>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</si>
  <si>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</si>
  <si>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</si>
  <si>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</si>
  <si>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</si>
  <si>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</si>
  <si>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</si>
  <si>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</si>
  <si>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</si>
  <si>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</si>
  <si>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</si>
  <si>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</si>
  <si>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</si>
  <si>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</si>
  <si>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</si>
  <si>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</si>
  <si>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</si>
  <si>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</si>
  <si>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</si>
  <si>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</si>
  <si>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</si>
  <si>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</si>
  <si>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</si>
  <si>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</si>
  <si>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</si>
  <si>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</si>
  <si>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</si>
  <si>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</si>
  <si>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</si>
  <si>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</si>
  <si>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27"/>
  </si>
  <si>
    <t>163431</t>
  </si>
  <si>
    <t>170003</t>
    <phoneticPr fontId="27"/>
  </si>
  <si>
    <t>石川県</t>
    <phoneticPr fontId="27"/>
  </si>
  <si>
    <t>ｲｼｶﾜｹﾝ</t>
    <phoneticPr fontId="27"/>
  </si>
  <si>
    <t>172014</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</si>
  <si>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</si>
  <si>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</si>
  <si>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</si>
  <si>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</si>
  <si>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</si>
  <si>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</si>
  <si>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</si>
  <si>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</si>
  <si>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</si>
  <si>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</si>
  <si>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</si>
  <si>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</si>
  <si>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</si>
  <si>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</si>
  <si>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</si>
  <si>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</si>
  <si>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</si>
  <si>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</si>
  <si>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</si>
  <si>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</si>
  <si>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</si>
  <si>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</si>
  <si>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</si>
  <si>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</si>
  <si>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</si>
  <si>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</si>
  <si>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</si>
  <si>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</si>
  <si>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</si>
  <si>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</si>
  <si>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</si>
  <si>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</si>
  <si>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</si>
  <si>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</si>
  <si>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</si>
  <si>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</si>
  <si>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</si>
  <si>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</si>
  <si>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</si>
  <si>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</si>
  <si>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</si>
  <si>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</si>
  <si>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</si>
  <si>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</si>
  <si>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</si>
  <si>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</si>
  <si>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</si>
  <si>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</si>
  <si>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</si>
  <si>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</si>
  <si>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</si>
  <si>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</si>
  <si>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</si>
  <si>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</si>
  <si>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</si>
  <si>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</si>
  <si>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27"/>
  </si>
  <si>
    <t>福井県</t>
    <phoneticPr fontId="27"/>
  </si>
  <si>
    <t>ﾌｸｲｹﾝ</t>
    <phoneticPr fontId="27"/>
  </si>
  <si>
    <t>182010</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</si>
  <si>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</si>
  <si>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</si>
  <si>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</si>
  <si>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</si>
  <si>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</si>
  <si>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</si>
  <si>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</si>
  <si>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</si>
  <si>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</si>
  <si>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</si>
  <si>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</si>
  <si>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</si>
  <si>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</si>
  <si>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</si>
  <si>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</si>
  <si>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</si>
  <si>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</si>
  <si>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</si>
  <si>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</si>
  <si>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</si>
  <si>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</si>
  <si>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</si>
  <si>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</si>
  <si>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</si>
  <si>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</si>
  <si>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</si>
  <si>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</si>
  <si>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</si>
  <si>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</si>
  <si>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</si>
  <si>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</si>
  <si>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</si>
  <si>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</si>
  <si>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</si>
  <si>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</si>
  <si>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</si>
  <si>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</si>
  <si>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</si>
  <si>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</si>
  <si>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</si>
  <si>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</si>
  <si>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</si>
  <si>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</si>
  <si>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</si>
  <si>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</si>
  <si>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</si>
  <si>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</si>
  <si>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</si>
  <si>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27"/>
  </si>
  <si>
    <t>山梨県</t>
    <phoneticPr fontId="27"/>
  </si>
  <si>
    <t>ﾔﾏﾅｼｹﾝ</t>
    <phoneticPr fontId="27"/>
  </si>
  <si>
    <t>192015</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</si>
  <si>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</si>
  <si>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</si>
  <si>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</si>
  <si>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</si>
  <si>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</si>
  <si>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</si>
  <si>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</si>
  <si>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</si>
  <si>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</si>
  <si>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</si>
  <si>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</si>
  <si>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</si>
  <si>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</si>
  <si>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</si>
  <si>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</si>
  <si>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</si>
  <si>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</si>
  <si>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</si>
  <si>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</si>
  <si>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</si>
  <si>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</si>
  <si>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</si>
  <si>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</si>
  <si>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</si>
  <si>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</si>
  <si>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</si>
  <si>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</si>
  <si>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</si>
  <si>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</si>
  <si>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</si>
  <si>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</si>
  <si>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</si>
  <si>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</si>
  <si>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</si>
  <si>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</si>
  <si>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</si>
  <si>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</si>
  <si>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</si>
  <si>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</si>
  <si>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</si>
  <si>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</si>
  <si>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</si>
  <si>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</si>
  <si>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</si>
  <si>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</si>
  <si>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</si>
  <si>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</si>
  <si>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</si>
  <si>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</si>
  <si>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</si>
  <si>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</si>
  <si>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</si>
  <si>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</si>
  <si>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</si>
  <si>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</si>
  <si>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</si>
  <si>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</si>
  <si>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</si>
  <si>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</si>
  <si>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</si>
  <si>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</si>
  <si>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</si>
  <si>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</si>
  <si>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</si>
  <si>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</si>
  <si>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</si>
  <si>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</si>
  <si>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</si>
  <si>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</si>
  <si>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</si>
  <si>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</si>
  <si>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</si>
  <si>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</si>
  <si>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</si>
  <si>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</si>
  <si>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</si>
  <si>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</si>
  <si>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27"/>
  </si>
  <si>
    <t>長野県</t>
    <phoneticPr fontId="27"/>
  </si>
  <si>
    <t>ﾅｶﾞﾉｹﾝ</t>
    <phoneticPr fontId="27"/>
  </si>
  <si>
    <t>202011</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</si>
  <si>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</si>
  <si>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</si>
  <si>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</si>
  <si>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</si>
  <si>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</si>
  <si>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</si>
  <si>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</si>
  <si>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</si>
  <si>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</si>
  <si>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</si>
  <si>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</si>
  <si>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</si>
  <si>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</si>
  <si>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</si>
  <si>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</si>
  <si>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</si>
  <si>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</si>
  <si>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</si>
  <si>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</si>
  <si>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</si>
  <si>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</si>
  <si>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</si>
  <si>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</si>
  <si>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</si>
  <si>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</si>
  <si>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</si>
  <si>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</si>
  <si>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</si>
  <si>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</si>
  <si>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</si>
  <si>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</si>
  <si>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</si>
  <si>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</si>
  <si>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</si>
  <si>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</si>
  <si>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</si>
  <si>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</si>
  <si>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</si>
  <si>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</si>
  <si>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</si>
  <si>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</si>
  <si>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</si>
  <si>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</si>
  <si>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</si>
  <si>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</si>
  <si>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</si>
  <si>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</si>
  <si>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</si>
  <si>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</si>
  <si>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</si>
  <si>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</si>
  <si>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</si>
  <si>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</si>
  <si>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</si>
  <si>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</si>
  <si>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</si>
  <si>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</si>
  <si>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</si>
  <si>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</si>
  <si>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</si>
  <si>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</si>
  <si>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</si>
  <si>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</si>
  <si>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</si>
  <si>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</si>
  <si>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</si>
  <si>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</si>
  <si>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</si>
  <si>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</si>
  <si>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</si>
  <si>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</si>
  <si>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</si>
  <si>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</si>
  <si>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</si>
  <si>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</si>
  <si>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</si>
  <si>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</si>
  <si>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</si>
  <si>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</si>
  <si>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</si>
  <si>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</si>
  <si>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</si>
  <si>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</si>
  <si>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</si>
  <si>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</si>
  <si>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</si>
  <si>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</si>
  <si>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</si>
  <si>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</si>
  <si>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</si>
  <si>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</si>
  <si>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</si>
  <si>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</si>
  <si>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</si>
  <si>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</si>
  <si>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</si>
  <si>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</si>
  <si>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</si>
  <si>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</si>
  <si>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</si>
  <si>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</si>
  <si>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</si>
  <si>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</si>
  <si>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</si>
  <si>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</si>
  <si>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</si>
  <si>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</si>
  <si>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</si>
  <si>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</si>
  <si>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</si>
  <si>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</si>
  <si>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</si>
  <si>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</si>
  <si>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</si>
  <si>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</si>
  <si>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</si>
  <si>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</si>
  <si>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</si>
  <si>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</si>
  <si>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</si>
  <si>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</si>
  <si>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</si>
  <si>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</si>
  <si>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</si>
  <si>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</si>
  <si>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</si>
  <si>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</si>
  <si>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</si>
  <si>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</si>
  <si>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</si>
  <si>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</si>
  <si>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</si>
  <si>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</si>
  <si>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</si>
  <si>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</si>
  <si>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27"/>
  </si>
  <si>
    <t>204129</t>
  </si>
  <si>
    <t>売木村</t>
  </si>
  <si>
    <t>ｳﾙｷﾞﾑﾗ</t>
  </si>
  <si>
    <t>204137</t>
  </si>
  <si>
    <t>天龍村</t>
  </si>
  <si>
    <t>ﾃﾝﾘｭｳﾑﾗ</t>
    <phoneticPr fontId="27"/>
  </si>
  <si>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</si>
  <si>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</si>
  <si>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</si>
  <si>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</si>
  <si>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</si>
  <si>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</si>
  <si>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</si>
  <si>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</si>
  <si>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</si>
  <si>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</si>
  <si>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</si>
  <si>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</si>
  <si>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</si>
  <si>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</si>
  <si>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</si>
  <si>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</si>
  <si>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</si>
  <si>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</si>
  <si>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</si>
  <si>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</si>
  <si>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</si>
  <si>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</si>
  <si>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</si>
  <si>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</si>
  <si>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</si>
  <si>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</si>
  <si>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</si>
  <si>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</si>
  <si>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</si>
  <si>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</si>
  <si>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</si>
  <si>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</si>
  <si>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</si>
  <si>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</si>
  <si>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</si>
  <si>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</si>
  <si>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</si>
  <si>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</si>
  <si>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</si>
  <si>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</si>
  <si>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</si>
  <si>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</si>
  <si>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</si>
  <si>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</si>
  <si>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</si>
  <si>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</si>
  <si>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</si>
  <si>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</si>
  <si>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</si>
  <si>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</si>
  <si>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</si>
  <si>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</si>
  <si>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</si>
  <si>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</si>
  <si>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</si>
  <si>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</si>
  <si>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</si>
  <si>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</si>
  <si>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</si>
  <si>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</si>
  <si>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</si>
  <si>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</si>
  <si>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</si>
  <si>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</si>
  <si>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</si>
  <si>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</si>
  <si>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</si>
  <si>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</si>
  <si>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</si>
  <si>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</si>
  <si>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</si>
  <si>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</si>
  <si>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</si>
  <si>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</si>
  <si>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</si>
  <si>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</si>
  <si>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</si>
  <si>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</si>
  <si>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</si>
  <si>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</si>
  <si>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</si>
  <si>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</si>
  <si>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</si>
  <si>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</si>
  <si>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27"/>
  </si>
  <si>
    <t>岐阜県</t>
    <phoneticPr fontId="27"/>
  </si>
  <si>
    <t>ｷﾞﾌｹﾝ</t>
    <phoneticPr fontId="27"/>
  </si>
  <si>
    <t>212016</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</si>
  <si>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</si>
  <si>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</si>
  <si>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</si>
  <si>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</si>
  <si>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</si>
  <si>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</si>
  <si>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</si>
  <si>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</si>
  <si>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</si>
  <si>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</si>
  <si>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</si>
  <si>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</si>
  <si>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</si>
  <si>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</si>
  <si>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</si>
  <si>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</si>
  <si>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</si>
  <si>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</si>
  <si>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</si>
  <si>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</si>
  <si>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</si>
  <si>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</si>
  <si>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</si>
  <si>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</si>
  <si>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</si>
  <si>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</si>
  <si>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</si>
  <si>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</si>
  <si>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</si>
  <si>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</si>
  <si>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</si>
  <si>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</si>
  <si>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</si>
  <si>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</si>
  <si>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</si>
  <si>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</si>
  <si>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</si>
  <si>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</si>
  <si>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</si>
  <si>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</si>
  <si>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</si>
  <si>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</si>
  <si>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</si>
  <si>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</si>
  <si>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</si>
  <si>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</si>
  <si>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</si>
  <si>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</si>
  <si>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</si>
  <si>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</si>
  <si>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</si>
  <si>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</si>
  <si>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</si>
  <si>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</si>
  <si>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27"/>
  </si>
  <si>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</si>
  <si>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</si>
  <si>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</si>
  <si>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</si>
  <si>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</si>
  <si>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</si>
  <si>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</si>
  <si>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</si>
  <si>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</si>
  <si>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</si>
  <si>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</si>
  <si>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</si>
  <si>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</si>
  <si>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</si>
  <si>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</si>
  <si>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</si>
  <si>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</si>
  <si>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</si>
  <si>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</si>
  <si>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</si>
  <si>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</si>
  <si>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</si>
  <si>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</si>
  <si>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</si>
  <si>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</si>
  <si>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</si>
  <si>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</si>
  <si>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</si>
  <si>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</si>
  <si>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</si>
  <si>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</si>
  <si>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</si>
  <si>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</si>
  <si>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</si>
  <si>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</si>
  <si>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</si>
  <si>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</si>
  <si>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</si>
  <si>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</si>
  <si>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</si>
  <si>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</si>
  <si>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</si>
  <si>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</si>
  <si>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</si>
  <si>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</si>
  <si>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</si>
  <si>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</si>
  <si>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</si>
  <si>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</si>
  <si>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</si>
  <si>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</si>
  <si>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</si>
  <si>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</si>
  <si>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</si>
  <si>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</si>
  <si>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</si>
  <si>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</si>
  <si>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</si>
  <si>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</si>
  <si>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</si>
  <si>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</si>
  <si>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</si>
  <si>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</si>
  <si>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</si>
  <si>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</si>
  <si>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</si>
  <si>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</si>
  <si>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27"/>
  </si>
  <si>
    <t>静岡県</t>
    <phoneticPr fontId="27"/>
  </si>
  <si>
    <t>ｼｽﾞｵｶｹﾝ</t>
    <phoneticPr fontId="27"/>
  </si>
  <si>
    <t>221007</t>
  </si>
  <si>
    <t>ｼｽﾞｵｶｹﾝ</t>
  </si>
  <si>
    <t>ｼｽﾞｵｶｼ</t>
  </si>
  <si>
    <t>221309</t>
  </si>
  <si>
    <t>ﾊﾏﾏﾂｼ</t>
  </si>
  <si>
    <t>222038</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</si>
  <si>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</si>
  <si>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</si>
  <si>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</si>
  <si>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</si>
  <si>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</si>
  <si>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</si>
  <si>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</si>
  <si>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</si>
  <si>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</si>
  <si>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</si>
  <si>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</si>
  <si>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</si>
  <si>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</si>
  <si>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</si>
  <si>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</si>
  <si>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</si>
  <si>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</si>
  <si>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</si>
  <si>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</si>
  <si>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</si>
  <si>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</si>
  <si>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</si>
  <si>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</si>
  <si>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</si>
  <si>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</si>
  <si>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</si>
  <si>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</si>
  <si>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</si>
  <si>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</si>
  <si>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</si>
  <si>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</si>
  <si>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</si>
  <si>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</si>
  <si>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</si>
  <si>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</si>
  <si>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</si>
  <si>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</si>
  <si>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</si>
  <si>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</si>
  <si>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</si>
  <si>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</si>
  <si>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</si>
  <si>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</si>
  <si>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</si>
  <si>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</si>
  <si>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</si>
  <si>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</si>
  <si>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</si>
  <si>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</si>
  <si>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</si>
  <si>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</si>
  <si>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</si>
  <si>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</si>
  <si>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</si>
  <si>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</si>
  <si>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</si>
  <si>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</si>
  <si>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</si>
  <si>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</si>
  <si>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</si>
  <si>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</si>
  <si>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</si>
  <si>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</si>
  <si>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</si>
  <si>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</si>
  <si>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</si>
  <si>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</si>
  <si>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</si>
  <si>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</si>
  <si>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</si>
  <si>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</si>
  <si>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</si>
  <si>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</si>
  <si>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</si>
  <si>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</si>
  <si>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</si>
  <si>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</si>
  <si>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</si>
  <si>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</si>
  <si>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</si>
  <si>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</si>
  <si>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</si>
  <si>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</si>
  <si>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</si>
  <si>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</si>
  <si>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</si>
  <si>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</si>
  <si>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</si>
  <si>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</si>
  <si>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</si>
  <si>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27"/>
  </si>
  <si>
    <t>224618</t>
  </si>
  <si>
    <t>230006</t>
    <phoneticPr fontId="27"/>
  </si>
  <si>
    <t>愛知県</t>
    <phoneticPr fontId="27"/>
  </si>
  <si>
    <t>ｱｲﾁｹﾝ</t>
    <phoneticPr fontId="27"/>
  </si>
  <si>
    <t>231002</t>
  </si>
  <si>
    <t>ｱｲﾁｹﾝ</t>
  </si>
  <si>
    <t>ﾅｺﾞﾔｼ</t>
  </si>
  <si>
    <t>232017</t>
  </si>
  <si>
    <t>ﾄﾖﾊｼｼ</t>
  </si>
  <si>
    <t>232025</t>
  </si>
  <si>
    <t>ｵｶｻﾞｷｼ</t>
  </si>
  <si>
    <t>232033</t>
  </si>
  <si>
    <t>一宮市</t>
  </si>
  <si>
    <t>ｲﾁﾉﾐﾔｼ</t>
  </si>
  <si>
    <t>232041</t>
  </si>
  <si>
    <t>瀬戸市</t>
  </si>
  <si>
    <t>ｾﾄｼ</t>
  </si>
  <si>
    <t>232050</t>
  </si>
  <si>
    <t>半田市</t>
  </si>
  <si>
    <t>ﾊﾝﾀﾞｼ</t>
  </si>
  <si>
    <t>232068</t>
  </si>
  <si>
    <t>ｶｽｶﾞｲｼ</t>
  </si>
  <si>
    <t>232076</t>
  </si>
  <si>
    <t>豊川市</t>
  </si>
  <si>
    <t>ﾄﾖｶﾜｼ</t>
  </si>
  <si>
    <t>232084</t>
  </si>
  <si>
    <t>津島市</t>
  </si>
  <si>
    <t>ﾂｼﾏｼ</t>
  </si>
  <si>
    <t>232092</t>
  </si>
  <si>
    <t>碧南市</t>
  </si>
  <si>
    <t>ﾍｷﾅﾝｼ</t>
  </si>
  <si>
    <t>232106</t>
  </si>
  <si>
    <t>刈谷市</t>
  </si>
  <si>
    <t>ｶﾘﾔｼ</t>
  </si>
  <si>
    <t>232114</t>
  </si>
  <si>
    <t>ﾄﾖﾀｼ</t>
  </si>
  <si>
    <t>232122</t>
  </si>
  <si>
    <t>安城市</t>
  </si>
  <si>
    <t>ｱﾝｼﾞｮｳｼ</t>
    <phoneticPr fontId="27"/>
  </si>
  <si>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</si>
  <si>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</si>
  <si>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</si>
  <si>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</si>
  <si>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</si>
  <si>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</si>
  <si>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</si>
  <si>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</si>
  <si>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</si>
  <si>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</si>
  <si>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</si>
  <si>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</si>
  <si>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</si>
  <si>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</si>
  <si>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</si>
  <si>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</si>
  <si>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</si>
  <si>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</si>
  <si>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</si>
  <si>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</si>
  <si>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</si>
  <si>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</si>
  <si>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</si>
  <si>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</si>
  <si>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</si>
  <si>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</si>
  <si>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</si>
  <si>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</si>
  <si>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</si>
  <si>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</si>
  <si>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</si>
  <si>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</si>
  <si>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</si>
  <si>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</si>
  <si>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</si>
  <si>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27"/>
  </si>
  <si>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</si>
  <si>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</si>
  <si>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</si>
  <si>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</si>
  <si>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</si>
  <si>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</si>
  <si>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</si>
  <si>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</si>
  <si>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</si>
  <si>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</si>
  <si>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</si>
  <si>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</si>
  <si>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</si>
  <si>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</si>
  <si>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27"/>
  </si>
  <si>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</si>
  <si>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</si>
  <si>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</si>
  <si>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</si>
  <si>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</si>
  <si>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</si>
  <si>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</si>
  <si>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</si>
  <si>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</si>
  <si>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</si>
  <si>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</si>
  <si>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</si>
  <si>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</si>
  <si>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</si>
  <si>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</si>
  <si>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</si>
  <si>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</si>
  <si>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</si>
  <si>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</si>
  <si>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</si>
  <si>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</si>
  <si>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</si>
  <si>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</si>
  <si>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</si>
  <si>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</si>
  <si>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</si>
  <si>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</si>
  <si>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</si>
  <si>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</si>
  <si>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</si>
  <si>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</si>
  <si>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</si>
  <si>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</si>
  <si>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</si>
  <si>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</si>
  <si>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</si>
  <si>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</si>
  <si>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</si>
  <si>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</si>
  <si>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</si>
  <si>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</si>
  <si>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</si>
  <si>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</si>
  <si>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</si>
  <si>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</si>
  <si>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</si>
  <si>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</si>
  <si>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</si>
  <si>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</si>
  <si>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</si>
  <si>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</si>
  <si>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</si>
  <si>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</si>
  <si>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</si>
  <si>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</si>
  <si>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</si>
  <si>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</si>
  <si>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</si>
  <si>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</si>
  <si>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</si>
  <si>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</si>
  <si>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</si>
  <si>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</si>
  <si>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</si>
  <si>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</si>
  <si>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</si>
  <si>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</si>
  <si>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</si>
  <si>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</si>
  <si>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</si>
  <si>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27"/>
  </si>
  <si>
    <t>三重県</t>
    <phoneticPr fontId="27"/>
  </si>
  <si>
    <t>ﾐｴｹﾝ</t>
    <phoneticPr fontId="27"/>
  </si>
  <si>
    <t>242012</t>
  </si>
  <si>
    <t>津市</t>
  </si>
  <si>
    <t>ﾐｴｹﾝ</t>
  </si>
  <si>
    <t>ﾂｼ</t>
  </si>
  <si>
    <t>242021</t>
  </si>
  <si>
    <t>ﾖｯｶｲﾁｼ</t>
    <phoneticPr fontId="27"/>
  </si>
  <si>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</si>
  <si>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</si>
  <si>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</si>
  <si>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</si>
  <si>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</si>
  <si>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</si>
  <si>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</si>
  <si>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</si>
  <si>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</si>
  <si>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</si>
  <si>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</si>
  <si>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</si>
  <si>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</si>
  <si>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</si>
  <si>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</si>
  <si>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</si>
  <si>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</si>
  <si>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</si>
  <si>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</si>
  <si>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</si>
  <si>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</si>
  <si>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</si>
  <si>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</si>
  <si>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</si>
  <si>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</si>
  <si>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</si>
  <si>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</si>
  <si>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</si>
  <si>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</si>
  <si>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</si>
  <si>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</si>
  <si>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</si>
  <si>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</si>
  <si>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</si>
  <si>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</si>
  <si>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</si>
  <si>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</si>
  <si>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</si>
  <si>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</si>
  <si>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</si>
  <si>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</si>
  <si>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</si>
  <si>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</si>
  <si>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</si>
  <si>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</si>
  <si>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</si>
  <si>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</si>
  <si>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</si>
  <si>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</si>
  <si>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</si>
  <si>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</si>
  <si>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</si>
  <si>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</si>
  <si>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</si>
  <si>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</si>
  <si>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</si>
  <si>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</si>
  <si>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</si>
  <si>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</si>
  <si>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</si>
  <si>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</si>
  <si>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</si>
  <si>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</si>
  <si>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</si>
  <si>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</si>
  <si>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</si>
  <si>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</si>
  <si>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</si>
  <si>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</si>
  <si>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</si>
  <si>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</si>
  <si>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</si>
  <si>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</si>
  <si>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</si>
  <si>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</si>
  <si>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</si>
  <si>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</si>
  <si>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27"/>
  </si>
  <si>
    <t>滋賀県</t>
    <phoneticPr fontId="27"/>
  </si>
  <si>
    <t>ｼｶﾞｹﾝ</t>
    <phoneticPr fontId="27"/>
  </si>
  <si>
    <t>252018</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</si>
  <si>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</si>
  <si>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</si>
  <si>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</si>
  <si>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</si>
  <si>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</si>
  <si>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</si>
  <si>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</si>
  <si>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</si>
  <si>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</si>
  <si>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</si>
  <si>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</si>
  <si>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</si>
  <si>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</si>
  <si>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</si>
  <si>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</si>
  <si>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</si>
  <si>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</si>
  <si>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</si>
  <si>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</si>
  <si>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27"/>
  </si>
  <si>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</si>
  <si>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</si>
  <si>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</si>
  <si>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</si>
  <si>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</si>
  <si>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</si>
  <si>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</si>
  <si>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</si>
  <si>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</si>
  <si>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</si>
  <si>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</si>
  <si>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</si>
  <si>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</si>
  <si>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</si>
  <si>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</si>
  <si>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</si>
  <si>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</si>
  <si>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</si>
  <si>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</si>
  <si>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</si>
  <si>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</si>
  <si>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</si>
  <si>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</si>
  <si>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</si>
  <si>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</si>
  <si>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</si>
  <si>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</si>
  <si>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</si>
  <si>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</si>
  <si>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</si>
  <si>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</si>
  <si>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</si>
  <si>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</si>
  <si>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</si>
  <si>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</si>
  <si>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</si>
  <si>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27"/>
  </si>
  <si>
    <t>京都府</t>
    <phoneticPr fontId="27"/>
  </si>
  <si>
    <t>ｷｮｳﾄﾌ</t>
    <phoneticPr fontId="27"/>
  </si>
  <si>
    <t>261009</t>
  </si>
  <si>
    <t>ｷｮｳﾄﾌ</t>
  </si>
  <si>
    <t>ｷｮｳﾄｼ</t>
    <phoneticPr fontId="27"/>
  </si>
  <si>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</si>
  <si>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</si>
  <si>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</si>
  <si>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</si>
  <si>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</si>
  <si>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</si>
  <si>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</si>
  <si>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</si>
  <si>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</si>
  <si>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</si>
  <si>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</si>
  <si>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</si>
  <si>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</si>
  <si>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</si>
  <si>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</si>
  <si>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</si>
  <si>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</si>
  <si>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</si>
  <si>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</si>
  <si>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</si>
  <si>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27"/>
  </si>
  <si>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</si>
  <si>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</si>
  <si>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</si>
  <si>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</si>
  <si>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</si>
  <si>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</si>
  <si>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</si>
  <si>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</si>
  <si>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</si>
  <si>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</si>
  <si>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</si>
  <si>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</si>
  <si>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</si>
  <si>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</si>
  <si>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</si>
  <si>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</si>
  <si>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</si>
  <si>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</si>
  <si>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</si>
  <si>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</si>
  <si>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27"/>
  </si>
  <si>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</si>
  <si>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</si>
  <si>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</si>
  <si>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</si>
  <si>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</si>
  <si>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</si>
  <si>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</si>
  <si>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</si>
  <si>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</si>
  <si>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</si>
  <si>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</si>
  <si>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</si>
  <si>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</si>
  <si>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</si>
  <si>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</si>
  <si>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</si>
  <si>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</si>
  <si>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</si>
  <si>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</si>
  <si>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</si>
  <si>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</si>
  <si>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</si>
  <si>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</si>
  <si>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</si>
  <si>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</si>
  <si>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</si>
  <si>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</si>
  <si>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</si>
  <si>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</si>
  <si>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</si>
  <si>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</si>
  <si>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</si>
  <si>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</si>
  <si>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27"/>
  </si>
  <si>
    <t>大阪府</t>
    <phoneticPr fontId="27"/>
  </si>
  <si>
    <t>ｵｵｻｶﾌ</t>
    <phoneticPr fontId="27"/>
  </si>
  <si>
    <t>271004</t>
  </si>
  <si>
    <t>ｵｵｻｶﾌ</t>
  </si>
  <si>
    <t>ｵｵｻｶｼ</t>
  </si>
  <si>
    <t>271403</t>
  </si>
  <si>
    <t>272027</t>
  </si>
  <si>
    <t>ｷｼﾜﾀﾞｼ</t>
  </si>
  <si>
    <t>272035</t>
  </si>
  <si>
    <t>ﾄﾖﾅｶｼ</t>
  </si>
  <si>
    <t>272043</t>
  </si>
  <si>
    <t>池田市</t>
  </si>
  <si>
    <t>ｲｹﾀﾞｼ</t>
  </si>
  <si>
    <t>272051</t>
  </si>
  <si>
    <t>ｽｲﾀｼ</t>
  </si>
  <si>
    <t>272060</t>
  </si>
  <si>
    <t>泉大津市</t>
  </si>
  <si>
    <t>ｲｽﾞﾐｵｵﾂｼ</t>
  </si>
  <si>
    <t>272078</t>
  </si>
  <si>
    <t>ﾀｶﾂｷｼ</t>
  </si>
  <si>
    <t>272086</t>
  </si>
  <si>
    <t>貝塚市</t>
  </si>
  <si>
    <t>ｶｲﾂﾞｶｼ</t>
  </si>
  <si>
    <t>272094</t>
  </si>
  <si>
    <t>守口市</t>
  </si>
  <si>
    <t>ﾓﾘｸﾞﾁｼ</t>
  </si>
  <si>
    <t>272108</t>
  </si>
  <si>
    <t>ﾋﾗｶﾀｼ</t>
  </si>
  <si>
    <t>272116</t>
  </si>
  <si>
    <t>ｲﾊﾞﾗｷｼ</t>
  </si>
  <si>
    <t>272124</t>
  </si>
  <si>
    <t>ﾔｵｼ</t>
  </si>
  <si>
    <t>272132</t>
  </si>
  <si>
    <t>泉佐野市</t>
  </si>
  <si>
    <t>ｲｽﾞﾐｻﾉｼ</t>
  </si>
  <si>
    <t>272141</t>
  </si>
  <si>
    <t>富田林市</t>
  </si>
  <si>
    <t>ﾄﾝﾀﾞﾊﾞﾔｼｼ</t>
  </si>
  <si>
    <t>272159</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</si>
  <si>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</si>
  <si>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</si>
  <si>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</si>
  <si>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</si>
  <si>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</si>
  <si>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</si>
  <si>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</si>
  <si>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</si>
  <si>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</si>
  <si>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</si>
  <si>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</si>
  <si>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</si>
  <si>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</si>
  <si>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</si>
  <si>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</si>
  <si>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</si>
  <si>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</si>
  <si>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</si>
  <si>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</si>
  <si>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</si>
  <si>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</si>
  <si>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</si>
  <si>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</si>
  <si>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</si>
  <si>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</si>
  <si>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</si>
  <si>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</si>
  <si>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27"/>
  </si>
  <si>
    <t>272256</t>
  </si>
  <si>
    <t>高石市</t>
  </si>
  <si>
    <t>ﾀｶｲｼｼ</t>
  </si>
  <si>
    <t>272264</t>
  </si>
  <si>
    <t>藤井寺市</t>
  </si>
  <si>
    <t>ﾌｼﾞｲﾃﾞﾗｼ</t>
  </si>
  <si>
    <t>272272</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</si>
  <si>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</si>
  <si>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</si>
  <si>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</si>
  <si>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</si>
  <si>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</si>
  <si>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</si>
  <si>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</si>
  <si>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</si>
  <si>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</si>
  <si>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</si>
  <si>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</si>
  <si>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</si>
  <si>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</si>
  <si>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</si>
  <si>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</si>
  <si>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</si>
  <si>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</si>
  <si>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</si>
  <si>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</si>
  <si>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</si>
  <si>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</si>
  <si>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</si>
  <si>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</si>
  <si>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</si>
  <si>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</si>
  <si>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</si>
  <si>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</si>
  <si>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</si>
  <si>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</si>
  <si>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</si>
  <si>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</si>
  <si>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</si>
  <si>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</si>
  <si>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</si>
  <si>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</si>
  <si>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</si>
  <si>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</si>
  <si>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</si>
  <si>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</si>
  <si>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</si>
  <si>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</si>
  <si>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</si>
  <si>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</si>
  <si>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</si>
  <si>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</si>
  <si>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</si>
  <si>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27"/>
  </si>
  <si>
    <t>兵庫県</t>
    <phoneticPr fontId="27"/>
  </si>
  <si>
    <t>ﾋｮｳｺﾞｹﾝ</t>
    <phoneticPr fontId="27"/>
  </si>
  <si>
    <t>281000</t>
  </si>
  <si>
    <t>ﾋｮｳｺﾞｹﾝ</t>
  </si>
  <si>
    <t>ｺｳﾍﾞｼ</t>
  </si>
  <si>
    <t>282014</t>
  </si>
  <si>
    <t>ﾋﾒｼﾞｼ</t>
  </si>
  <si>
    <t>282022</t>
  </si>
  <si>
    <t>ｱﾏｶﾞｻｷｼ</t>
  </si>
  <si>
    <t>282031</t>
  </si>
  <si>
    <t>ｱｶｼｼ</t>
  </si>
  <si>
    <t>282049</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</si>
  <si>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</si>
  <si>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</si>
  <si>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</si>
  <si>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</si>
  <si>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</si>
  <si>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</si>
  <si>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</si>
  <si>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</si>
  <si>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</si>
  <si>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</si>
  <si>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</si>
  <si>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</si>
  <si>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</si>
  <si>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</si>
  <si>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</si>
  <si>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</si>
  <si>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</si>
  <si>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ｶｺｶﾞﾜｼ</t>
  </si>
  <si>
    <t>282120</t>
  </si>
  <si>
    <t>赤穂市</t>
  </si>
  <si>
    <t>ｱｺｳｼ</t>
  </si>
  <si>
    <t>282138</t>
  </si>
  <si>
    <t>西脇市</t>
  </si>
  <si>
    <t>ﾆｼﾜｷｼ</t>
  </si>
  <si>
    <t>282146</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</si>
  <si>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</si>
  <si>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</si>
  <si>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</si>
  <si>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</si>
  <si>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</si>
  <si>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</si>
  <si>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</si>
  <si>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</si>
  <si>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</si>
  <si>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</si>
  <si>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</si>
  <si>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</si>
  <si>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</si>
  <si>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</si>
  <si>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</si>
  <si>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</si>
  <si>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</si>
  <si>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</si>
  <si>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</si>
  <si>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</si>
  <si>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27"/>
  </si>
  <si>
    <t>ﾀﾝﾊﾞｻｻﾔﾏｼ</t>
    <phoneticPr fontId="27"/>
  </si>
  <si>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</si>
  <si>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</si>
  <si>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</si>
  <si>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</si>
  <si>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</si>
  <si>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</si>
  <si>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</si>
  <si>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</si>
  <si>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</si>
  <si>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</si>
  <si>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</si>
  <si>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</si>
  <si>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</si>
  <si>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</si>
  <si>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</si>
  <si>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</si>
  <si>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</si>
  <si>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</si>
  <si>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</si>
  <si>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</si>
  <si>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</si>
  <si>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</si>
  <si>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</si>
  <si>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</si>
  <si>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</si>
  <si>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</si>
  <si>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</si>
  <si>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</si>
  <si>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</si>
  <si>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</si>
  <si>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</si>
  <si>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</si>
  <si>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</si>
  <si>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</si>
  <si>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</si>
  <si>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</si>
  <si>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</si>
  <si>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</si>
  <si>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</si>
  <si>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</si>
  <si>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</si>
  <si>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</si>
  <si>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</si>
  <si>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</si>
  <si>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</si>
  <si>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</si>
  <si>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</si>
  <si>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</si>
  <si>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</si>
  <si>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</si>
  <si>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</si>
  <si>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</si>
  <si>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</si>
  <si>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</si>
  <si>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</si>
  <si>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</si>
  <si>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</si>
  <si>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27"/>
  </si>
  <si>
    <t>奈良県</t>
    <phoneticPr fontId="27"/>
  </si>
  <si>
    <t>ﾅﾗｹﾝ</t>
    <phoneticPr fontId="27"/>
  </si>
  <si>
    <t>292010</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</si>
  <si>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</si>
  <si>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</si>
  <si>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</si>
  <si>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</si>
  <si>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</si>
  <si>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</si>
  <si>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</si>
  <si>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</si>
  <si>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</si>
  <si>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</si>
  <si>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</si>
  <si>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</si>
  <si>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</si>
  <si>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</si>
  <si>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</si>
  <si>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</si>
  <si>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</si>
  <si>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</si>
  <si>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</si>
  <si>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27"/>
  </si>
  <si>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</si>
  <si>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</si>
  <si>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</si>
  <si>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</si>
  <si>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</si>
  <si>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</si>
  <si>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</si>
  <si>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</si>
  <si>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</si>
  <si>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</si>
  <si>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</si>
  <si>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</si>
  <si>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</si>
  <si>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</si>
  <si>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</si>
  <si>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</si>
  <si>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</si>
  <si>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</si>
  <si>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</si>
  <si>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</si>
  <si>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</si>
  <si>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</si>
  <si>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</si>
  <si>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</si>
  <si>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</si>
  <si>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</si>
  <si>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</si>
  <si>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</si>
  <si>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</si>
  <si>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</si>
  <si>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</si>
  <si>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</si>
  <si>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</si>
  <si>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</si>
  <si>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</si>
  <si>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</si>
  <si>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</si>
  <si>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</si>
  <si>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</si>
  <si>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</si>
  <si>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</si>
  <si>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</si>
  <si>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</si>
  <si>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</si>
  <si>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</si>
  <si>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</si>
  <si>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</si>
  <si>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</si>
  <si>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</si>
  <si>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</si>
  <si>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</si>
  <si>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</si>
  <si>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</si>
  <si>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</si>
  <si>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</si>
  <si>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</si>
  <si>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</si>
  <si>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</si>
  <si>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</si>
  <si>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</si>
  <si>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</si>
  <si>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</si>
  <si>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</si>
  <si>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</si>
  <si>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</si>
  <si>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</si>
  <si>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</si>
  <si>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</si>
  <si>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</si>
  <si>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</si>
  <si>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</si>
  <si>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</si>
  <si>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</si>
  <si>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</si>
  <si>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</si>
  <si>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</si>
  <si>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</si>
  <si>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</si>
  <si>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</si>
  <si>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</si>
  <si>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</si>
  <si>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</si>
  <si>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</si>
  <si>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</si>
  <si>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</si>
  <si>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</si>
  <si>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</si>
  <si>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</si>
  <si>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</si>
  <si>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</si>
  <si>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</si>
  <si>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</si>
  <si>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</si>
  <si>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27"/>
  </si>
  <si>
    <t>和歌山県</t>
    <phoneticPr fontId="27"/>
  </si>
  <si>
    <t>ﾜｶﾔﾏｹﾝ</t>
    <phoneticPr fontId="27"/>
  </si>
  <si>
    <t>302015</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</si>
  <si>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</si>
  <si>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</si>
  <si>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</si>
  <si>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</si>
  <si>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</si>
  <si>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</si>
  <si>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</si>
  <si>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</si>
  <si>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</si>
  <si>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</si>
  <si>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</si>
  <si>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</si>
  <si>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</si>
  <si>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</si>
  <si>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</si>
  <si>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</si>
  <si>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</si>
  <si>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</si>
  <si>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</si>
  <si>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</si>
  <si>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</si>
  <si>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</si>
  <si>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</si>
  <si>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</si>
  <si>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</si>
  <si>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</si>
  <si>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</si>
  <si>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</si>
  <si>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</si>
  <si>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</si>
  <si>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</si>
  <si>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</si>
  <si>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</si>
  <si>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</si>
  <si>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</si>
  <si>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</si>
  <si>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</si>
  <si>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</si>
  <si>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</si>
  <si>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</si>
  <si>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</si>
  <si>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</si>
  <si>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</si>
  <si>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</si>
  <si>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</si>
  <si>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</si>
  <si>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</si>
  <si>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</si>
  <si>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</si>
  <si>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</si>
  <si>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</si>
  <si>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</si>
  <si>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</si>
  <si>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</si>
  <si>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</si>
  <si>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</si>
  <si>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</si>
  <si>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</si>
  <si>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</si>
  <si>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</si>
  <si>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</si>
  <si>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</si>
  <si>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</si>
  <si>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</si>
  <si>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</si>
  <si>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</si>
  <si>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</si>
  <si>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</si>
  <si>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</si>
  <si>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</si>
  <si>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</si>
  <si>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</si>
  <si>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</si>
  <si>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</si>
  <si>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</si>
  <si>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</si>
  <si>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</si>
  <si>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</si>
  <si>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</si>
  <si>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</si>
  <si>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</si>
  <si>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</si>
  <si>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</si>
  <si>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</si>
  <si>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27"/>
  </si>
  <si>
    <t>鳥取県</t>
    <phoneticPr fontId="27"/>
  </si>
  <si>
    <t>ﾄｯﾄﾘｹﾝ</t>
    <phoneticPr fontId="27"/>
  </si>
  <si>
    <t>312011</t>
  </si>
  <si>
    <t>ﾄｯﾄﾘｹﾝ</t>
  </si>
  <si>
    <t>ﾄｯﾄﾘｼ</t>
    <phoneticPr fontId="27"/>
  </si>
  <si>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</si>
  <si>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</si>
  <si>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</si>
  <si>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</si>
  <si>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</si>
  <si>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</si>
  <si>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</si>
  <si>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</si>
  <si>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</si>
  <si>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</si>
  <si>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</si>
  <si>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</si>
  <si>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</si>
  <si>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</si>
  <si>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</si>
  <si>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</si>
  <si>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27"/>
  </si>
  <si>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</si>
  <si>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</si>
  <si>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</si>
  <si>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</si>
  <si>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</si>
  <si>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</si>
  <si>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</si>
  <si>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</si>
  <si>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</si>
  <si>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</si>
  <si>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</si>
  <si>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</si>
  <si>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</si>
  <si>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</si>
  <si>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</si>
  <si>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</si>
  <si>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</si>
  <si>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</si>
  <si>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</si>
  <si>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</si>
  <si>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</si>
  <si>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</si>
  <si>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</si>
  <si>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</si>
  <si>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</si>
  <si>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</si>
  <si>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</si>
  <si>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</si>
  <si>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</si>
  <si>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</si>
  <si>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</si>
  <si>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</si>
  <si>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27"/>
  </si>
  <si>
    <t>島根県</t>
    <phoneticPr fontId="27"/>
  </si>
  <si>
    <t>ｼﾏﾈｹﾝ</t>
    <phoneticPr fontId="27"/>
  </si>
  <si>
    <t>322016</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</si>
  <si>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</si>
  <si>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</si>
  <si>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</si>
  <si>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</si>
  <si>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</si>
  <si>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</si>
  <si>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</si>
  <si>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</si>
  <si>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</si>
  <si>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</si>
  <si>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</si>
  <si>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</si>
  <si>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</si>
  <si>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</si>
  <si>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</si>
  <si>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</si>
  <si>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</si>
  <si>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</si>
  <si>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</si>
  <si>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</si>
  <si>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</si>
  <si>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</si>
  <si>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</si>
  <si>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</si>
  <si>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</si>
  <si>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</si>
  <si>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</si>
  <si>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</si>
  <si>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</si>
  <si>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</si>
  <si>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</si>
  <si>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</si>
  <si>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</si>
  <si>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</si>
  <si>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</si>
  <si>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</si>
  <si>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</si>
  <si>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</si>
  <si>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</si>
  <si>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</si>
  <si>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</si>
  <si>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27"/>
  </si>
  <si>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</si>
  <si>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</si>
  <si>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</si>
  <si>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</si>
  <si>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</si>
  <si>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</si>
  <si>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</si>
  <si>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</si>
  <si>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</si>
  <si>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</si>
  <si>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</si>
  <si>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</si>
  <si>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27"/>
  </si>
  <si>
    <t>岡山県</t>
    <phoneticPr fontId="27"/>
  </si>
  <si>
    <t>ｵｶﾔﾏｹﾝ</t>
    <phoneticPr fontId="27"/>
  </si>
  <si>
    <t>331007</t>
  </si>
  <si>
    <t>ｵｶﾔﾏｹﾝ</t>
  </si>
  <si>
    <t>ｵｶﾔﾏｼ</t>
  </si>
  <si>
    <t>332020</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</si>
  <si>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</si>
  <si>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</si>
  <si>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</si>
  <si>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</si>
  <si>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</si>
  <si>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</si>
  <si>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</si>
  <si>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</si>
  <si>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</si>
  <si>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</si>
  <si>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</si>
  <si>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</si>
  <si>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</si>
  <si>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</si>
  <si>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</si>
  <si>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</si>
  <si>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</si>
  <si>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</si>
  <si>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</si>
  <si>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</si>
  <si>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</si>
  <si>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</si>
  <si>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</si>
  <si>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</si>
  <si>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</si>
  <si>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</si>
  <si>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</si>
  <si>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</si>
  <si>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</si>
  <si>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</si>
  <si>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</si>
  <si>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</si>
  <si>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</si>
  <si>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</si>
  <si>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</si>
  <si>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</si>
  <si>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</si>
  <si>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</si>
  <si>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</si>
  <si>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</si>
  <si>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</si>
  <si>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</si>
  <si>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</si>
  <si>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</si>
  <si>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</si>
  <si>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</si>
  <si>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</si>
  <si>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</si>
  <si>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</si>
  <si>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</si>
  <si>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</si>
  <si>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</si>
  <si>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</si>
  <si>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</si>
  <si>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</si>
  <si>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</si>
  <si>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</si>
  <si>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</si>
  <si>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</si>
  <si>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</si>
  <si>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</si>
  <si>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</si>
  <si>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</si>
  <si>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</si>
  <si>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</si>
  <si>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</si>
  <si>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</si>
  <si>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</si>
  <si>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</si>
  <si>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</si>
  <si>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</si>
  <si>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</si>
  <si>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</si>
  <si>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</si>
  <si>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</si>
  <si>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27"/>
  </si>
  <si>
    <t>広島県</t>
    <phoneticPr fontId="27"/>
  </si>
  <si>
    <t>ﾋﾛｼﾏｹﾝ</t>
    <phoneticPr fontId="27"/>
  </si>
  <si>
    <t>341002</t>
  </si>
  <si>
    <t>ﾋﾛｼﾏｹﾝ</t>
  </si>
  <si>
    <t>ﾋﾛｼﾏｼ</t>
  </si>
  <si>
    <t>342025</t>
  </si>
  <si>
    <t>ｸﾚｼ</t>
  </si>
  <si>
    <t>342033</t>
  </si>
  <si>
    <t>竹原市</t>
  </si>
  <si>
    <t>ﾀｹﾊﾗｼ</t>
  </si>
  <si>
    <t>342041</t>
  </si>
  <si>
    <t>三原市</t>
  </si>
  <si>
    <t>ﾐﾊﾗｼ</t>
  </si>
  <si>
    <t>342050</t>
  </si>
  <si>
    <t>尾道市</t>
  </si>
  <si>
    <t>ｵﾉﾐﾁｼ</t>
  </si>
  <si>
    <t>342076</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</si>
  <si>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</si>
  <si>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</si>
  <si>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</si>
  <si>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</si>
  <si>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</si>
  <si>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</si>
  <si>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</si>
  <si>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</si>
  <si>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</si>
  <si>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</si>
  <si>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</si>
  <si>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</si>
  <si>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</si>
  <si>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</si>
  <si>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</si>
  <si>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</si>
  <si>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</si>
  <si>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</si>
  <si>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</si>
  <si>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</si>
  <si>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</si>
  <si>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</si>
  <si>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</si>
  <si>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</si>
  <si>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</si>
  <si>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</si>
  <si>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</si>
  <si>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</si>
  <si>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</si>
  <si>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</si>
  <si>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</si>
  <si>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</si>
  <si>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</si>
  <si>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</si>
  <si>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</si>
  <si>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</si>
  <si>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</si>
  <si>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</si>
  <si>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</si>
  <si>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</si>
  <si>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</si>
  <si>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</si>
  <si>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</si>
  <si>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</si>
  <si>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</si>
  <si>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</si>
  <si>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</si>
  <si>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</si>
  <si>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</si>
  <si>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27"/>
  </si>
  <si>
    <t>山口県</t>
    <phoneticPr fontId="27"/>
  </si>
  <si>
    <t>ﾔﾏｸﾞﾁｹﾝ</t>
    <phoneticPr fontId="27"/>
  </si>
  <si>
    <t>352012</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</si>
  <si>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</si>
  <si>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</si>
  <si>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</si>
  <si>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</si>
  <si>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</si>
  <si>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</si>
  <si>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</si>
  <si>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</si>
  <si>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</si>
  <si>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</si>
  <si>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</si>
  <si>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</si>
  <si>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</si>
  <si>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</si>
  <si>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</si>
  <si>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</si>
  <si>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</si>
  <si>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</si>
  <si>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</si>
  <si>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</si>
  <si>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</si>
  <si>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</si>
  <si>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</si>
  <si>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</si>
  <si>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</si>
  <si>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</si>
  <si>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</si>
  <si>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</si>
  <si>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</si>
  <si>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</si>
  <si>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</si>
  <si>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</si>
  <si>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</si>
  <si>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</si>
  <si>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27"/>
  </si>
  <si>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</si>
  <si>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</si>
  <si>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</si>
  <si>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</si>
  <si>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</si>
  <si>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</si>
  <si>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</si>
  <si>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</si>
  <si>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</si>
  <si>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</si>
  <si>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</si>
  <si>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</si>
  <si>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</si>
  <si>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</si>
  <si>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</si>
  <si>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</si>
  <si>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</si>
  <si>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</si>
  <si>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</si>
  <si>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</si>
  <si>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</si>
  <si>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27"/>
  </si>
  <si>
    <t>徳島県</t>
    <phoneticPr fontId="27"/>
  </si>
  <si>
    <t>ﾄｸｼﾏｹﾝ</t>
    <phoneticPr fontId="27"/>
  </si>
  <si>
    <t>362018</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</si>
  <si>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</si>
  <si>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</si>
  <si>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</si>
  <si>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</si>
  <si>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</si>
  <si>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</si>
  <si>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</si>
  <si>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</si>
  <si>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</si>
  <si>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</si>
  <si>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</si>
  <si>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</si>
  <si>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</si>
  <si>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</si>
  <si>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</si>
  <si>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</si>
  <si>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</si>
  <si>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</si>
  <si>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</si>
  <si>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</si>
  <si>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</si>
  <si>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</si>
  <si>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</si>
  <si>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</si>
  <si>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</si>
  <si>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</si>
  <si>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</si>
  <si>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</si>
  <si>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</si>
  <si>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</si>
  <si>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</si>
  <si>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</si>
  <si>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</si>
  <si>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</si>
  <si>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</si>
  <si>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</si>
  <si>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</si>
  <si>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</si>
  <si>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</si>
  <si>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</si>
  <si>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</si>
  <si>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</si>
  <si>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</si>
  <si>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</si>
  <si>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</si>
  <si>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</si>
  <si>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</si>
  <si>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</si>
  <si>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</si>
  <si>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</si>
  <si>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</si>
  <si>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</si>
  <si>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</si>
  <si>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</si>
  <si>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</si>
  <si>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</si>
  <si>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</si>
  <si>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</si>
  <si>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</si>
  <si>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</si>
  <si>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</si>
  <si>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</si>
  <si>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</si>
  <si>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</si>
  <si>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</si>
  <si>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</si>
  <si>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</si>
  <si>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</si>
  <si>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</si>
  <si>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</si>
  <si>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</si>
  <si>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27"/>
  </si>
  <si>
    <t>香川県</t>
    <phoneticPr fontId="27"/>
  </si>
  <si>
    <t>ｶｶﾞﾜｹﾝ</t>
    <phoneticPr fontId="27"/>
  </si>
  <si>
    <t>372013</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</si>
  <si>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</si>
  <si>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</si>
  <si>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</si>
  <si>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</si>
  <si>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</si>
  <si>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</si>
  <si>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</si>
  <si>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</si>
  <si>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</si>
  <si>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</si>
  <si>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</si>
  <si>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</si>
  <si>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</si>
  <si>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</si>
  <si>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</si>
  <si>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</si>
  <si>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</si>
  <si>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</si>
  <si>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</si>
  <si>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</si>
  <si>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</si>
  <si>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</si>
  <si>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</si>
  <si>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</si>
  <si>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</si>
  <si>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</si>
  <si>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</si>
  <si>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</si>
  <si>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</si>
  <si>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</si>
  <si>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</si>
  <si>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</si>
  <si>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</si>
  <si>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</si>
  <si>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</si>
  <si>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</si>
  <si>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</si>
  <si>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</si>
  <si>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</si>
  <si>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</si>
  <si>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</si>
  <si>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</si>
  <si>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</si>
  <si>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</si>
  <si>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</si>
  <si>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</si>
  <si>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</si>
  <si>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</si>
  <si>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</si>
  <si>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</si>
  <si>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27"/>
  </si>
  <si>
    <t>愛媛県</t>
    <phoneticPr fontId="27"/>
  </si>
  <si>
    <t>ｴﾋﾒｹﾝ</t>
    <phoneticPr fontId="27"/>
  </si>
  <si>
    <t>382019</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</si>
  <si>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</si>
  <si>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</si>
  <si>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</si>
  <si>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</si>
  <si>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</si>
  <si>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</si>
  <si>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</si>
  <si>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</si>
  <si>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</si>
  <si>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</si>
  <si>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</si>
  <si>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</si>
  <si>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</si>
  <si>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</si>
  <si>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</si>
  <si>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</si>
  <si>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27"/>
  </si>
  <si>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</si>
  <si>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</si>
  <si>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</si>
  <si>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</si>
  <si>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</si>
  <si>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</si>
  <si>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</si>
  <si>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</si>
  <si>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</si>
  <si>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</si>
  <si>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</si>
  <si>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</si>
  <si>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</si>
  <si>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</si>
  <si>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</si>
  <si>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</si>
  <si>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</si>
  <si>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</si>
  <si>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</si>
  <si>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</si>
  <si>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</si>
  <si>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</si>
  <si>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</si>
  <si>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</si>
  <si>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</si>
  <si>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</si>
  <si>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</si>
  <si>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</si>
  <si>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</si>
  <si>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</si>
  <si>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</si>
  <si>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</si>
  <si>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</si>
  <si>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</si>
  <si>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</si>
  <si>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</si>
  <si>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</si>
  <si>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</si>
  <si>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</si>
  <si>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</si>
  <si>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27"/>
  </si>
  <si>
    <t>高知県</t>
    <phoneticPr fontId="27"/>
  </si>
  <si>
    <t>ｺｳﾁｹﾝ</t>
    <phoneticPr fontId="27"/>
  </si>
  <si>
    <t>392014</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</si>
  <si>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</si>
  <si>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</si>
  <si>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</si>
  <si>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</si>
  <si>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</si>
  <si>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</si>
  <si>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</si>
  <si>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</si>
  <si>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</si>
  <si>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</si>
  <si>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</si>
  <si>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</si>
  <si>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</si>
  <si>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</si>
  <si>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</si>
  <si>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</si>
  <si>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</si>
  <si>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</si>
  <si>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</si>
  <si>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</si>
  <si>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</si>
  <si>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</si>
  <si>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</si>
  <si>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</si>
  <si>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</si>
  <si>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</si>
  <si>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</si>
  <si>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</si>
  <si>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</si>
  <si>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</si>
  <si>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</si>
  <si>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</si>
  <si>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</si>
  <si>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</si>
  <si>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</si>
  <si>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</si>
  <si>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</si>
  <si>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</si>
  <si>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</si>
  <si>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</si>
  <si>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</si>
  <si>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</si>
  <si>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</si>
  <si>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</si>
  <si>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</si>
  <si>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</si>
  <si>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</si>
  <si>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</si>
  <si>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</si>
  <si>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</si>
  <si>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</si>
  <si>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</si>
  <si>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</si>
  <si>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</si>
  <si>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</si>
  <si>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</si>
  <si>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</si>
  <si>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</si>
  <si>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</si>
  <si>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</si>
  <si>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</si>
  <si>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</si>
  <si>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</si>
  <si>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</si>
  <si>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</si>
  <si>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</si>
  <si>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</si>
  <si>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</si>
  <si>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</si>
  <si>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27"/>
  </si>
  <si>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</si>
  <si>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</si>
  <si>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</si>
  <si>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</si>
  <si>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</si>
  <si>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</si>
  <si>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</si>
  <si>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</si>
  <si>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</si>
  <si>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</si>
  <si>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</si>
  <si>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</si>
  <si>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</si>
  <si>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</si>
  <si>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</si>
  <si>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</si>
  <si>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</si>
  <si>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</si>
  <si>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</si>
  <si>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</si>
  <si>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</si>
  <si>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</si>
  <si>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</si>
  <si>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</si>
  <si>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</si>
  <si>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</si>
  <si>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</si>
  <si>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</si>
  <si>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</si>
  <si>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</si>
  <si>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27"/>
  </si>
  <si>
    <t>福岡県</t>
    <phoneticPr fontId="27"/>
  </si>
  <si>
    <t>ﾌｸｵｶｹﾝ</t>
    <phoneticPr fontId="27"/>
  </si>
  <si>
    <t>401005</t>
  </si>
  <si>
    <t>ﾌｸｵｶｹﾝ</t>
  </si>
  <si>
    <t>ｷﾀｷｭｳｼｭｳｼ</t>
    <phoneticPr fontId="27"/>
  </si>
  <si>
    <t>401307</t>
  </si>
  <si>
    <t>ﾌｸｵｶｼ</t>
  </si>
  <si>
    <t>402028</t>
  </si>
  <si>
    <t>大牟田市</t>
  </si>
  <si>
    <t>ｵｵﾑﾀｼ</t>
  </si>
  <si>
    <t>402036</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</si>
  <si>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</si>
  <si>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</si>
  <si>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</si>
  <si>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</si>
  <si>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</si>
  <si>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</si>
  <si>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</si>
  <si>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</si>
  <si>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</si>
  <si>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</si>
  <si>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</si>
  <si>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</si>
  <si>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</si>
  <si>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</si>
  <si>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</si>
  <si>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</si>
  <si>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</si>
  <si>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</si>
  <si>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</si>
  <si>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</si>
  <si>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</si>
  <si>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</si>
  <si>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</si>
  <si>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</si>
  <si>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</si>
  <si>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</si>
  <si>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</si>
  <si>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</si>
  <si>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</si>
  <si>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</si>
  <si>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</si>
  <si>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</si>
  <si>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</si>
  <si>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</si>
  <si>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</si>
  <si>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</si>
  <si>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</si>
  <si>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</si>
  <si>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</si>
  <si>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</si>
  <si>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</si>
  <si>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</si>
  <si>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</si>
  <si>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</si>
  <si>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</si>
  <si>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</si>
  <si>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</si>
  <si>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</si>
  <si>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</si>
  <si>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</si>
  <si>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</si>
  <si>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</si>
  <si>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</si>
  <si>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</si>
  <si>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</si>
  <si>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</si>
  <si>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</si>
  <si>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</si>
  <si>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</si>
  <si>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</si>
  <si>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</si>
  <si>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</si>
  <si>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</si>
  <si>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</si>
  <si>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</si>
  <si>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</si>
  <si>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</si>
  <si>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</si>
  <si>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</si>
  <si>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</si>
  <si>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</si>
  <si>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</si>
  <si>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27"/>
  </si>
  <si>
    <t>福岡県</t>
    <rPh sb="0" eb="3">
      <t>フクオカケン</t>
    </rPh>
    <phoneticPr fontId="27"/>
  </si>
  <si>
    <t>那珂川市</t>
    <rPh sb="0" eb="3">
      <t>ナカガワ</t>
    </rPh>
    <rPh sb="3" eb="4">
      <t>シ</t>
    </rPh>
    <phoneticPr fontId="27"/>
  </si>
  <si>
    <t>ﾅｶｶﾞﾜｼ</t>
    <phoneticPr fontId="27"/>
  </si>
  <si>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</si>
  <si>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</si>
  <si>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</si>
  <si>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</si>
  <si>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</si>
  <si>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</si>
  <si>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</si>
  <si>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</si>
  <si>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</si>
  <si>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</si>
  <si>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</si>
  <si>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</si>
  <si>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</si>
  <si>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</si>
  <si>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</si>
  <si>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</si>
  <si>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</si>
  <si>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</si>
  <si>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</si>
  <si>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</si>
  <si>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</si>
  <si>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</si>
  <si>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</si>
  <si>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</si>
  <si>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</si>
  <si>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</si>
  <si>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</si>
  <si>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</si>
  <si>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</si>
  <si>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</si>
  <si>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</si>
  <si>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</si>
  <si>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</si>
  <si>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</si>
  <si>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</si>
  <si>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</si>
  <si>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</si>
  <si>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</si>
  <si>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</si>
  <si>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</si>
  <si>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</si>
  <si>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</si>
  <si>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</si>
  <si>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</si>
  <si>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</si>
  <si>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</si>
  <si>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</si>
  <si>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</si>
  <si>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</si>
  <si>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</si>
  <si>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</si>
  <si>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</si>
  <si>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</si>
  <si>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</si>
  <si>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</si>
  <si>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</si>
  <si>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</si>
  <si>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</si>
  <si>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</si>
  <si>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</si>
  <si>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</si>
  <si>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</si>
  <si>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</si>
  <si>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</si>
  <si>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</si>
  <si>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</si>
  <si>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</si>
  <si>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</si>
  <si>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</si>
  <si>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</si>
  <si>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</si>
  <si>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</si>
  <si>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</si>
  <si>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</si>
  <si>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</si>
  <si>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</si>
  <si>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</si>
  <si>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</si>
  <si>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</si>
  <si>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</si>
  <si>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</si>
  <si>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</si>
  <si>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</si>
  <si>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</si>
  <si>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</si>
  <si>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</si>
  <si>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</si>
  <si>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</si>
  <si>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</si>
  <si>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</si>
  <si>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27"/>
  </si>
  <si>
    <t>佐賀県</t>
    <phoneticPr fontId="27"/>
  </si>
  <si>
    <t>ｻｶﾞｹﾝ</t>
    <phoneticPr fontId="27"/>
  </si>
  <si>
    <t>412015</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</si>
  <si>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</si>
  <si>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</si>
  <si>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</si>
  <si>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</si>
  <si>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</si>
  <si>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</si>
  <si>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</si>
  <si>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</si>
  <si>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</si>
  <si>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</si>
  <si>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</si>
  <si>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</si>
  <si>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</si>
  <si>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</si>
  <si>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</si>
  <si>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</si>
  <si>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</si>
  <si>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</si>
  <si>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</si>
  <si>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</si>
  <si>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</si>
  <si>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</si>
  <si>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</si>
  <si>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</si>
  <si>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</si>
  <si>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</si>
  <si>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</si>
  <si>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</si>
  <si>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</si>
  <si>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</si>
  <si>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</si>
  <si>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</si>
  <si>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</si>
  <si>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</si>
  <si>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</si>
  <si>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</si>
  <si>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</si>
  <si>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</si>
  <si>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</si>
  <si>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</si>
  <si>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</si>
  <si>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</si>
  <si>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</si>
  <si>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</si>
  <si>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</si>
  <si>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</si>
  <si>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</si>
  <si>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</si>
  <si>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</si>
  <si>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</si>
  <si>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</si>
  <si>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</si>
  <si>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</si>
  <si>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</si>
  <si>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</si>
  <si>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</si>
  <si>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</si>
  <si>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</si>
  <si>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27"/>
  </si>
  <si>
    <t>長崎県</t>
    <phoneticPr fontId="27"/>
  </si>
  <si>
    <t>ﾅｶﾞｻｷｹﾝ</t>
    <phoneticPr fontId="27"/>
  </si>
  <si>
    <t>422011</t>
  </si>
  <si>
    <t>ﾅｶﾞｻｷｹﾝ</t>
  </si>
  <si>
    <t>ﾅｶﾞｻｷｼ</t>
  </si>
  <si>
    <t>422029</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</si>
  <si>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</si>
  <si>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</si>
  <si>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</si>
  <si>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</si>
  <si>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</si>
  <si>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</si>
  <si>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</si>
  <si>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</si>
  <si>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</si>
  <si>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</si>
  <si>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</si>
  <si>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</si>
  <si>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</si>
  <si>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</si>
  <si>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</si>
  <si>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</si>
  <si>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</si>
  <si>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</si>
  <si>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</si>
  <si>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</si>
  <si>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</si>
  <si>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</si>
  <si>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</si>
  <si>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</si>
  <si>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</si>
  <si>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</si>
  <si>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</si>
  <si>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</si>
  <si>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</si>
  <si>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</si>
  <si>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</si>
  <si>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</si>
  <si>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</si>
  <si>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</si>
  <si>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</si>
  <si>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</si>
  <si>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</si>
  <si>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</si>
  <si>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</si>
  <si>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</si>
  <si>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</si>
  <si>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</si>
  <si>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</si>
  <si>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</si>
  <si>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</si>
  <si>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</si>
  <si>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</si>
  <si>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</si>
  <si>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</si>
  <si>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</si>
  <si>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</si>
  <si>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</si>
  <si>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</si>
  <si>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</si>
  <si>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</si>
  <si>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</si>
  <si>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</si>
  <si>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27"/>
  </si>
  <si>
    <t>熊本県</t>
    <phoneticPr fontId="27"/>
  </si>
  <si>
    <t>ｸﾏﾓﾄｹﾝ</t>
    <phoneticPr fontId="27"/>
  </si>
  <si>
    <t>431001</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</si>
  <si>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</si>
  <si>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</si>
  <si>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</si>
  <si>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</si>
  <si>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</si>
  <si>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</si>
  <si>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</si>
  <si>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</si>
  <si>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</si>
  <si>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</si>
  <si>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</si>
  <si>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</si>
  <si>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</si>
  <si>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</si>
  <si>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</si>
  <si>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</si>
  <si>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</si>
  <si>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</si>
  <si>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</si>
  <si>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</si>
  <si>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</si>
  <si>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</si>
  <si>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</si>
  <si>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</si>
  <si>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</si>
  <si>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</si>
  <si>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</si>
  <si>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</si>
  <si>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</si>
  <si>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</si>
  <si>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</si>
  <si>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</si>
  <si>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</si>
  <si>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</si>
  <si>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</si>
  <si>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</si>
  <si>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</si>
  <si>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</si>
  <si>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</si>
  <si>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</si>
  <si>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</si>
  <si>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</si>
  <si>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</si>
  <si>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</si>
  <si>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27"/>
  </si>
  <si>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</si>
  <si>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</si>
  <si>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</si>
  <si>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</si>
  <si>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</si>
  <si>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</si>
  <si>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</si>
  <si>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</si>
  <si>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</si>
  <si>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</si>
  <si>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</si>
  <si>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</si>
  <si>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</si>
  <si>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</si>
  <si>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</si>
  <si>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</si>
  <si>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</si>
  <si>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</si>
  <si>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</si>
  <si>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</si>
  <si>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</si>
  <si>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</si>
  <si>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</si>
  <si>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</si>
  <si>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</si>
  <si>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</si>
  <si>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</si>
  <si>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</si>
  <si>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</si>
  <si>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</si>
  <si>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</si>
  <si>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</si>
  <si>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</si>
  <si>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</si>
  <si>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</si>
  <si>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</si>
  <si>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</si>
  <si>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</si>
  <si>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</si>
  <si>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</si>
  <si>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</si>
  <si>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</si>
  <si>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</si>
  <si>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</si>
  <si>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</si>
  <si>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</si>
  <si>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</si>
  <si>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</si>
  <si>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</si>
  <si>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</si>
  <si>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</si>
  <si>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</si>
  <si>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</si>
  <si>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</si>
  <si>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</si>
  <si>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</si>
  <si>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</si>
  <si>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</si>
  <si>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</si>
  <si>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</si>
  <si>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</si>
  <si>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</si>
  <si>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</si>
  <si>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</si>
  <si>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</si>
  <si>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</si>
  <si>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</si>
  <si>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</si>
  <si>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</si>
  <si>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</si>
  <si>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</si>
  <si>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</si>
  <si>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</si>
  <si>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</si>
  <si>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</si>
  <si>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</si>
  <si>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</si>
  <si>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</si>
  <si>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</si>
  <si>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</si>
  <si>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</si>
  <si>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</si>
  <si>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</si>
  <si>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27"/>
  </si>
  <si>
    <t>大分県</t>
    <phoneticPr fontId="27"/>
  </si>
  <si>
    <t>ｵｵｲﾀｹﾝ</t>
    <phoneticPr fontId="27"/>
  </si>
  <si>
    <t>442011</t>
  </si>
  <si>
    <t>ｵｵｲﾀｹﾝ</t>
  </si>
  <si>
    <t>ｵｵｲﾀｼ</t>
  </si>
  <si>
    <t>442020</t>
  </si>
  <si>
    <t>別府市</t>
  </si>
  <si>
    <t>ﾍﾞｯﾌﾟｼ</t>
    <phoneticPr fontId="27"/>
  </si>
  <si>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</si>
  <si>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</si>
  <si>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</si>
  <si>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</si>
  <si>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</si>
  <si>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</si>
  <si>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</si>
  <si>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</si>
  <si>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</si>
  <si>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</si>
  <si>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</si>
  <si>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</si>
  <si>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</si>
  <si>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</si>
  <si>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</si>
  <si>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</si>
  <si>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</si>
  <si>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</si>
  <si>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</si>
  <si>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</si>
  <si>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</si>
  <si>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</si>
  <si>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</si>
  <si>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</si>
  <si>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</si>
  <si>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</si>
  <si>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</si>
  <si>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</si>
  <si>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</si>
  <si>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</si>
  <si>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</si>
  <si>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</si>
  <si>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</si>
  <si>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</si>
  <si>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</si>
  <si>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</si>
  <si>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</si>
  <si>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</si>
  <si>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</si>
  <si>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</si>
  <si>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</si>
  <si>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</si>
  <si>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</si>
  <si>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</si>
  <si>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</si>
  <si>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</si>
  <si>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</si>
  <si>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</si>
  <si>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27"/>
  </si>
  <si>
    <t>宮崎県</t>
    <phoneticPr fontId="27"/>
  </si>
  <si>
    <t>ﾐﾔｻﾞｷｹﾝ</t>
    <phoneticPr fontId="27"/>
  </si>
  <si>
    <t>452017</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</si>
  <si>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</si>
  <si>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</si>
  <si>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</si>
  <si>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</si>
  <si>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</si>
  <si>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</si>
  <si>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</si>
  <si>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</si>
  <si>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</si>
  <si>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</si>
  <si>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</si>
  <si>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</si>
  <si>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</si>
  <si>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</si>
  <si>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</si>
  <si>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</si>
  <si>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</si>
  <si>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</si>
  <si>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</si>
  <si>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</si>
  <si>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</si>
  <si>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</si>
  <si>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</si>
  <si>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</si>
  <si>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</si>
  <si>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</si>
  <si>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</si>
  <si>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</si>
  <si>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</si>
  <si>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</si>
  <si>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</si>
  <si>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</si>
  <si>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</si>
  <si>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</si>
  <si>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</si>
  <si>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</si>
  <si>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</si>
  <si>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</si>
  <si>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</si>
  <si>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</si>
  <si>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</si>
  <si>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</si>
  <si>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</si>
  <si>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</si>
  <si>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</si>
  <si>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</si>
  <si>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</si>
  <si>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</si>
  <si>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</si>
  <si>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</si>
  <si>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</si>
  <si>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</si>
  <si>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</si>
  <si>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</si>
  <si>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</si>
  <si>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</si>
  <si>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</si>
  <si>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</si>
  <si>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</si>
  <si>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</si>
  <si>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</si>
  <si>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</si>
  <si>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</si>
  <si>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</si>
  <si>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</si>
  <si>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</si>
  <si>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</si>
  <si>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</si>
  <si>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</si>
  <si>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</si>
  <si>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</si>
  <si>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</si>
  <si>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</si>
  <si>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</si>
  <si>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27"/>
  </si>
  <si>
    <t>鹿児島県</t>
    <phoneticPr fontId="27"/>
  </si>
  <si>
    <t>ｶｺﾞｼﾏｹﾝ</t>
    <phoneticPr fontId="27"/>
  </si>
  <si>
    <t>462012</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</si>
  <si>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</si>
  <si>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</si>
  <si>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</si>
  <si>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</si>
  <si>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</si>
  <si>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</si>
  <si>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</si>
  <si>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</si>
  <si>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</si>
  <si>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</si>
  <si>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</si>
  <si>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</si>
  <si>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</si>
  <si>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</si>
  <si>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</si>
  <si>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</si>
  <si>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</si>
  <si>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</si>
  <si>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</si>
  <si>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</si>
  <si>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</si>
  <si>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</si>
  <si>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</si>
  <si>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</si>
  <si>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</si>
  <si>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</si>
  <si>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</si>
  <si>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</si>
  <si>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</si>
  <si>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</si>
  <si>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</si>
  <si>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</si>
  <si>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</si>
  <si>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</si>
  <si>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</si>
  <si>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</si>
  <si>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</si>
  <si>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</si>
  <si>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</si>
  <si>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</si>
  <si>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</si>
  <si>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</si>
  <si>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</si>
  <si>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</si>
  <si>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</si>
  <si>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</si>
  <si>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</si>
  <si>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</si>
  <si>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</si>
  <si>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</si>
  <si>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</si>
  <si>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</si>
  <si>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</si>
  <si>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</si>
  <si>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</si>
  <si>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</si>
  <si>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</si>
  <si>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</si>
  <si>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</si>
  <si>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</si>
  <si>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</si>
  <si>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</si>
  <si>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</si>
  <si>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</si>
  <si>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</si>
  <si>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</si>
  <si>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</si>
  <si>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</si>
  <si>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</si>
  <si>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</si>
  <si>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</si>
  <si>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</si>
  <si>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</si>
  <si>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</si>
  <si>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</si>
  <si>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</si>
  <si>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</si>
  <si>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</si>
  <si>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</si>
  <si>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</si>
  <si>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</si>
  <si>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</si>
  <si>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</si>
  <si>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27"/>
  </si>
  <si>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</si>
  <si>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</si>
  <si>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</si>
  <si>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</si>
  <si>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</si>
  <si>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</si>
  <si>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</si>
  <si>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</si>
  <si>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</si>
  <si>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</si>
  <si>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</si>
  <si>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</si>
  <si>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</si>
  <si>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</si>
  <si>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</si>
  <si>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</si>
  <si>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</si>
  <si>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</si>
  <si>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</si>
  <si>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</si>
  <si>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</si>
  <si>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</si>
  <si>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</si>
  <si>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</si>
  <si>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</si>
  <si>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</si>
  <si>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</si>
  <si>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</si>
  <si>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</si>
  <si>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</si>
  <si>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</si>
  <si>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</si>
  <si>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</si>
  <si>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</si>
  <si>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</si>
  <si>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</si>
  <si>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</si>
  <si>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</si>
  <si>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</si>
  <si>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</si>
  <si>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</si>
  <si>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</si>
  <si>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27"/>
  </si>
  <si>
    <t>沖縄県</t>
    <phoneticPr fontId="27"/>
  </si>
  <si>
    <t>ｵｷﾅﾜｹﾝ</t>
    <phoneticPr fontId="27"/>
  </si>
  <si>
    <t>472018</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</si>
  <si>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</si>
  <si>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</si>
  <si>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</si>
  <si>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</si>
  <si>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</si>
  <si>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</si>
  <si>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</si>
  <si>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</si>
  <si>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</si>
  <si>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</si>
  <si>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</si>
  <si>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</si>
  <si>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</si>
  <si>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</si>
  <si>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</si>
  <si>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</si>
  <si>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</si>
  <si>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</si>
  <si>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</si>
  <si>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</si>
  <si>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</si>
  <si>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</si>
  <si>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</si>
  <si>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</si>
  <si>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</si>
  <si>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</si>
  <si>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</si>
  <si>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</si>
  <si>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</si>
  <si>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</si>
  <si>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</si>
  <si>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</si>
  <si>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</si>
  <si>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</si>
  <si>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</si>
  <si>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</si>
  <si>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</si>
  <si>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</si>
  <si>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</si>
  <si>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</si>
  <si>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</si>
  <si>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</si>
  <si>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</si>
  <si>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</si>
  <si>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</si>
  <si>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</si>
  <si>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</si>
  <si>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</si>
  <si>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</si>
  <si>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</si>
  <si>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</si>
  <si>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</si>
  <si>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</si>
  <si>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</si>
  <si>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</si>
  <si>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</si>
  <si>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</si>
  <si>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</si>
  <si>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</si>
  <si>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</si>
  <si>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</si>
  <si>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</si>
  <si>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</si>
  <si>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</si>
  <si>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</si>
  <si>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</si>
  <si>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</si>
  <si>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</si>
  <si>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</si>
  <si>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</si>
  <si>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</si>
  <si>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</si>
  <si>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</si>
  <si>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</si>
  <si>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</si>
  <si>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</si>
  <si>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</si>
  <si>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</si>
  <si>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</si>
  <si>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</si>
  <si>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</si>
  <si>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</si>
  <si>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</si>
  <si>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</si>
  <si>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</si>
  <si>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</si>
  <si>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</si>
  <si>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</si>
  <si>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</si>
  <si>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</si>
  <si>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</si>
  <si>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</si>
  <si>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</si>
  <si>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</si>
  <si>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</si>
  <si>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</si>
  <si>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</si>
  <si>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</si>
  <si>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</si>
  <si>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</si>
  <si>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</si>
  <si>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</si>
  <si>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</si>
  <si>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</si>
  <si>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</si>
  <si>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</si>
  <si>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</si>
  <si>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</si>
  <si>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</si>
  <si>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</si>
  <si>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</si>
  <si>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</si>
  <si>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</si>
  <si>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</si>
  <si>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</si>
  <si>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</si>
  <si>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</si>
  <si>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</si>
  <si>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</si>
  <si>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</si>
  <si>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</si>
  <si>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</si>
  <si>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全都道府県の主要財政指標（令和３年度決算）</t>
    <rPh sb="0" eb="1">
      <t>ゼン</t>
    </rPh>
    <rPh sb="1" eb="5">
      <t>トドウフケン</t>
    </rPh>
    <rPh sb="6" eb="8">
      <t>シュヨウ</t>
    </rPh>
    <rPh sb="8" eb="10">
      <t>ザイセイ</t>
    </rPh>
    <rPh sb="10" eb="12">
      <t>シヒョウ</t>
    </rPh>
    <phoneticPr fontId="31"/>
  </si>
  <si>
    <t>都道府県名</t>
    <rPh sb="0" eb="4">
      <t>トドウフケン</t>
    </rPh>
    <rPh sb="4" eb="5">
      <t>メイ</t>
    </rPh>
    <phoneticPr fontId="31"/>
  </si>
  <si>
    <t>財政力指数</t>
    <rPh sb="0" eb="3">
      <t>ザイセイリョク</t>
    </rPh>
    <rPh sb="3" eb="5">
      <t>シスウ</t>
    </rPh>
    <phoneticPr fontId="31"/>
  </si>
  <si>
    <t>経常収支比率</t>
    <rPh sb="0" eb="2">
      <t>ケイジョウ</t>
    </rPh>
    <rPh sb="2" eb="4">
      <t>シュウシ</t>
    </rPh>
    <rPh sb="4" eb="6">
      <t>ヒリツ</t>
    </rPh>
    <phoneticPr fontId="31"/>
  </si>
  <si>
    <t>実質公債費比率</t>
    <rPh sb="0" eb="2">
      <t>ジッシツ</t>
    </rPh>
    <rPh sb="2" eb="5">
      <t>コウサイヒ</t>
    </rPh>
    <rPh sb="5" eb="7">
      <t>ヒリツ</t>
    </rPh>
    <phoneticPr fontId="31"/>
  </si>
  <si>
    <t>将来負担比率</t>
    <rPh sb="0" eb="2">
      <t>ショウライ</t>
    </rPh>
    <rPh sb="2" eb="4">
      <t>フタン</t>
    </rPh>
    <rPh sb="4" eb="6">
      <t>ヒリツ</t>
    </rPh>
    <phoneticPr fontId="31"/>
  </si>
  <si>
    <t>ラスパイレス指数</t>
    <rPh sb="6" eb="8">
      <t>シスウ</t>
    </rPh>
    <phoneticPr fontId="31"/>
  </si>
  <si>
    <t>都道府県平均</t>
    <rPh sb="0" eb="4">
      <t>トドウフケン</t>
    </rPh>
    <rPh sb="4" eb="6">
      <t>ヘイキン</t>
    </rPh>
    <phoneticPr fontId="31"/>
  </si>
  <si>
    <t>全市町村の主要財政指標（令和３年度）</t>
    <rPh sb="0" eb="4">
      <t>ゼンシチョウソン</t>
    </rPh>
    <rPh sb="5" eb="7">
      <t>シュヨウ</t>
    </rPh>
    <rPh sb="7" eb="9">
      <t>ザイセイ</t>
    </rPh>
    <rPh sb="9" eb="11">
      <t>シヒョウ</t>
    </rPh>
    <phoneticPr fontId="27"/>
  </si>
  <si>
    <t>都道府県名</t>
  </si>
  <si>
    <t>団体名</t>
    <rPh sb="0" eb="3">
      <t>ダンタイメイ</t>
    </rPh>
    <phoneticPr fontId="27"/>
  </si>
  <si>
    <t>財政力指数</t>
    <rPh sb="0" eb="3">
      <t>ザイセイリョク</t>
    </rPh>
    <rPh sb="3" eb="5">
      <t>シスウ</t>
    </rPh>
    <phoneticPr fontId="27"/>
  </si>
  <si>
    <t>経常収支比率</t>
    <rPh sb="0" eb="2">
      <t>ケイジョウ</t>
    </rPh>
    <rPh sb="2" eb="4">
      <t>シュウシ</t>
    </rPh>
    <rPh sb="4" eb="6">
      <t>ヒリツ</t>
    </rPh>
    <phoneticPr fontId="27"/>
  </si>
  <si>
    <t>実質公債費比率</t>
    <rPh sb="0" eb="2">
      <t>ジッシツ</t>
    </rPh>
    <rPh sb="2" eb="5">
      <t>コウサイヒ</t>
    </rPh>
    <rPh sb="5" eb="7">
      <t>ヒリツ</t>
    </rPh>
    <phoneticPr fontId="27"/>
  </si>
  <si>
    <t>将来負担比率</t>
    <rPh sb="0" eb="2">
      <t>ショウライ</t>
    </rPh>
    <rPh sb="2" eb="4">
      <t>フタン</t>
    </rPh>
    <rPh sb="4" eb="6">
      <t>ヒリツ</t>
    </rPh>
    <phoneticPr fontId="27"/>
  </si>
  <si>
    <t>ラスパイレス指数</t>
    <rPh sb="6" eb="8">
      <t>シスウ</t>
    </rPh>
    <phoneticPr fontId="27"/>
  </si>
  <si>
    <t>-</t>
  </si>
  <si>
    <t>別海町</t>
  </si>
  <si>
    <t>鰺ケ沢町</t>
  </si>
  <si>
    <t>六ケ所村</t>
  </si>
  <si>
    <t>032166</t>
  </si>
  <si>
    <t>滝沢市</t>
  </si>
  <si>
    <t>042161</t>
  </si>
  <si>
    <t>富谷市</t>
  </si>
  <si>
    <t>七ケ宿町</t>
  </si>
  <si>
    <t>七ケ浜町</t>
  </si>
  <si>
    <t>鶴ケ島市</t>
  </si>
  <si>
    <t>112461</t>
  </si>
  <si>
    <t>白岡市</t>
  </si>
  <si>
    <t>122394</t>
  </si>
  <si>
    <t>大網白里市</t>
  </si>
  <si>
    <t>駒ケ根市</t>
  </si>
  <si>
    <t>丹波篠山市</t>
  </si>
  <si>
    <t>402311</t>
  </si>
  <si>
    <t>那珂川市</t>
  </si>
  <si>
    <t>五ケ瀬町</t>
  </si>
  <si>
    <t>全国市町村平均</t>
    <rPh sb="0" eb="2">
      <t>ゼンコク</t>
    </rPh>
    <rPh sb="2" eb="5">
      <t>シチョウソン</t>
    </rPh>
    <rPh sb="5" eb="7">
      <t>ヘイキン</t>
    </rPh>
    <phoneticPr fontId="27"/>
  </si>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</sst>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年度&quot;"/>
    <numFmt numFmtId="177" formatCode="#,###&quot;kWh/年&quot;"/>
    <numFmt numFmtId="178" formatCode="#,###\ &quot;kWh/年&quot;"/>
    <numFmt numFmtId="179" formatCode="0_);[Red]\(0\)"/>
    <numFmt numFmtId="180" formatCode="0.00_);[Red]\(0.00\)"/>
    <numFmt numFmtId="181" formatCode="#,##0;&quot;▲ &quot;#,##0"/>
    <numFmt numFmtId="182" formatCode="[$-411]ggge&quot;年&quot;m&quot;月&quot;d&quot;日&quot;;@"/>
    <numFmt numFmtId="183" formatCode="0.00000;&quot;▲ &quot;0.00000"/>
    <numFmt numFmtId="184" formatCode="0.0;&quot;▲ &quot;0.0"/>
    <numFmt numFmtId="185" formatCode="0.0"/>
  </numFmts>
  <fonts count="4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1"/>
      <color theme="0"/>
      <name val="游ゴシック"/>
      <family val="2"/>
      <charset val="128"/>
      <scheme val="minor"/>
    </font>
    <font>
      <b/>
      <sz val="11"/>
      <name val="游ゴシック"/>
      <family val="3"/>
      <charset val="128"/>
      <scheme val="minor"/>
    </font>
    <font>
      <sz val="11"/>
      <name val="游ゴシック"/>
      <family val="2"/>
      <charset val="128"/>
      <scheme val="minor"/>
    </font>
    <font>
      <b/>
      <sz val="12"/>
      <color theme="0" tint="-0.34998626667073579"/>
      <name val="游ゴシック"/>
      <family val="3"/>
      <charset val="128"/>
      <scheme val="minor"/>
    </font>
    <font>
      <sz val="11"/>
      <color theme="1"/>
      <name val="ＭＳ ゴシック"/>
      <family val="3"/>
      <charset val="128"/>
    </font>
    <font>
      <b/>
      <sz val="11"/>
      <color theme="1"/>
      <name val="ＭＳ ゴシック"/>
      <family val="3"/>
      <charset val="128"/>
    </font>
    <font>
      <b/>
      <sz val="12"/>
      <color theme="1"/>
      <name val="ＭＳ ゴシック"/>
      <family val="3"/>
      <charset val="128"/>
    </font>
    <font>
      <sz val="11"/>
      <name val="ＭＳ ゴシック"/>
      <family val="3"/>
      <charset val="128"/>
    </font>
    <font>
      <sz val="11"/>
      <color theme="0"/>
      <name val="ＭＳ ゴシック"/>
      <family val="3"/>
      <charset val="128"/>
    </font>
    <font>
      <b/>
      <sz val="10"/>
      <color theme="1"/>
      <name val="ＭＳ ゴシック"/>
      <family val="3"/>
      <charset val="128"/>
    </font>
    <font>
      <sz val="11"/>
      <color theme="6"/>
      <name val="ＭＳ ゴシック"/>
      <family val="3"/>
      <charset val="128"/>
    </font>
    <font>
      <b/>
      <sz val="11"/>
      <name val="ＭＳ ゴシック"/>
      <family val="3"/>
      <charset val="128"/>
    </font>
    <font>
      <sz val="16"/>
      <color theme="1"/>
      <name val="游ゴシック"/>
      <family val="2"/>
      <charset val="128"/>
      <scheme val="minor"/>
    </font>
    <font>
      <sz val="14"/>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8"/>
      <name val="游ゴシック"/>
      <family val="3"/>
      <charset val="128"/>
      <scheme val="minor"/>
    </font>
    <font>
      <sz val="18"/>
      <color theme="1"/>
      <name val="游ゴシック"/>
      <family val="2"/>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0"/>
      <color rgb="FF333333"/>
      <name val="ＭＳ Ｐゴシック"/>
      <family val="3"/>
      <charset val="128"/>
    </font>
    <font>
      <b/>
      <sz val="14"/>
      <name val="HG丸ｺﾞｼｯｸM-PRO"/>
      <family val="3"/>
      <charset val="128"/>
    </font>
    <font>
      <sz val="11"/>
      <name val="ＭＳ 明朝"/>
      <family val="1"/>
      <charset val="128"/>
    </font>
    <font>
      <sz val="11"/>
      <name val="HG丸ｺﾞｼｯｸM-PRO"/>
      <family val="3"/>
      <charset val="128"/>
    </font>
    <font>
      <sz val="9"/>
      <name val="ＭＳ ゴシック"/>
      <family val="3"/>
      <charset val="128"/>
    </font>
    <font>
      <sz val="10"/>
      <name val="ＭＳ ゴシック"/>
      <family val="3"/>
      <charset val="128"/>
    </font>
    <font>
      <sz val="14"/>
      <color rgb="FFFF0000"/>
      <name val="游ゴシック"/>
      <family val="3"/>
      <charset val="128"/>
      <scheme val="minor"/>
    </font>
    <font>
      <sz val="9"/>
      <color rgb="FFFF0000"/>
      <name val="游ゴシック"/>
      <family val="3"/>
      <charset val="128"/>
      <scheme val="minor"/>
    </font>
    <font>
      <sz val="9"/>
      <color indexed="81"/>
      <name val="MS P ゴシック"/>
      <family val="3"/>
      <charset val="128"/>
    </font>
    <font>
      <b/>
      <sz val="9"/>
      <color indexed="81"/>
      <name val="MS P ゴシック"/>
      <family val="3"/>
      <charset val="128"/>
    </font>
  </fonts>
  <fills count="17">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7" tint="0.39997558519241921"/>
        <bgColor indexed="64"/>
      </patternFill>
    </fill>
    <fill>
      <patternFill patternType="solid">
        <fgColor rgb="FFCCFFFF"/>
        <bgColor indexed="64"/>
      </patternFill>
    </fill>
    <fill>
      <patternFill patternType="solid">
        <fgColor theme="4"/>
        <bgColor indexed="64"/>
      </patternFill>
    </fill>
    <fill>
      <patternFill patternType="solid">
        <fgColor theme="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indexed="47"/>
        <bgColor indexed="64"/>
      </patternFill>
    </fill>
    <fill>
      <patternFill patternType="solid">
        <fgColor indexed="9"/>
        <bgColor indexed="64"/>
      </patternFill>
    </fill>
    <fill>
      <patternFill patternType="solid">
        <fgColor rgb="FFFF0000"/>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style="double">
        <color indexed="64"/>
      </bottom>
      <diagonal/>
    </border>
    <border>
      <left/>
      <right/>
      <top/>
      <bottom style="dotted">
        <color auto="1"/>
      </bottom>
      <diagonal/>
    </border>
    <border>
      <left/>
      <right/>
      <top style="dotted">
        <color auto="1"/>
      </top>
      <bottom/>
      <diagonal/>
    </border>
    <border>
      <left style="thin">
        <color indexed="64"/>
      </left>
      <right/>
      <top/>
      <bottom style="medium">
        <color indexed="64"/>
      </bottom>
      <diagonal/>
    </border>
    <border diagonalUp="1">
      <left/>
      <right/>
      <top/>
      <bottom style="thin">
        <color indexed="64"/>
      </bottom>
      <diagonal style="thin">
        <color indexed="64"/>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diagonalUp="1">
      <left style="thin">
        <color indexed="64"/>
      </left>
      <right style="thin">
        <color indexed="64"/>
      </right>
      <top style="thin">
        <color indexed="64"/>
      </top>
      <bottom style="thin">
        <color indexed="64"/>
      </bottom>
      <diagonal style="thin">
        <color indexed="64"/>
      </diagonal>
    </border>
    <border>
      <left style="dotted">
        <color auto="1"/>
      </left>
      <right style="dotted">
        <color auto="1"/>
      </right>
      <top style="dotted">
        <color auto="1"/>
      </top>
      <bottom style="dotted">
        <color auto="1"/>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left style="thin">
        <color indexed="64"/>
      </left>
      <right style="medium">
        <color indexed="64"/>
      </right>
      <top style="double">
        <color indexed="64"/>
      </top>
      <bottom style="medium">
        <color indexed="64"/>
      </bottom>
      <diagonal/>
    </border>
    <border>
      <left/>
      <right/>
      <top style="medium">
        <color auto="1"/>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style="double">
        <color auto="1"/>
      </left>
      <right/>
      <top style="medium">
        <color indexed="64"/>
      </top>
      <bottom style="thin">
        <color auto="1"/>
      </bottom>
      <diagonal/>
    </border>
    <border>
      <left/>
      <right style="double">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double">
        <color auto="1"/>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thin">
        <color auto="1"/>
      </left>
      <right style="double">
        <color auto="1"/>
      </right>
      <top style="thin">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medium">
        <color indexed="64"/>
      </top>
      <bottom style="medium">
        <color indexed="64"/>
      </bottom>
      <diagonal/>
    </border>
  </borders>
  <cellStyleXfs count="10">
    <xf numFmtId="0" fontId="0"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8" fillId="0" borderId="0"/>
    <xf numFmtId="0" fontId="28" fillId="0" borderId="0">
      <alignment vertical="center"/>
    </xf>
    <xf numFmtId="0" fontId="34" fillId="0" borderId="0"/>
    <xf numFmtId="0" fontId="35" fillId="0" borderId="0"/>
    <xf numFmtId="0" fontId="28" fillId="0" borderId="0"/>
  </cellStyleXfs>
  <cellXfs count="368">
    <xf numFmtId="0" fontId="0" fillId="0" borderId="0" xfId="0">
      <alignment vertical="center"/>
    </xf>
    <xf numFmtId="0" fontId="5" fillId="0" borderId="0" xfId="0" applyFont="1">
      <alignment vertical="center"/>
    </xf>
    <xf numFmtId="0" fontId="0" fillId="0" borderId="1" xfId="0" applyBorder="1" applyAlignment="1">
      <alignment vertical="center" wrapText="1"/>
    </xf>
    <xf numFmtId="0" fontId="0" fillId="0" borderId="0" xfId="0" applyAlignment="1">
      <alignment horizontal="center" vertical="center"/>
    </xf>
    <xf numFmtId="0" fontId="6" fillId="0" borderId="0" xfId="0" applyFont="1">
      <alignment vertical="center"/>
    </xf>
    <xf numFmtId="0" fontId="4" fillId="0" borderId="0" xfId="0" applyFont="1">
      <alignment vertical="center"/>
    </xf>
    <xf numFmtId="177" fontId="5" fillId="0" borderId="23" xfId="0" applyNumberFormat="1" applyFont="1" applyBorder="1">
      <alignment vertical="center"/>
    </xf>
    <xf numFmtId="176" fontId="0" fillId="0" borderId="13" xfId="0" applyNumberFormat="1" applyBorder="1">
      <alignment vertical="center"/>
    </xf>
    <xf numFmtId="176" fontId="0" fillId="0" borderId="6" xfId="0" applyNumberFormat="1" applyBorder="1">
      <alignment vertical="center"/>
    </xf>
    <xf numFmtId="0" fontId="5" fillId="2" borderId="1" xfId="0" applyFont="1" applyFill="1" applyBorder="1" applyAlignment="1">
      <alignment horizontal="center" vertical="center" wrapText="1"/>
    </xf>
    <xf numFmtId="0" fontId="9" fillId="0" borderId="0" xfId="0" applyFont="1">
      <alignment vertical="center"/>
    </xf>
    <xf numFmtId="0" fontId="8" fillId="0" borderId="0" xfId="0" applyFont="1">
      <alignment vertical="center"/>
    </xf>
    <xf numFmtId="0" fontId="5" fillId="2" borderId="18" xfId="0" applyFont="1" applyFill="1" applyBorder="1" applyAlignment="1">
      <alignment horizontal="center" vertical="center"/>
    </xf>
    <xf numFmtId="0" fontId="0" fillId="0" borderId="0" xfId="0" applyAlignment="1">
      <alignment vertical="center" wrapText="1"/>
    </xf>
    <xf numFmtId="0" fontId="5" fillId="2" borderId="18"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0" xfId="0" applyFont="1">
      <alignment vertical="center"/>
    </xf>
    <xf numFmtId="0" fontId="5" fillId="2" borderId="3" xfId="0" applyFont="1" applyFill="1" applyBorder="1" applyAlignment="1">
      <alignment horizontal="centerContinuous" vertical="center"/>
    </xf>
    <xf numFmtId="0" fontId="5" fillId="2" borderId="1" xfId="0" applyFont="1" applyFill="1" applyBorder="1" applyAlignment="1">
      <alignment horizontal="centerContinuous" vertical="center"/>
    </xf>
    <xf numFmtId="38" fontId="0" fillId="0" borderId="24" xfId="3" applyFont="1" applyBorder="1" applyAlignment="1">
      <alignment vertical="center"/>
    </xf>
    <xf numFmtId="38" fontId="0" fillId="0" borderId="26" xfId="3" applyFont="1" applyBorder="1" applyAlignment="1">
      <alignment vertical="center"/>
    </xf>
    <xf numFmtId="0" fontId="0" fillId="5" borderId="0" xfId="0" applyFill="1">
      <alignment vertical="center"/>
    </xf>
    <xf numFmtId="0" fontId="5" fillId="2" borderId="19" xfId="0" applyFont="1" applyFill="1" applyBorder="1" applyAlignment="1">
      <alignment horizontal="centerContinuous" vertical="center"/>
    </xf>
    <xf numFmtId="0" fontId="5" fillId="2" borderId="32" xfId="0" applyFont="1" applyFill="1" applyBorder="1" applyAlignment="1">
      <alignment horizontal="center" vertical="center" wrapText="1"/>
    </xf>
    <xf numFmtId="0" fontId="0" fillId="0" borderId="34" xfId="0" applyBorder="1">
      <alignment vertical="center"/>
    </xf>
    <xf numFmtId="0" fontId="0" fillId="0" borderId="35" xfId="0" applyBorder="1">
      <alignment vertical="center"/>
    </xf>
    <xf numFmtId="0" fontId="5" fillId="2" borderId="8" xfId="0" applyFont="1" applyFill="1" applyBorder="1" applyAlignment="1">
      <alignment horizontal="center" vertical="center"/>
    </xf>
    <xf numFmtId="177" fontId="3" fillId="0" borderId="4" xfId="0" applyNumberFormat="1" applyFont="1" applyBorder="1" applyProtection="1">
      <alignment vertical="center"/>
      <protection locked="0"/>
    </xf>
    <xf numFmtId="177" fontId="3" fillId="0" borderId="8" xfId="0" applyNumberFormat="1" applyFont="1" applyBorder="1" applyProtection="1">
      <alignment vertical="center"/>
      <protection locked="0"/>
    </xf>
    <xf numFmtId="177" fontId="3" fillId="0" borderId="33" xfId="0" applyNumberFormat="1" applyFont="1" applyBorder="1" applyProtection="1">
      <alignment vertical="center"/>
      <protection locked="0"/>
    </xf>
    <xf numFmtId="177" fontId="5" fillId="0" borderId="36" xfId="0" applyNumberFormat="1" applyFont="1" applyBorder="1">
      <alignment vertical="center"/>
    </xf>
    <xf numFmtId="177" fontId="8" fillId="0" borderId="14" xfId="0" applyNumberFormat="1" applyFont="1" applyBorder="1" applyAlignment="1" applyProtection="1">
      <alignment vertical="center" wrapText="1"/>
      <protection locked="0"/>
    </xf>
    <xf numFmtId="0" fontId="0" fillId="0" borderId="20" xfId="0" applyBorder="1">
      <alignment vertical="center"/>
    </xf>
    <xf numFmtId="0" fontId="0" fillId="0" borderId="22" xfId="0" applyBorder="1">
      <alignment vertical="center"/>
    </xf>
    <xf numFmtId="0" fontId="0" fillId="0" borderId="21" xfId="0" applyBorder="1">
      <alignment vertical="center"/>
    </xf>
    <xf numFmtId="0" fontId="5" fillId="0" borderId="8" xfId="0" applyFont="1" applyBorder="1" applyAlignment="1">
      <alignment horizontal="centerContinuous" vertical="center" wrapText="1"/>
    </xf>
    <xf numFmtId="177" fontId="5" fillId="0" borderId="12" xfId="0" applyNumberFormat="1" applyFont="1" applyBorder="1">
      <alignment vertical="center"/>
    </xf>
    <xf numFmtId="0" fontId="5" fillId="2" borderId="11"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2" borderId="30" xfId="0" applyFont="1" applyFill="1" applyBorder="1" applyAlignment="1">
      <alignment horizontal="center" vertical="center" wrapText="1"/>
    </xf>
    <xf numFmtId="0" fontId="5" fillId="0" borderId="37" xfId="0" applyFont="1" applyBorder="1" applyAlignment="1">
      <alignment vertical="center" wrapText="1"/>
    </xf>
    <xf numFmtId="0" fontId="5" fillId="2" borderId="31" xfId="0" applyFont="1" applyFill="1" applyBorder="1" applyAlignment="1">
      <alignment horizontal="center" vertical="center" wrapText="1"/>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3" xfId="0" applyBorder="1">
      <alignment vertical="center"/>
    </xf>
    <xf numFmtId="0" fontId="0" fillId="0" borderId="38" xfId="0" applyBorder="1">
      <alignment vertical="center"/>
    </xf>
    <xf numFmtId="0" fontId="5" fillId="0" borderId="16" xfId="0" applyFont="1" applyBorder="1" applyAlignment="1" applyProtection="1">
      <alignment horizontal="left" vertical="center"/>
      <protection locked="0" hidden="1"/>
    </xf>
    <xf numFmtId="0" fontId="0" fillId="0" borderId="1" xfId="0" applyBorder="1" applyAlignment="1" applyProtection="1">
      <alignment vertical="center" wrapText="1"/>
      <protection locked="0" hidden="1"/>
    </xf>
    <xf numFmtId="177" fontId="3" fillId="0" borderId="1" xfId="0" applyNumberFormat="1" applyFont="1" applyBorder="1" applyProtection="1">
      <alignment vertical="center"/>
      <protection locked="0" hidden="1"/>
    </xf>
    <xf numFmtId="177" fontId="0" fillId="0" borderId="1" xfId="0" applyNumberFormat="1" applyBorder="1" applyAlignment="1" applyProtection="1">
      <alignment vertical="center" wrapText="1"/>
      <protection locked="0" hidden="1"/>
    </xf>
    <xf numFmtId="0" fontId="5" fillId="0" borderId="31" xfId="0" applyFont="1" applyBorder="1" applyProtection="1">
      <alignment vertical="center"/>
      <protection locked="0" hidden="1"/>
    </xf>
    <xf numFmtId="0" fontId="5" fillId="0" borderId="12" xfId="0" applyFont="1" applyBorder="1" applyProtection="1">
      <alignment vertical="center"/>
      <protection locked="0" hidden="1"/>
    </xf>
    <xf numFmtId="0" fontId="5" fillId="0" borderId="1" xfId="0" applyFont="1" applyBorder="1" applyProtection="1">
      <alignment vertical="center"/>
      <protection locked="0" hidden="1"/>
    </xf>
    <xf numFmtId="178" fontId="0" fillId="0" borderId="16" xfId="0" applyNumberFormat="1" applyBorder="1" applyProtection="1">
      <alignment vertical="center"/>
      <protection hidden="1"/>
    </xf>
    <xf numFmtId="0" fontId="5" fillId="0" borderId="44" xfId="0" applyFont="1" applyBorder="1" applyAlignment="1">
      <alignment vertical="center" wrapText="1"/>
    </xf>
    <xf numFmtId="38" fontId="0" fillId="0" borderId="1" xfId="3" applyFont="1" applyBorder="1" applyAlignment="1">
      <alignment vertical="center" wrapText="1"/>
    </xf>
    <xf numFmtId="0" fontId="0" fillId="0" borderId="7" xfId="0" applyBorder="1" applyAlignment="1">
      <alignment vertical="center" wrapText="1"/>
    </xf>
    <xf numFmtId="38" fontId="0" fillId="0" borderId="7" xfId="3" applyFont="1" applyBorder="1" applyAlignment="1">
      <alignment vertical="center" wrapText="1"/>
    </xf>
    <xf numFmtId="0" fontId="0" fillId="0" borderId="45" xfId="0" applyBorder="1" applyAlignment="1">
      <alignment vertical="center" wrapText="1"/>
    </xf>
    <xf numFmtId="179" fontId="0" fillId="0" borderId="1" xfId="0" applyNumberFormat="1" applyBorder="1">
      <alignment vertical="center"/>
    </xf>
    <xf numFmtId="179" fontId="0" fillId="0" borderId="7" xfId="0" applyNumberFormat="1" applyBorder="1">
      <alignment vertical="center"/>
    </xf>
    <xf numFmtId="0" fontId="0" fillId="6" borderId="0" xfId="0" applyFill="1">
      <alignment vertical="center"/>
    </xf>
    <xf numFmtId="0" fontId="0" fillId="0" borderId="4" xfId="0" applyBorder="1" applyProtection="1">
      <alignment vertical="center"/>
      <protection locked="0" hidden="1"/>
    </xf>
    <xf numFmtId="0" fontId="0" fillId="0" borderId="4" xfId="0" applyBorder="1" applyAlignment="1" applyProtection="1">
      <alignment vertical="center" wrapText="1"/>
      <protection locked="0" hidden="1"/>
    </xf>
    <xf numFmtId="0" fontId="0" fillId="0" borderId="5" xfId="0" applyBorder="1" applyProtection="1">
      <alignment vertical="center"/>
      <protection locked="0" hidden="1"/>
    </xf>
    <xf numFmtId="0" fontId="0" fillId="0" borderId="5" xfId="0" applyBorder="1" applyAlignment="1" applyProtection="1">
      <alignment vertical="center" wrapText="1"/>
      <protection locked="0" hidden="1"/>
    </xf>
    <xf numFmtId="178" fontId="0" fillId="0" borderId="12" xfId="0" applyNumberFormat="1" applyBorder="1" applyAlignment="1" applyProtection="1">
      <alignment vertical="center" wrapText="1"/>
      <protection hidden="1"/>
    </xf>
    <xf numFmtId="178" fontId="0" fillId="0" borderId="31" xfId="0" applyNumberFormat="1" applyBorder="1" applyAlignment="1" applyProtection="1">
      <alignment vertical="center" wrapText="1"/>
      <protection hidden="1"/>
    </xf>
    <xf numFmtId="178" fontId="0" fillId="0" borderId="16" xfId="0" applyNumberFormat="1" applyBorder="1" applyAlignment="1" applyProtection="1">
      <alignment vertical="center" wrapText="1"/>
      <protection hidden="1"/>
    </xf>
    <xf numFmtId="178" fontId="5" fillId="0" borderId="12" xfId="0" applyNumberFormat="1" applyFont="1" applyBorder="1" applyAlignment="1">
      <alignment vertical="center" wrapText="1"/>
    </xf>
    <xf numFmtId="0" fontId="0" fillId="0" borderId="1" xfId="0" applyBorder="1" applyAlignment="1">
      <alignment horizontal="left" vertical="center" wrapText="1"/>
    </xf>
    <xf numFmtId="0" fontId="0" fillId="0" borderId="7" xfId="0" applyBorder="1" applyAlignment="1">
      <alignment horizontal="left" vertical="center" wrapText="1"/>
    </xf>
    <xf numFmtId="180" fontId="0" fillId="0" borderId="1" xfId="3" applyNumberFormat="1" applyFont="1" applyBorder="1" applyAlignment="1">
      <alignment vertical="center" wrapText="1"/>
    </xf>
    <xf numFmtId="180" fontId="0" fillId="0" borderId="7" xfId="3" applyNumberFormat="1" applyFont="1" applyBorder="1" applyAlignment="1">
      <alignment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0" borderId="35" xfId="0" applyBorder="1" applyAlignment="1">
      <alignment vertical="center" wrapText="1"/>
    </xf>
    <xf numFmtId="0" fontId="4" fillId="0" borderId="40" xfId="0" applyFont="1" applyBorder="1">
      <alignment vertical="center"/>
    </xf>
    <xf numFmtId="0" fontId="4" fillId="0" borderId="42" xfId="0" applyFont="1" applyBorder="1">
      <alignment vertical="center"/>
    </xf>
    <xf numFmtId="0" fontId="4" fillId="0" borderId="34" xfId="0" applyFont="1" applyBorder="1">
      <alignment vertical="center"/>
    </xf>
    <xf numFmtId="0" fontId="12" fillId="0" borderId="0" xfId="0" applyFont="1">
      <alignment vertical="center"/>
    </xf>
    <xf numFmtId="0" fontId="12" fillId="6" borderId="0" xfId="0" applyFont="1" applyFill="1">
      <alignment vertical="center"/>
    </xf>
    <xf numFmtId="0" fontId="12" fillId="5" borderId="0" xfId="0" applyFont="1" applyFill="1">
      <alignment vertical="center"/>
    </xf>
    <xf numFmtId="0" fontId="12" fillId="0" borderId="38" xfId="0" applyFont="1" applyBorder="1">
      <alignment vertical="center"/>
    </xf>
    <xf numFmtId="0" fontId="12" fillId="0" borderId="35" xfId="0" applyFont="1" applyBorder="1">
      <alignment vertical="center"/>
    </xf>
    <xf numFmtId="0" fontId="12" fillId="0" borderId="40" xfId="0" applyFont="1" applyBorder="1">
      <alignment vertical="center"/>
    </xf>
    <xf numFmtId="0" fontId="12" fillId="0" borderId="0" xfId="0" applyFont="1" applyAlignment="1">
      <alignment vertical="center" wrapText="1"/>
    </xf>
    <xf numFmtId="0" fontId="12" fillId="0" borderId="45" xfId="0" applyFont="1" applyBorder="1" applyAlignment="1">
      <alignment vertical="center" wrapText="1"/>
    </xf>
    <xf numFmtId="0" fontId="12" fillId="0" borderId="35" xfId="0" applyFont="1" applyBorder="1" applyAlignment="1">
      <alignment vertical="center" wrapText="1"/>
    </xf>
    <xf numFmtId="0" fontId="12" fillId="0" borderId="41" xfId="0" applyFont="1" applyBorder="1">
      <alignment vertical="center"/>
    </xf>
    <xf numFmtId="0" fontId="12" fillId="0" borderId="34" xfId="0" applyFont="1" applyBorder="1">
      <alignment vertical="center"/>
    </xf>
    <xf numFmtId="0" fontId="12" fillId="0" borderId="43" xfId="0" applyFont="1" applyBorder="1">
      <alignment vertical="center"/>
    </xf>
    <xf numFmtId="0" fontId="14" fillId="0" borderId="0" xfId="0" applyFont="1">
      <alignment vertical="center"/>
    </xf>
    <xf numFmtId="0" fontId="15" fillId="0" borderId="0" xfId="0" applyFont="1">
      <alignment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6" fillId="0" borderId="0" xfId="0" applyFont="1">
      <alignment vertical="center"/>
    </xf>
    <xf numFmtId="0" fontId="12" fillId="0" borderId="39" xfId="0" applyFont="1" applyBorder="1">
      <alignment vertical="center"/>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18" xfId="0" applyFont="1" applyFill="1" applyBorder="1" applyAlignment="1">
      <alignment horizontal="centerContinuous" vertical="center"/>
    </xf>
    <xf numFmtId="0" fontId="13" fillId="2" borderId="3" xfId="0" applyFont="1" applyFill="1" applyBorder="1" applyAlignment="1">
      <alignment horizontal="centerContinuous" vertical="center"/>
    </xf>
    <xf numFmtId="0" fontId="13" fillId="2" borderId="19" xfId="0" applyFont="1" applyFill="1" applyBorder="1" applyAlignment="1">
      <alignment horizontal="centerContinuous" vertical="center"/>
    </xf>
    <xf numFmtId="0" fontId="13" fillId="2" borderId="17"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1" xfId="0" applyFont="1" applyFill="1" applyBorder="1" applyAlignment="1">
      <alignment horizontal="centerContinuous" vertical="center"/>
    </xf>
    <xf numFmtId="0" fontId="13" fillId="2" borderId="9"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8" xfId="0" applyFont="1" applyFill="1" applyBorder="1" applyAlignment="1">
      <alignment horizontal="center" vertical="center"/>
    </xf>
    <xf numFmtId="0" fontId="13" fillId="0" borderId="15" xfId="0" applyFont="1" applyBorder="1" applyAlignment="1" applyProtection="1">
      <alignment horizontal="left" vertical="center"/>
      <protection locked="0" hidden="1"/>
    </xf>
    <xf numFmtId="0" fontId="12" fillId="0" borderId="1" xfId="0" applyFont="1" applyBorder="1" applyAlignment="1" applyProtection="1">
      <alignment vertical="center" wrapText="1"/>
      <protection locked="0" hidden="1"/>
    </xf>
    <xf numFmtId="177" fontId="12" fillId="0" borderId="1" xfId="0" applyNumberFormat="1" applyFont="1" applyBorder="1" applyAlignment="1" applyProtection="1">
      <alignment vertical="center" shrinkToFit="1"/>
      <protection locked="0" hidden="1"/>
    </xf>
    <xf numFmtId="0" fontId="12" fillId="0" borderId="4" xfId="0" applyFont="1" applyBorder="1" applyProtection="1">
      <alignment vertical="center"/>
      <protection locked="0" hidden="1"/>
    </xf>
    <xf numFmtId="178" fontId="12" fillId="6" borderId="1" xfId="0" applyNumberFormat="1" applyFont="1" applyFill="1" applyBorder="1" applyAlignment="1" applyProtection="1">
      <alignment vertical="center" shrinkToFit="1"/>
      <protection hidden="1"/>
    </xf>
    <xf numFmtId="0" fontId="12" fillId="0" borderId="5" xfId="0" applyFont="1" applyBorder="1" applyProtection="1">
      <alignment vertical="center"/>
      <protection locked="0" hidden="1"/>
    </xf>
    <xf numFmtId="177" fontId="12" fillId="0" borderId="14" xfId="0" applyNumberFormat="1" applyFont="1" applyBorder="1" applyAlignment="1" applyProtection="1">
      <alignment vertical="center" shrinkToFit="1"/>
      <protection locked="0" hidden="1"/>
    </xf>
    <xf numFmtId="177" fontId="12" fillId="0" borderId="4" xfId="0" applyNumberFormat="1" applyFont="1" applyBorder="1" applyProtection="1">
      <alignment vertical="center"/>
      <protection locked="0"/>
    </xf>
    <xf numFmtId="177" fontId="16" fillId="0" borderId="14" xfId="0" applyNumberFormat="1" applyFont="1" applyBorder="1" applyAlignment="1" applyProtection="1">
      <alignment vertical="center" wrapText="1"/>
      <protection locked="0"/>
    </xf>
    <xf numFmtId="0" fontId="13" fillId="0" borderId="17" xfId="0" applyFont="1" applyBorder="1" applyProtection="1">
      <alignment vertical="center"/>
      <protection locked="0" hidden="1"/>
    </xf>
    <xf numFmtId="0" fontId="12" fillId="0" borderId="4" xfId="0" applyFont="1" applyBorder="1" applyAlignment="1" applyProtection="1">
      <alignment vertical="center" wrapText="1"/>
      <protection locked="0" hidden="1"/>
    </xf>
    <xf numFmtId="0" fontId="12" fillId="0" borderId="5" xfId="0" applyFont="1" applyBorder="1" applyAlignment="1" applyProtection="1">
      <alignment vertical="center" wrapText="1"/>
      <protection locked="0" hidden="1"/>
    </xf>
    <xf numFmtId="177" fontId="12" fillId="0" borderId="8" xfId="0" applyNumberFormat="1" applyFont="1" applyBorder="1" applyProtection="1">
      <alignment vertical="center"/>
      <protection locked="0"/>
    </xf>
    <xf numFmtId="0" fontId="12" fillId="0" borderId="16" xfId="0" applyFont="1" applyBorder="1" applyAlignment="1" applyProtection="1">
      <alignment vertical="center" wrapText="1"/>
      <protection locked="0" hidden="1"/>
    </xf>
    <xf numFmtId="177" fontId="12" fillId="0" borderId="16" xfId="0" applyNumberFormat="1" applyFont="1" applyBorder="1" applyAlignment="1" applyProtection="1">
      <alignment vertical="center" shrinkToFit="1"/>
      <protection locked="0" hidden="1"/>
    </xf>
    <xf numFmtId="0" fontId="12" fillId="0" borderId="29" xfId="0" applyFont="1" applyBorder="1" applyAlignment="1" applyProtection="1">
      <alignment vertical="center" wrapText="1"/>
      <protection locked="0" hidden="1"/>
    </xf>
    <xf numFmtId="178" fontId="12" fillId="6" borderId="16" xfId="0" applyNumberFormat="1" applyFont="1" applyFill="1" applyBorder="1" applyAlignment="1" applyProtection="1">
      <alignment vertical="center" shrinkToFit="1"/>
      <protection hidden="1"/>
    </xf>
    <xf numFmtId="0" fontId="12" fillId="0" borderId="30" xfId="0" applyFont="1" applyBorder="1" applyAlignment="1" applyProtection="1">
      <alignment vertical="center" wrapText="1"/>
      <protection locked="0" hidden="1"/>
    </xf>
    <xf numFmtId="177" fontId="12" fillId="0" borderId="25" xfId="0" applyNumberFormat="1" applyFont="1" applyBorder="1" applyAlignment="1" applyProtection="1">
      <alignment vertical="center" shrinkToFit="1"/>
      <protection locked="0" hidden="1"/>
    </xf>
    <xf numFmtId="0" fontId="18" fillId="0" borderId="0" xfId="0" applyFont="1">
      <alignment vertical="center"/>
    </xf>
    <xf numFmtId="0" fontId="18" fillId="0" borderId="40" xfId="0" applyFont="1" applyBorder="1">
      <alignment vertical="center"/>
    </xf>
    <xf numFmtId="0" fontId="13" fillId="0" borderId="48" xfId="0" applyFont="1" applyBorder="1" applyAlignment="1">
      <alignment horizontal="centerContinuous" vertical="center" wrapText="1"/>
    </xf>
    <xf numFmtId="0" fontId="13" fillId="0" borderId="49" xfId="0" applyFont="1" applyBorder="1" applyAlignment="1">
      <alignment horizontal="center" vertical="center" wrapText="1"/>
    </xf>
    <xf numFmtId="177" fontId="13" fillId="6" borderId="50" xfId="0" applyNumberFormat="1" applyFont="1" applyFill="1" applyBorder="1" applyAlignment="1">
      <alignment vertical="center" shrinkToFit="1"/>
    </xf>
    <xf numFmtId="0" fontId="13" fillId="0" borderId="51" xfId="0" applyFont="1" applyBorder="1" applyAlignment="1">
      <alignment vertical="center" wrapText="1"/>
    </xf>
    <xf numFmtId="178" fontId="13" fillId="6" borderId="50" xfId="0" applyNumberFormat="1" applyFont="1" applyFill="1" applyBorder="1" applyAlignment="1">
      <alignment vertical="center" shrinkToFit="1"/>
    </xf>
    <xf numFmtId="0" fontId="13" fillId="0" borderId="52" xfId="0" applyFont="1" applyBorder="1" applyAlignment="1">
      <alignment vertical="center" wrapText="1"/>
    </xf>
    <xf numFmtId="177" fontId="13" fillId="0" borderId="53" xfId="0" applyNumberFormat="1" applyFont="1" applyBorder="1" applyAlignment="1">
      <alignment vertical="center" shrinkToFit="1"/>
    </xf>
    <xf numFmtId="177" fontId="13" fillId="0" borderId="36" xfId="0" applyNumberFormat="1" applyFont="1" applyBorder="1">
      <alignment vertical="center"/>
    </xf>
    <xf numFmtId="177" fontId="13" fillId="0" borderId="23" xfId="0" applyNumberFormat="1" applyFont="1" applyBorder="1">
      <alignment vertical="center"/>
    </xf>
    <xf numFmtId="0" fontId="18" fillId="0" borderId="42" xfId="0" applyFont="1" applyBorder="1">
      <alignment vertical="center"/>
    </xf>
    <xf numFmtId="0" fontId="18" fillId="0" borderId="34" xfId="0" applyFont="1" applyBorder="1">
      <alignment vertical="center"/>
    </xf>
    <xf numFmtId="0" fontId="19" fillId="0" borderId="0" xfId="0" applyFont="1">
      <alignment vertical="center"/>
    </xf>
    <xf numFmtId="0" fontId="12" fillId="0" borderId="20" xfId="0" applyFont="1" applyBorder="1">
      <alignment vertical="center"/>
    </xf>
    <xf numFmtId="0" fontId="12" fillId="0" borderId="22" xfId="0" applyFont="1" applyBorder="1">
      <alignment vertical="center"/>
    </xf>
    <xf numFmtId="0" fontId="12" fillId="0" borderId="21" xfId="0" applyFont="1" applyBorder="1">
      <alignment vertical="center"/>
    </xf>
    <xf numFmtId="0" fontId="20" fillId="0" borderId="0" xfId="0" applyFont="1">
      <alignment vertical="center"/>
    </xf>
    <xf numFmtId="0" fontId="21" fillId="7" borderId="18" xfId="0" applyFont="1" applyFill="1" applyBorder="1" applyAlignment="1">
      <alignment horizontal="center" vertical="center" shrinkToFit="1"/>
    </xf>
    <xf numFmtId="0" fontId="22" fillId="7" borderId="19" xfId="0" applyFont="1" applyFill="1" applyBorder="1" applyAlignment="1">
      <alignment horizontal="left" vertical="center" shrinkToFit="1"/>
    </xf>
    <xf numFmtId="0" fontId="22" fillId="0" borderId="56" xfId="0" applyFont="1" applyBorder="1" applyAlignment="1">
      <alignment horizontal="left" vertical="center" shrinkToFit="1"/>
    </xf>
    <xf numFmtId="0" fontId="22" fillId="7" borderId="2" xfId="0" applyFont="1" applyFill="1" applyBorder="1" applyAlignment="1">
      <alignment horizontal="left" vertical="center" shrinkToFit="1"/>
    </xf>
    <xf numFmtId="0" fontId="22" fillId="0" borderId="0" xfId="0" applyFont="1" applyAlignment="1">
      <alignment vertical="center" shrinkToFit="1"/>
    </xf>
    <xf numFmtId="0" fontId="21" fillId="0" borderId="7" xfId="0" applyFont="1" applyBorder="1" applyAlignment="1">
      <alignment horizontal="center" vertical="center" shrinkToFit="1"/>
    </xf>
    <xf numFmtId="0" fontId="24" fillId="9" borderId="1" xfId="0" applyFont="1" applyFill="1" applyBorder="1" applyAlignment="1">
      <alignment horizontal="center" vertical="center" wrapText="1"/>
    </xf>
    <xf numFmtId="0" fontId="24" fillId="9" borderId="28" xfId="0" applyFont="1" applyFill="1" applyBorder="1" applyAlignment="1">
      <alignment horizontal="center" vertical="center" wrapText="1"/>
    </xf>
    <xf numFmtId="0" fontId="24" fillId="0" borderId="0" xfId="0" applyFont="1" applyAlignment="1">
      <alignment horizontal="center" vertical="center" wrapText="1"/>
    </xf>
    <xf numFmtId="179" fontId="25" fillId="0" borderId="1" xfId="0" applyNumberFormat="1" applyFont="1" applyBorder="1" applyAlignment="1">
      <alignment horizontal="right" vertical="center"/>
    </xf>
    <xf numFmtId="12" fontId="24" fillId="0" borderId="1" xfId="0" applyNumberFormat="1" applyFont="1" applyBorder="1" applyAlignment="1">
      <alignment horizontal="center" vertical="center"/>
    </xf>
    <xf numFmtId="181" fontId="24" fillId="0" borderId="1" xfId="0" applyNumberFormat="1" applyFont="1" applyBorder="1">
      <alignment vertical="center"/>
    </xf>
    <xf numFmtId="1" fontId="24" fillId="0" borderId="1" xfId="0" applyNumberFormat="1" applyFont="1" applyBorder="1" applyAlignment="1">
      <alignment horizontal="right" vertical="center"/>
    </xf>
    <xf numFmtId="0" fontId="24" fillId="0" borderId="0" xfId="0" applyFont="1">
      <alignment vertical="center"/>
    </xf>
    <xf numFmtId="0" fontId="24" fillId="3" borderId="1" xfId="0" applyFont="1" applyFill="1" applyBorder="1" applyAlignment="1">
      <alignment horizontal="center" vertical="center"/>
    </xf>
    <xf numFmtId="0" fontId="24" fillId="3" borderId="1" xfId="0" applyFont="1" applyFill="1" applyBorder="1">
      <alignment vertical="center"/>
    </xf>
    <xf numFmtId="38" fontId="24" fillId="3" borderId="1" xfId="3" applyFont="1" applyFill="1" applyBorder="1">
      <alignment vertical="center"/>
    </xf>
    <xf numFmtId="0" fontId="24" fillId="0" borderId="0" xfId="0" applyFont="1" applyAlignment="1">
      <alignment horizontal="center" vertical="center"/>
    </xf>
    <xf numFmtId="38" fontId="24" fillId="0" borderId="0" xfId="3" applyFont="1" applyFill="1" applyBorder="1">
      <alignment vertical="center"/>
    </xf>
    <xf numFmtId="38" fontId="24" fillId="0" borderId="0" xfId="3" applyFont="1" applyFill="1" applyBorder="1" applyAlignment="1">
      <alignment vertical="center" shrinkToFit="1"/>
    </xf>
    <xf numFmtId="0" fontId="24" fillId="0" borderId="0" xfId="0" applyFont="1" applyAlignment="1">
      <alignment vertical="center" shrinkToFit="1"/>
    </xf>
    <xf numFmtId="12" fontId="24" fillId="0" borderId="0" xfId="0" applyNumberFormat="1" applyFont="1" applyAlignment="1">
      <alignment horizontal="center" vertical="center"/>
    </xf>
    <xf numFmtId="0" fontId="24" fillId="0" borderId="0" xfId="0" applyFont="1" applyAlignment="1">
      <alignment horizontal="center" vertical="center" shrinkToFit="1"/>
    </xf>
    <xf numFmtId="0" fontId="24" fillId="4" borderId="0" xfId="0" applyFont="1" applyFill="1" applyAlignment="1">
      <alignment horizontal="center" vertical="center" shrinkToFit="1"/>
    </xf>
    <xf numFmtId="181" fontId="24" fillId="0" borderId="0" xfId="0" applyNumberFormat="1" applyFont="1">
      <alignment vertical="center"/>
    </xf>
    <xf numFmtId="181" fontId="24" fillId="0" borderId="0" xfId="0" applyNumberFormat="1" applyFont="1" applyAlignment="1">
      <alignment horizontal="center" vertical="center"/>
    </xf>
    <xf numFmtId="0" fontId="0" fillId="0" borderId="0" xfId="0" applyAlignment="1">
      <alignment vertical="center" shrinkToFit="1"/>
    </xf>
    <xf numFmtId="0" fontId="0" fillId="11" borderId="0" xfId="0" applyFill="1">
      <alignment vertical="center"/>
    </xf>
    <xf numFmtId="0" fontId="0" fillId="12" borderId="0" xfId="0" applyFill="1" applyAlignment="1">
      <alignment vertical="center" shrinkToFit="1"/>
    </xf>
    <xf numFmtId="0" fontId="0" fillId="0" borderId="0" xfId="0" applyAlignment="1">
      <alignment horizontal="right" vertical="center"/>
    </xf>
    <xf numFmtId="9" fontId="0" fillId="0" borderId="0" xfId="4" applyFont="1">
      <alignment vertical="center"/>
    </xf>
    <xf numFmtId="0" fontId="24" fillId="0" borderId="28" xfId="0" applyFont="1" applyBorder="1" applyAlignment="1">
      <alignment horizontal="center" vertical="center" wrapText="1"/>
    </xf>
    <xf numFmtId="0" fontId="24" fillId="9" borderId="66" xfId="0" applyFont="1" applyFill="1" applyBorder="1" applyAlignment="1">
      <alignment horizontal="center" vertical="center" wrapText="1"/>
    </xf>
    <xf numFmtId="0" fontId="24" fillId="9" borderId="67" xfId="0" applyFont="1" applyFill="1" applyBorder="1" applyAlignment="1">
      <alignment horizontal="center" vertical="center" wrapText="1"/>
    </xf>
    <xf numFmtId="0" fontId="24" fillId="0" borderId="69" xfId="0" applyFont="1" applyBorder="1" applyAlignment="1">
      <alignment horizontal="center" vertical="center" wrapText="1"/>
    </xf>
    <xf numFmtId="0" fontId="24" fillId="0" borderId="70" xfId="0" applyFont="1" applyBorder="1" applyAlignment="1">
      <alignment horizontal="center" vertical="center" wrapText="1"/>
    </xf>
    <xf numFmtId="12" fontId="0" fillId="0" borderId="0" xfId="0" applyNumberFormat="1" applyAlignment="1">
      <alignment horizontal="right" vertical="center"/>
    </xf>
    <xf numFmtId="12" fontId="0" fillId="0" borderId="0" xfId="0" applyNumberFormat="1">
      <alignment vertical="center"/>
    </xf>
    <xf numFmtId="0" fontId="0" fillId="12" borderId="56" xfId="0" applyFill="1" applyBorder="1" applyAlignment="1">
      <alignment vertical="center" shrinkToFit="1"/>
    </xf>
    <xf numFmtId="0" fontId="0" fillId="12" borderId="71" xfId="0" applyFill="1" applyBorder="1" applyAlignment="1">
      <alignment vertical="center" shrinkToFit="1"/>
    </xf>
    <xf numFmtId="0" fontId="0" fillId="11" borderId="56" xfId="0" applyFill="1" applyBorder="1">
      <alignment vertical="center"/>
    </xf>
    <xf numFmtId="0" fontId="0" fillId="11" borderId="71" xfId="0" applyFill="1" applyBorder="1">
      <alignment vertical="center"/>
    </xf>
    <xf numFmtId="0" fontId="0" fillId="0" borderId="56" xfId="0"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0" fontId="0" fillId="0" borderId="74" xfId="0" applyBorder="1">
      <alignment vertical="center"/>
    </xf>
    <xf numFmtId="0" fontId="26" fillId="0" borderId="0" xfId="0" applyFont="1">
      <alignment vertical="center"/>
    </xf>
    <xf numFmtId="49" fontId="3" fillId="13" borderId="1" xfId="1" applyNumberFormat="1" applyFill="1" applyBorder="1">
      <alignment vertical="center"/>
    </xf>
    <xf numFmtId="49" fontId="3" fillId="13" borderId="1" xfId="1" applyNumberFormat="1" applyFill="1" applyBorder="1" applyAlignment="1">
      <alignment vertical="center" wrapText="1"/>
    </xf>
    <xf numFmtId="0" fontId="3" fillId="0" borderId="0" xfId="1">
      <alignment vertical="center"/>
    </xf>
    <xf numFmtId="49" fontId="29" fillId="3" borderId="1" xfId="5" applyNumberFormat="1" applyFont="1" applyFill="1" applyBorder="1" applyAlignment="1">
      <alignment vertical="center"/>
    </xf>
    <xf numFmtId="49" fontId="3" fillId="3" borderId="1" xfId="1" applyNumberFormat="1" applyFill="1" applyBorder="1">
      <alignment vertical="center"/>
    </xf>
    <xf numFmtId="0" fontId="3" fillId="3" borderId="1" xfId="1" applyFill="1" applyBorder="1">
      <alignment vertical="center"/>
    </xf>
    <xf numFmtId="49" fontId="3" fillId="0" borderId="1" xfId="1" applyNumberFormat="1" applyBorder="1">
      <alignment vertical="center"/>
    </xf>
    <xf numFmtId="3" fontId="3" fillId="0" borderId="0" xfId="1" applyNumberFormat="1">
      <alignment vertical="center"/>
    </xf>
    <xf numFmtId="58" fontId="3" fillId="0" borderId="0" xfId="1" applyNumberFormat="1">
      <alignment vertical="center"/>
    </xf>
    <xf numFmtId="182" fontId="3" fillId="0" borderId="0" xfId="1" applyNumberFormat="1">
      <alignment vertical="center"/>
    </xf>
    <xf numFmtId="0" fontId="30" fillId="0" borderId="0" xfId="0" applyFont="1">
      <alignment vertical="center"/>
    </xf>
    <xf numFmtId="0" fontId="30" fillId="0" borderId="0" xfId="0" applyFont="1" applyAlignment="1">
      <alignment horizontal="left" vertical="center" wrapText="1" indent="2"/>
    </xf>
    <xf numFmtId="49" fontId="3" fillId="0" borderId="0" xfId="1" applyNumberFormat="1">
      <alignment vertical="center"/>
    </xf>
    <xf numFmtId="0" fontId="31" fillId="0" borderId="27" xfId="0" applyFont="1" applyBorder="1">
      <alignment vertical="center"/>
    </xf>
    <xf numFmtId="0" fontId="31" fillId="0" borderId="27" xfId="0" applyFont="1" applyBorder="1" applyAlignment="1"/>
    <xf numFmtId="0" fontId="31" fillId="0" borderId="0" xfId="0" applyFont="1" applyAlignment="1"/>
    <xf numFmtId="0" fontId="0" fillId="0" borderId="0" xfId="0" applyAlignment="1"/>
    <xf numFmtId="0" fontId="19" fillId="14" borderId="1" xfId="0" applyFont="1" applyFill="1" applyBorder="1" applyAlignment="1">
      <alignment horizontal="center" vertical="center" shrinkToFit="1"/>
    </xf>
    <xf numFmtId="183" fontId="19" fillId="14" borderId="75" xfId="0" applyNumberFormat="1" applyFont="1" applyFill="1" applyBorder="1" applyAlignment="1">
      <alignment horizontal="center" vertical="center" shrinkToFit="1"/>
    </xf>
    <xf numFmtId="184" fontId="19" fillId="14" borderId="76" xfId="0" applyNumberFormat="1" applyFont="1" applyFill="1" applyBorder="1" applyAlignment="1">
      <alignment horizontal="center" vertical="center" shrinkToFit="1"/>
    </xf>
    <xf numFmtId="184" fontId="19" fillId="14" borderId="77" xfId="0" applyNumberFormat="1" applyFont="1" applyFill="1" applyBorder="1" applyAlignment="1">
      <alignment horizontal="center" vertical="center" shrinkToFit="1"/>
    </xf>
    <xf numFmtId="183" fontId="19" fillId="14" borderId="78" xfId="0" applyNumberFormat="1" applyFont="1" applyFill="1" applyBorder="1" applyAlignment="1">
      <alignment horizontal="center" vertical="center" shrinkToFit="1"/>
    </xf>
    <xf numFmtId="0" fontId="0" fillId="0" borderId="0" xfId="0" applyAlignment="1">
      <alignment shrinkToFit="1"/>
    </xf>
    <xf numFmtId="0" fontId="15" fillId="15" borderId="79" xfId="0" applyFont="1" applyFill="1" applyBorder="1" applyAlignment="1">
      <alignment horizontal="left" vertical="center"/>
    </xf>
    <xf numFmtId="183" fontId="15" fillId="15" borderId="80" xfId="0" applyNumberFormat="1" applyFont="1" applyFill="1" applyBorder="1">
      <alignment vertical="center"/>
    </xf>
    <xf numFmtId="184" fontId="15" fillId="15" borderId="81" xfId="0" applyNumberFormat="1" applyFont="1" applyFill="1" applyBorder="1">
      <alignment vertical="center"/>
    </xf>
    <xf numFmtId="184" fontId="15" fillId="15" borderId="82" xfId="0" applyNumberFormat="1" applyFont="1" applyFill="1" applyBorder="1">
      <alignment vertical="center"/>
    </xf>
    <xf numFmtId="0" fontId="15" fillId="15" borderId="83" xfId="0" applyFont="1" applyFill="1" applyBorder="1" applyAlignment="1">
      <alignment horizontal="left" vertical="center"/>
    </xf>
    <xf numFmtId="183" fontId="15" fillId="15" borderId="84" xfId="0" applyNumberFormat="1" applyFont="1" applyFill="1" applyBorder="1">
      <alignment vertical="center"/>
    </xf>
    <xf numFmtId="184" fontId="15" fillId="15" borderId="85" xfId="0" applyNumberFormat="1" applyFont="1" applyFill="1" applyBorder="1">
      <alignment vertical="center"/>
    </xf>
    <xf numFmtId="184" fontId="15" fillId="15" borderId="86" xfId="0" applyNumberFormat="1" applyFont="1" applyFill="1" applyBorder="1">
      <alignment vertical="center"/>
    </xf>
    <xf numFmtId="0" fontId="15" fillId="15" borderId="87" xfId="0" applyFont="1" applyFill="1" applyBorder="1" applyAlignment="1">
      <alignment horizontal="left" vertical="center"/>
    </xf>
    <xf numFmtId="183" fontId="15" fillId="15" borderId="88" xfId="0" applyNumberFormat="1" applyFont="1" applyFill="1" applyBorder="1">
      <alignment vertical="center"/>
    </xf>
    <xf numFmtId="184" fontId="15" fillId="15" borderId="89" xfId="0" applyNumberFormat="1" applyFont="1" applyFill="1" applyBorder="1">
      <alignment vertical="center"/>
    </xf>
    <xf numFmtId="184" fontId="15" fillId="15" borderId="90" xfId="0" applyNumberFormat="1" applyFont="1" applyFill="1" applyBorder="1">
      <alignment vertical="center"/>
    </xf>
    <xf numFmtId="0" fontId="19" fillId="14" borderId="20" xfId="0" applyFont="1" applyFill="1" applyBorder="1" applyAlignment="1">
      <alignment horizontal="center" vertical="center" shrinkToFit="1"/>
    </xf>
    <xf numFmtId="183" fontId="19" fillId="14" borderId="91" xfId="0" applyNumberFormat="1" applyFont="1" applyFill="1" applyBorder="1">
      <alignment vertical="center"/>
    </xf>
    <xf numFmtId="184" fontId="19" fillId="14" borderId="92" xfId="0" applyNumberFormat="1" applyFont="1" applyFill="1" applyBorder="1">
      <alignment vertical="center"/>
    </xf>
    <xf numFmtId="184" fontId="19" fillId="14" borderId="93" xfId="0" applyNumberFormat="1" applyFont="1" applyFill="1" applyBorder="1">
      <alignment vertical="center"/>
    </xf>
    <xf numFmtId="184" fontId="19" fillId="14" borderId="94" xfId="0" applyNumberFormat="1" applyFont="1" applyFill="1" applyBorder="1">
      <alignment vertical="center"/>
    </xf>
    <xf numFmtId="0" fontId="32" fillId="0" borderId="0" xfId="6" applyFont="1" applyAlignment="1">
      <alignment horizontal="left" vertical="center"/>
    </xf>
    <xf numFmtId="184" fontId="32" fillId="0" borderId="0" xfId="6" applyNumberFormat="1" applyFont="1">
      <alignment vertical="center"/>
    </xf>
    <xf numFmtId="180" fontId="32" fillId="0" borderId="0" xfId="6" applyNumberFormat="1" applyFont="1">
      <alignment vertical="center"/>
    </xf>
    <xf numFmtId="0" fontId="32" fillId="0" borderId="0" xfId="6" applyFont="1">
      <alignment vertical="center"/>
    </xf>
    <xf numFmtId="0" fontId="15" fillId="0" borderId="0" xfId="6" applyFont="1" applyAlignment="1">
      <alignment horizontal="left" vertical="center" indent="1"/>
    </xf>
    <xf numFmtId="184" fontId="15" fillId="0" borderId="0" xfId="6" applyNumberFormat="1" applyFont="1">
      <alignment vertical="center"/>
    </xf>
    <xf numFmtId="180" fontId="15" fillId="0" borderId="0" xfId="6" applyNumberFormat="1" applyFont="1">
      <alignment vertical="center"/>
    </xf>
    <xf numFmtId="0" fontId="15" fillId="0" borderId="0" xfId="6" applyFont="1">
      <alignment vertical="center"/>
    </xf>
    <xf numFmtId="184" fontId="0" fillId="0" borderId="0" xfId="0" applyNumberFormat="1" applyAlignment="1"/>
    <xf numFmtId="183" fontId="0" fillId="0" borderId="0" xfId="0" applyNumberFormat="1" applyAlignment="1"/>
    <xf numFmtId="0" fontId="31" fillId="0" borderId="27" xfId="6" applyFont="1" applyBorder="1" applyAlignment="1"/>
    <xf numFmtId="0" fontId="33" fillId="0" borderId="27" xfId="6" applyFont="1" applyBorder="1">
      <alignment vertical="center"/>
    </xf>
    <xf numFmtId="184" fontId="33" fillId="0" borderId="27" xfId="6" applyNumberFormat="1" applyFont="1" applyBorder="1">
      <alignment vertical="center"/>
    </xf>
    <xf numFmtId="0" fontId="19" fillId="12" borderId="1" xfId="0" applyFont="1" applyFill="1" applyBorder="1" applyAlignment="1">
      <alignment horizontal="center" vertical="center" shrinkToFit="1"/>
    </xf>
    <xf numFmtId="0" fontId="19" fillId="12" borderId="95" xfId="0" applyFont="1" applyFill="1" applyBorder="1" applyAlignment="1">
      <alignment horizontal="center" vertical="center" shrinkToFit="1"/>
    </xf>
    <xf numFmtId="0" fontId="19" fillId="12" borderId="96" xfId="0" applyFont="1" applyFill="1" applyBorder="1" applyAlignment="1">
      <alignment horizontal="center" vertical="center" shrinkToFit="1"/>
    </xf>
    <xf numFmtId="0" fontId="19" fillId="12" borderId="97" xfId="0" applyFont="1" applyFill="1" applyBorder="1" applyAlignment="1">
      <alignment horizontal="center" vertical="center" shrinkToFit="1"/>
    </xf>
    <xf numFmtId="184" fontId="19" fillId="12" borderId="97" xfId="0" applyNumberFormat="1" applyFont="1" applyFill="1" applyBorder="1" applyAlignment="1">
      <alignment horizontal="center" vertical="center" shrinkToFit="1"/>
    </xf>
    <xf numFmtId="0" fontId="15" fillId="0" borderId="0" xfId="6" applyFont="1" applyAlignment="1">
      <alignment horizontal="center" vertical="center" wrapText="1" shrinkToFit="1"/>
    </xf>
    <xf numFmtId="0" fontId="15" fillId="0" borderId="0" xfId="6" applyFont="1" applyAlignment="1">
      <alignment vertical="center" shrinkToFit="1"/>
    </xf>
    <xf numFmtId="0" fontId="15" fillId="0" borderId="79" xfId="7" applyFont="1" applyBorder="1" applyAlignment="1" applyProtection="1">
      <alignment vertical="center"/>
      <protection locked="0"/>
    </xf>
    <xf numFmtId="2" fontId="15" fillId="0" borderId="80" xfId="0" applyNumberFormat="1" applyFont="1" applyBorder="1">
      <alignment vertical="center"/>
    </xf>
    <xf numFmtId="185" fontId="15" fillId="0" borderId="81" xfId="0" applyNumberFormat="1" applyFont="1" applyBorder="1">
      <alignment vertical="center"/>
    </xf>
    <xf numFmtId="184" fontId="15" fillId="0" borderId="81" xfId="8" applyNumberFormat="1" applyFont="1" applyBorder="1" applyAlignment="1">
      <alignment vertical="center"/>
    </xf>
    <xf numFmtId="185" fontId="15" fillId="0" borderId="81" xfId="8" applyNumberFormat="1" applyFont="1" applyBorder="1" applyAlignment="1">
      <alignment vertical="center"/>
    </xf>
    <xf numFmtId="185" fontId="15" fillId="0" borderId="82" xfId="9" applyNumberFormat="1" applyFont="1" applyBorder="1" applyAlignment="1">
      <alignment horizontal="right" vertical="center" wrapText="1"/>
    </xf>
    <xf numFmtId="0" fontId="15" fillId="0" borderId="83" xfId="7" applyFont="1" applyBorder="1" applyAlignment="1" applyProtection="1">
      <alignment vertical="center"/>
      <protection locked="0"/>
    </xf>
    <xf numFmtId="2" fontId="15" fillId="0" borderId="84" xfId="0" applyNumberFormat="1" applyFont="1" applyBorder="1">
      <alignment vertical="center"/>
    </xf>
    <xf numFmtId="185" fontId="15" fillId="0" borderId="85" xfId="0" applyNumberFormat="1" applyFont="1" applyBorder="1">
      <alignment vertical="center"/>
    </xf>
    <xf numFmtId="184" fontId="15" fillId="0" borderId="85" xfId="8" applyNumberFormat="1" applyFont="1" applyBorder="1" applyAlignment="1">
      <alignment vertical="center"/>
    </xf>
    <xf numFmtId="185" fontId="15" fillId="0" borderId="85" xfId="8" applyNumberFormat="1" applyFont="1" applyBorder="1" applyAlignment="1">
      <alignment vertical="center"/>
    </xf>
    <xf numFmtId="185" fontId="15" fillId="0" borderId="86" xfId="9" applyNumberFormat="1" applyFont="1" applyBorder="1" applyAlignment="1">
      <alignment horizontal="right" vertical="center" wrapText="1"/>
    </xf>
    <xf numFmtId="185" fontId="15" fillId="0" borderId="85" xfId="8" applyNumberFormat="1" applyFont="1" applyBorder="1" applyAlignment="1">
      <alignment horizontal="right" vertical="center"/>
    </xf>
    <xf numFmtId="0" fontId="15" fillId="0" borderId="87" xfId="7" applyFont="1" applyBorder="1" applyAlignment="1" applyProtection="1">
      <alignment vertical="center"/>
      <protection locked="0"/>
    </xf>
    <xf numFmtId="2" fontId="15" fillId="0" borderId="88" xfId="0" applyNumberFormat="1" applyFont="1" applyBorder="1">
      <alignment vertical="center"/>
    </xf>
    <xf numFmtId="185" fontId="15" fillId="0" borderId="89" xfId="0" applyNumberFormat="1" applyFont="1" applyBorder="1">
      <alignment vertical="center"/>
    </xf>
    <xf numFmtId="184" fontId="15" fillId="0" borderId="89" xfId="8" applyNumberFormat="1" applyFont="1" applyBorder="1" applyAlignment="1">
      <alignment vertical="center"/>
    </xf>
    <xf numFmtId="185" fontId="15" fillId="0" borderId="89" xfId="8" applyNumberFormat="1" applyFont="1" applyBorder="1" applyAlignment="1">
      <alignment horizontal="right" vertical="center"/>
    </xf>
    <xf numFmtId="185" fontId="15" fillId="0" borderId="90" xfId="9" applyNumberFormat="1" applyFont="1" applyBorder="1" applyAlignment="1">
      <alignment horizontal="right" vertical="center" wrapText="1"/>
    </xf>
    <xf numFmtId="2" fontId="19" fillId="12" borderId="91" xfId="0" applyNumberFormat="1" applyFont="1" applyFill="1" applyBorder="1">
      <alignment vertical="center"/>
    </xf>
    <xf numFmtId="185" fontId="19" fillId="12" borderId="93" xfId="0" applyNumberFormat="1" applyFont="1" applyFill="1" applyBorder="1">
      <alignment vertical="center"/>
    </xf>
    <xf numFmtId="184" fontId="19" fillId="12" borderId="93" xfId="8" applyNumberFormat="1" applyFont="1" applyFill="1" applyBorder="1" applyAlignment="1">
      <alignment vertical="center"/>
    </xf>
    <xf numFmtId="0" fontId="19" fillId="12" borderId="93" xfId="8" applyFont="1" applyFill="1" applyBorder="1" applyAlignment="1">
      <alignment vertical="center"/>
    </xf>
    <xf numFmtId="0" fontId="19" fillId="12" borderId="94" xfId="8" applyFont="1" applyFill="1" applyBorder="1" applyAlignment="1">
      <alignment horizontal="right" vertical="center"/>
    </xf>
    <xf numFmtId="184" fontId="0" fillId="0" borderId="0" xfId="0" applyNumberFormat="1">
      <alignment vertical="center"/>
    </xf>
    <xf numFmtId="0" fontId="21" fillId="7" borderId="67" xfId="0" applyFont="1" applyFill="1" applyBorder="1" applyAlignment="1">
      <alignment vertical="center" shrinkToFit="1"/>
    </xf>
    <xf numFmtId="0" fontId="21" fillId="7" borderId="2" xfId="0" applyFont="1" applyFill="1" applyBorder="1" applyAlignment="1">
      <alignment vertical="center" shrinkToFit="1"/>
    </xf>
    <xf numFmtId="2" fontId="21" fillId="0" borderId="7" xfId="0" applyNumberFormat="1"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59" xfId="0" applyFont="1" applyBorder="1" applyAlignment="1">
      <alignment horizontal="left" vertical="center" shrinkToFit="1"/>
    </xf>
    <xf numFmtId="181" fontId="37" fillId="0" borderId="1" xfId="0" applyNumberFormat="1" applyFont="1" applyBorder="1">
      <alignment vertical="center"/>
    </xf>
    <xf numFmtId="0" fontId="22" fillId="7" borderId="13" xfId="0" applyFont="1" applyFill="1" applyBorder="1" applyAlignment="1">
      <alignment vertical="center" shrinkToFit="1"/>
    </xf>
    <xf numFmtId="0" fontId="22" fillId="7" borderId="13" xfId="0" applyFont="1" applyFill="1" applyBorder="1">
      <alignment vertical="center"/>
    </xf>
    <xf numFmtId="0" fontId="22" fillId="7" borderId="6" xfId="0" applyFont="1" applyFill="1" applyBorder="1">
      <alignment vertical="center"/>
    </xf>
    <xf numFmtId="12" fontId="37" fillId="0" borderId="1" xfId="0" applyNumberFormat="1" applyFont="1" applyBorder="1" applyAlignment="1">
      <alignment horizontal="center" vertical="center"/>
    </xf>
    <xf numFmtId="1" fontId="37" fillId="0" borderId="1" xfId="0" applyNumberFormat="1" applyFont="1" applyBorder="1" applyAlignment="1">
      <alignment horizontal="right" vertical="center"/>
    </xf>
    <xf numFmtId="0" fontId="24" fillId="5" borderId="44" xfId="0" applyFont="1" applyFill="1" applyBorder="1" applyAlignment="1">
      <alignment horizontal="center" vertical="center"/>
    </xf>
    <xf numFmtId="0" fontId="24" fillId="5" borderId="44" xfId="0" applyFont="1" applyFill="1" applyBorder="1">
      <alignment vertical="center"/>
    </xf>
    <xf numFmtId="38" fontId="24" fillId="5" borderId="1" xfId="3" applyFont="1" applyFill="1" applyBorder="1">
      <alignment vertical="center"/>
    </xf>
    <xf numFmtId="38" fontId="24" fillId="5" borderId="44" xfId="3" applyFont="1" applyFill="1" applyBorder="1">
      <alignment vertical="center"/>
    </xf>
    <xf numFmtId="0" fontId="37" fillId="3" borderId="1" xfId="0" applyFont="1" applyFill="1" applyBorder="1">
      <alignment vertical="center"/>
    </xf>
    <xf numFmtId="0" fontId="37" fillId="3" borderId="1" xfId="0" applyFont="1" applyFill="1" applyBorder="1" applyAlignment="1">
      <alignment vertical="center" wrapText="1"/>
    </xf>
    <xf numFmtId="0" fontId="37" fillId="3" borderId="1" xfId="0" applyFont="1" applyFill="1" applyBorder="1" applyAlignment="1">
      <alignment horizontal="center" vertical="center"/>
    </xf>
    <xf numFmtId="38" fontId="37" fillId="3" borderId="1" xfId="3" applyFont="1" applyFill="1" applyBorder="1">
      <alignment vertical="center"/>
    </xf>
    <xf numFmtId="0" fontId="24" fillId="3" borderId="1" xfId="0" applyFont="1" applyFill="1" applyBorder="1" applyAlignment="1">
      <alignment horizontal="left" vertical="center"/>
    </xf>
    <xf numFmtId="0" fontId="24" fillId="3" borderId="1" xfId="0" applyFont="1" applyFill="1" applyBorder="1" applyAlignment="1">
      <alignment vertical="center" wrapText="1"/>
    </xf>
    <xf numFmtId="181" fontId="37" fillId="3" borderId="1" xfId="0" applyNumberFormat="1" applyFont="1" applyFill="1" applyBorder="1">
      <alignment vertical="center"/>
    </xf>
    <xf numFmtId="181" fontId="24" fillId="3" borderId="1" xfId="0" applyNumberFormat="1" applyFont="1" applyFill="1" applyBorder="1">
      <alignment vertical="center"/>
    </xf>
    <xf numFmtId="0" fontId="37" fillId="3" borderId="1" xfId="0" applyFont="1" applyFill="1" applyBorder="1" applyAlignment="1">
      <alignment horizontal="right" vertical="center"/>
    </xf>
    <xf numFmtId="0" fontId="24" fillId="3" borderId="1" xfId="0" applyFont="1" applyFill="1" applyBorder="1" applyAlignment="1">
      <alignment horizontal="right" vertical="center"/>
    </xf>
    <xf numFmtId="0" fontId="37" fillId="3" borderId="1" xfId="0" applyFont="1" applyFill="1" applyBorder="1" applyAlignment="1">
      <alignment horizontal="left" vertical="center"/>
    </xf>
    <xf numFmtId="0" fontId="21" fillId="3" borderId="6" xfId="0" applyFont="1" applyFill="1" applyBorder="1" applyAlignment="1">
      <alignment vertical="center" shrinkToFit="1"/>
    </xf>
    <xf numFmtId="0" fontId="21" fillId="3" borderId="68" xfId="0" applyFont="1" applyFill="1" applyBorder="1" applyAlignment="1">
      <alignment vertical="center" shrinkToFit="1"/>
    </xf>
    <xf numFmtId="0" fontId="22" fillId="3" borderId="59" xfId="0" applyFont="1" applyFill="1" applyBorder="1" applyAlignment="1">
      <alignment horizontal="left" vertical="center" shrinkToFit="1"/>
    </xf>
    <xf numFmtId="38" fontId="37" fillId="3" borderId="1" xfId="3" applyFont="1" applyFill="1" applyBorder="1" applyAlignment="1">
      <alignment horizontal="right" vertical="center"/>
    </xf>
    <xf numFmtId="38" fontId="37" fillId="0" borderId="1" xfId="3" applyFont="1" applyBorder="1" applyAlignment="1">
      <alignment horizontal="center" vertical="center"/>
    </xf>
    <xf numFmtId="0" fontId="24" fillId="16" borderId="1" xfId="0" applyFont="1" applyFill="1" applyBorder="1" applyAlignment="1">
      <alignment vertical="center" wrapText="1"/>
    </xf>
    <xf numFmtId="0" fontId="24" fillId="16" borderId="1" xfId="0" applyFont="1" applyFill="1" applyBorder="1">
      <alignment vertical="center"/>
    </xf>
    <xf numFmtId="0" fontId="13" fillId="2" borderId="16"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0" fillId="0" borderId="0" xfId="0" applyAlignment="1">
      <alignment vertical="center" wrapText="1"/>
    </xf>
    <xf numFmtId="0" fontId="7" fillId="2" borderId="16"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0" fillId="0" borderId="0" xfId="0" applyAlignment="1">
      <alignment horizontal="left" vertical="center" wrapText="1"/>
    </xf>
    <xf numFmtId="0" fontId="0" fillId="0" borderId="20"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22" fillId="7" borderId="19" xfId="0" applyFont="1" applyFill="1" applyBorder="1" applyAlignment="1">
      <alignment horizontal="left" vertical="center" shrinkToFit="1"/>
    </xf>
    <xf numFmtId="0" fontId="22" fillId="7" borderId="54" xfId="0" applyFont="1" applyFill="1" applyBorder="1" applyAlignment="1">
      <alignment horizontal="left" vertical="center" shrinkToFit="1"/>
    </xf>
    <xf numFmtId="0" fontId="22" fillId="7" borderId="55" xfId="0" applyFont="1" applyFill="1" applyBorder="1" applyAlignment="1">
      <alignment horizontal="left" vertical="center" shrinkToFit="1"/>
    </xf>
    <xf numFmtId="0" fontId="22" fillId="7" borderId="18" xfId="0" applyFont="1" applyFill="1" applyBorder="1" applyAlignment="1">
      <alignment horizontal="center" vertical="center" shrinkToFit="1"/>
    </xf>
    <xf numFmtId="0" fontId="22" fillId="7" borderId="19" xfId="0" applyFont="1" applyFill="1" applyBorder="1" applyAlignment="1">
      <alignment horizontal="center" vertical="center" shrinkToFit="1"/>
    </xf>
    <xf numFmtId="0" fontId="23" fillId="8" borderId="57" xfId="0" applyFont="1" applyFill="1" applyBorder="1" applyAlignment="1">
      <alignment horizontal="center" vertical="center" shrinkToFit="1"/>
    </xf>
    <xf numFmtId="0" fontId="23" fillId="8" borderId="54" xfId="0" applyFont="1" applyFill="1" applyBorder="1" applyAlignment="1">
      <alignment horizontal="center" vertical="center" shrinkToFit="1"/>
    </xf>
    <xf numFmtId="0" fontId="23" fillId="8" borderId="58" xfId="0" applyFont="1" applyFill="1" applyBorder="1" applyAlignment="1">
      <alignment horizontal="center" vertical="center" shrinkToFit="1"/>
    </xf>
    <xf numFmtId="0" fontId="22" fillId="3" borderId="59" xfId="0" applyFont="1" applyFill="1" applyBorder="1" applyAlignment="1">
      <alignment horizontal="left" vertical="center" shrinkToFit="1"/>
    </xf>
    <xf numFmtId="0" fontId="22" fillId="3" borderId="60" xfId="0" applyFont="1" applyFill="1" applyBorder="1" applyAlignment="1">
      <alignment horizontal="left" vertical="center" shrinkToFit="1"/>
    </xf>
    <xf numFmtId="0" fontId="22" fillId="3" borderId="26" xfId="0" applyFont="1" applyFill="1" applyBorder="1" applyAlignment="1">
      <alignment horizontal="left" vertical="center" shrinkToFit="1"/>
    </xf>
    <xf numFmtId="38" fontId="22" fillId="0" borderId="1" xfId="0" applyNumberFormat="1"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61" xfId="0" applyFont="1" applyBorder="1" applyAlignment="1">
      <alignment horizontal="center" vertical="center" shrinkToFit="1"/>
    </xf>
    <xf numFmtId="38" fontId="23" fillId="0" borderId="62" xfId="0" applyNumberFormat="1" applyFont="1" applyBorder="1" applyAlignment="1">
      <alignment horizontal="center" vertical="center" shrinkToFit="1"/>
    </xf>
    <xf numFmtId="38" fontId="23" fillId="0" borderId="63" xfId="0" applyNumberFormat="1" applyFont="1" applyBorder="1" applyAlignment="1">
      <alignment horizontal="center" vertical="center" shrinkToFit="1"/>
    </xf>
    <xf numFmtId="38" fontId="23" fillId="0" borderId="64" xfId="0" applyNumberFormat="1" applyFont="1" applyBorder="1" applyAlignment="1">
      <alignment horizontal="center" vertical="center" shrinkToFit="1"/>
    </xf>
    <xf numFmtId="38" fontId="22" fillId="0" borderId="7" xfId="0" applyNumberFormat="1"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65" xfId="0" applyFont="1" applyBorder="1" applyAlignment="1">
      <alignment horizontal="center" vertical="center" shrinkToFit="1"/>
    </xf>
    <xf numFmtId="0" fontId="24" fillId="9" borderId="1"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9" borderId="28" xfId="0" applyFont="1" applyFill="1" applyBorder="1" applyAlignment="1">
      <alignment horizontal="center" vertical="center" wrapText="1"/>
    </xf>
    <xf numFmtId="0" fontId="24" fillId="9" borderId="5"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24" fillId="10" borderId="31" xfId="0" applyFont="1" applyFill="1" applyBorder="1" applyAlignment="1">
      <alignment horizontal="center" vertical="center" wrapText="1"/>
    </xf>
    <xf numFmtId="0" fontId="24" fillId="10" borderId="12" xfId="0" applyFont="1" applyFill="1" applyBorder="1" applyAlignment="1">
      <alignment horizontal="center" vertical="center" wrapText="1"/>
    </xf>
    <xf numFmtId="0" fontId="24" fillId="9" borderId="16" xfId="0" applyFont="1" applyFill="1" applyBorder="1" applyAlignment="1">
      <alignment horizontal="center" vertical="center" wrapText="1"/>
    </xf>
    <xf numFmtId="0" fontId="24" fillId="9" borderId="12" xfId="0" applyFont="1" applyFill="1" applyBorder="1" applyAlignment="1">
      <alignment horizontal="center" vertical="center" wrapText="1"/>
    </xf>
    <xf numFmtId="0" fontId="36" fillId="0" borderId="59" xfId="0" applyFont="1" applyBorder="1" applyAlignment="1">
      <alignment horizontal="left" vertical="center" shrinkToFit="1"/>
    </xf>
    <xf numFmtId="0" fontId="36" fillId="0" borderId="60" xfId="0" applyFont="1" applyBorder="1" applyAlignment="1">
      <alignment horizontal="left" vertical="center" shrinkToFit="1"/>
    </xf>
    <xf numFmtId="0" fontId="36" fillId="0" borderId="26" xfId="0" applyFont="1" applyBorder="1" applyAlignment="1">
      <alignment horizontal="left" vertical="center" shrinkToFit="1"/>
    </xf>
    <xf numFmtId="0" fontId="19" fillId="12" borderId="20" xfId="6" applyFont="1" applyFill="1" applyBorder="1" applyAlignment="1">
      <alignment horizontal="center" vertical="center"/>
    </xf>
    <xf numFmtId="0" fontId="19" fillId="12" borderId="22" xfId="6" applyFont="1" applyFill="1" applyBorder="1" applyAlignment="1">
      <alignment horizontal="center" vertical="center"/>
    </xf>
    <xf numFmtId="0" fontId="19" fillId="12" borderId="98" xfId="6" applyFont="1" applyFill="1" applyBorder="1" applyAlignment="1">
      <alignment horizontal="center" vertical="center"/>
    </xf>
  </cellXfs>
  <cellStyles count="10">
    <cellStyle name="パーセント" xfId="4" builtinId="5"/>
    <cellStyle name="桁区切り" xfId="3" builtinId="6"/>
    <cellStyle name="標準" xfId="0" builtinId="0"/>
    <cellStyle name="標準 2" xfId="1" xr:uid="{96F25A72-F47E-4E85-8C3B-65F6C9D882A8}"/>
    <cellStyle name="標準 2 2" xfId="9" xr:uid="{2E0228D0-0240-45DB-BDF3-BECDF1D75BAB}"/>
    <cellStyle name="標準 3" xfId="2" xr:uid="{2E2DEECB-4E2B-4D2D-8F7F-AEE515DB4ADD}"/>
    <cellStyle name="標準_06_市町村分" xfId="6" xr:uid="{90ACCCE5-D953-4006-BD9C-C1A6F16128F7}"/>
    <cellStyle name="標準_Sheet1" xfId="5" xr:uid="{BD1C9895-FE76-4B25-9792-7A067E07F1DD}"/>
    <cellStyle name="標準_Sheet1 2" xfId="7" xr:uid="{0DB460FE-C0C1-4E19-9700-62DC0696F438}"/>
    <cellStyle name="標準_京都府財政課回答" xfId="8" xr:uid="{E2B1392E-A5CA-426C-99E6-737BF76F8B2C}"/>
  </cellStyles>
  <dxfs count="29">
    <dxf>
      <fill>
        <patternFill>
          <bgColor theme="8" tint="0.79998168889431442"/>
        </patternFill>
      </fill>
    </dxf>
    <dxf>
      <fill>
        <patternFill>
          <bgColor theme="5" tint="0.79998168889431442"/>
        </patternFill>
      </fill>
    </dxf>
    <dxf>
      <fill>
        <patternFill>
          <bgColor theme="8" tint="0.79998168889431442"/>
        </patternFill>
      </fill>
    </dxf>
    <dxf>
      <font>
        <color theme="0"/>
      </font>
      <fill>
        <patternFill>
          <bgColor theme="1"/>
        </patternFill>
      </fill>
    </dxf>
    <dxf>
      <fill>
        <patternFill>
          <bgColor theme="8" tint="0.79998168889431442"/>
        </patternFill>
      </fill>
    </dxf>
    <dxf>
      <fill>
        <patternFill>
          <bgColor theme="5" tint="0.79998168889431442"/>
        </patternFill>
      </fill>
    </dxf>
    <dxf>
      <fill>
        <patternFill>
          <bgColor theme="0"/>
        </patternFill>
      </fill>
      <border>
        <top style="thin">
          <color auto="1"/>
        </top>
        <vertical/>
        <horizontal/>
      </border>
    </dxf>
    <dxf>
      <fill>
        <patternFill>
          <bgColor theme="1"/>
        </patternFill>
      </fill>
    </dxf>
    <dxf>
      <fill>
        <patternFill>
          <bgColor theme="8" tint="0.79998168889431442"/>
        </patternFill>
      </fill>
    </dxf>
    <dxf>
      <border>
        <left/>
        <top style="thin">
          <color auto="1"/>
        </top>
        <bottom style="thin">
          <color auto="1"/>
        </bottom>
        <vertical/>
        <horizontal/>
      </border>
    </dxf>
    <dxf>
      <border>
        <top style="thin">
          <color theme="0"/>
        </top>
        <vertical/>
        <horizontal/>
      </border>
    </dxf>
    <dxf>
      <fill>
        <patternFill>
          <bgColor theme="0"/>
        </patternFill>
      </fill>
      <border>
        <right/>
        <top style="thin">
          <color auto="1"/>
        </top>
        <vertical/>
        <horizontal/>
      </border>
    </dxf>
    <dxf>
      <border>
        <top/>
        <vertical/>
        <horizontal/>
      </border>
    </dxf>
    <dxf>
      <border>
        <bottom style="thin">
          <color auto="1"/>
        </bottom>
        <vertical/>
        <horizontal/>
      </border>
    </dxf>
    <dxf>
      <fill>
        <patternFill>
          <bgColor theme="8" tint="0.79998168889431442"/>
        </patternFill>
      </fill>
    </dxf>
    <dxf>
      <font>
        <color theme="0"/>
      </font>
      <fill>
        <patternFill>
          <bgColor theme="1"/>
        </patternFill>
      </fill>
    </dxf>
    <dxf>
      <fill>
        <patternFill>
          <bgColor theme="8" tint="0.79998168889431442"/>
        </patternFill>
      </fill>
    </dxf>
    <dxf>
      <fill>
        <patternFill>
          <bgColor theme="8" tint="0.79998168889431442"/>
        </patternFill>
      </fill>
    </dxf>
    <dxf>
      <fill>
        <patternFill>
          <bgColor theme="1"/>
        </patternFill>
      </fill>
    </dxf>
    <dxf>
      <fill>
        <patternFill patternType="none">
          <bgColor auto="1"/>
        </patternFill>
      </fill>
      <border>
        <top style="thin">
          <color auto="1"/>
        </top>
        <vertical/>
        <horizontal/>
      </border>
    </dxf>
    <dxf>
      <fill>
        <patternFill>
          <bgColor theme="5" tint="0.79998168889431442"/>
        </patternFill>
      </fill>
    </dxf>
    <dxf>
      <fill>
        <patternFill>
          <bgColor theme="8" tint="0.79998168889431442"/>
        </patternFill>
      </fill>
    </dxf>
    <dxf>
      <fill>
        <patternFill patternType="none">
          <bgColor auto="1"/>
        </patternFill>
      </fill>
    </dxf>
    <dxf>
      <fill>
        <patternFill>
          <bgColor theme="5" tint="0.79998168889431442"/>
        </patternFill>
      </fill>
    </dxf>
    <dxf>
      <border>
        <left/>
        <top style="thin">
          <color auto="1"/>
        </top>
        <bottom style="thin">
          <color auto="1"/>
        </bottom>
        <vertical/>
        <horizontal/>
      </border>
    </dxf>
    <dxf>
      <border>
        <vertical/>
        <horizontal/>
      </border>
    </dxf>
    <dxf>
      <fill>
        <patternFill>
          <bgColor theme="0"/>
        </patternFill>
      </fill>
      <border>
        <right/>
        <top style="thin">
          <color auto="1"/>
        </top>
        <vertical/>
        <horizontal/>
      </border>
    </dxf>
    <dxf>
      <border>
        <top/>
        <vertical/>
        <horizontal/>
      </border>
    </dxf>
    <dxf>
      <border>
        <bottom style="thin">
          <color auto="1"/>
        </bottom>
        <vertical/>
        <horizontal/>
      </border>
    </dxf>
  </dxfs>
  <tableStyles count="0" defaultTableStyle="TableStyleMedium2" defaultPivotStyle="PivotStyleLight16"/>
  <colors>
    <mruColors>
      <color rgb="FF66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20</xdr:col>
      <xdr:colOff>551618</xdr:colOff>
      <xdr:row>3</xdr:row>
      <xdr:rowOff>66436</xdr:rowOff>
    </xdr:from>
    <xdr:to>
      <xdr:col>29</xdr:col>
      <xdr:colOff>159318</xdr:colOff>
      <xdr:row>51</xdr:row>
      <xdr:rowOff>141585</xdr:rowOff>
    </xdr:to>
    <xdr:pic>
      <xdr:nvPicPr>
        <xdr:cNvPr id="3" name="図 2">
          <a:extLst>
            <a:ext uri="{FF2B5EF4-FFF2-40B4-BE49-F238E27FC236}">
              <a16:creationId xmlns:a16="http://schemas.microsoft.com/office/drawing/2014/main" id="{B0DE5294-EFAB-4636-BE84-C84F033FADA0}"/>
            </a:ext>
          </a:extLst>
        </xdr:cNvPr>
        <xdr:cNvPicPr>
          <a:picLocks noChangeAspect="1"/>
        </xdr:cNvPicPr>
      </xdr:nvPicPr>
      <xdr:blipFill>
        <a:blip xmlns:r="http://schemas.openxmlformats.org/officeDocument/2006/relationships" r:embed="rId1"/>
        <a:stretch>
          <a:fillRect/>
        </a:stretch>
      </xdr:blipFill>
      <xdr:spPr>
        <a:xfrm>
          <a:off x="17472500" y="839642"/>
          <a:ext cx="7037200" cy="9857884"/>
        </a:xfrm>
        <a:prstGeom prst="rect">
          <a:avLst/>
        </a:prstGeom>
      </xdr:spPr>
    </xdr:pic>
    <xdr:clientData/>
  </xdr:twoCellAnchor>
  <xdr:twoCellAnchor>
    <xdr:from>
      <xdr:col>5</xdr:col>
      <xdr:colOff>178131</xdr:colOff>
      <xdr:row>1</xdr:row>
      <xdr:rowOff>168526</xdr:rowOff>
    </xdr:from>
    <xdr:to>
      <xdr:col>7</xdr:col>
      <xdr:colOff>625930</xdr:colOff>
      <xdr:row>2</xdr:row>
      <xdr:rowOff>220916</xdr:rowOff>
    </xdr:to>
    <xdr:sp macro="" textlink="">
      <xdr:nvSpPr>
        <xdr:cNvPr id="4" name="吹き出し: 四角形 3">
          <a:extLst>
            <a:ext uri="{FF2B5EF4-FFF2-40B4-BE49-F238E27FC236}">
              <a16:creationId xmlns:a16="http://schemas.microsoft.com/office/drawing/2014/main" id="{98E91C25-C8DB-4331-A8D2-E24D5A730B12}"/>
            </a:ext>
          </a:extLst>
        </xdr:cNvPr>
        <xdr:cNvSpPr/>
      </xdr:nvSpPr>
      <xdr:spPr>
        <a:xfrm>
          <a:off x="4660484" y="471085"/>
          <a:ext cx="3114799" cy="287713"/>
        </a:xfrm>
        <a:prstGeom prst="wedgeRectCallout">
          <a:avLst>
            <a:gd name="adj1" fmla="val -99214"/>
            <a:gd name="adj2" fmla="val 25960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「施設数」の列いれる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495589</xdr:colOff>
      <xdr:row>6</xdr:row>
      <xdr:rowOff>122465</xdr:rowOff>
    </xdr:from>
    <xdr:to>
      <xdr:col>29</xdr:col>
      <xdr:colOff>103290</xdr:colOff>
      <xdr:row>48</xdr:row>
      <xdr:rowOff>2632</xdr:rowOff>
    </xdr:to>
    <xdr:pic>
      <xdr:nvPicPr>
        <xdr:cNvPr id="2" name="図 1">
          <a:extLst>
            <a:ext uri="{FF2B5EF4-FFF2-40B4-BE49-F238E27FC236}">
              <a16:creationId xmlns:a16="http://schemas.microsoft.com/office/drawing/2014/main" id="{B47D3D4D-1F3F-4856-BE38-E355B108A6EB}"/>
            </a:ext>
          </a:extLst>
        </xdr:cNvPr>
        <xdr:cNvPicPr>
          <a:picLocks noChangeAspect="1"/>
        </xdr:cNvPicPr>
      </xdr:nvPicPr>
      <xdr:blipFill>
        <a:blip xmlns:r="http://schemas.openxmlformats.org/officeDocument/2006/relationships" r:embed="rId1"/>
        <a:stretch>
          <a:fillRect/>
        </a:stretch>
      </xdr:blipFill>
      <xdr:spPr>
        <a:xfrm>
          <a:off x="19726564" y="1341665"/>
          <a:ext cx="7046726" cy="9967142"/>
        </a:xfrm>
        <a:prstGeom prst="rect">
          <a:avLst/>
        </a:prstGeom>
      </xdr:spPr>
    </xdr:pic>
    <xdr:clientData/>
  </xdr:twoCellAnchor>
  <xdr:twoCellAnchor>
    <xdr:from>
      <xdr:col>5</xdr:col>
      <xdr:colOff>1251857</xdr:colOff>
      <xdr:row>0</xdr:row>
      <xdr:rowOff>54430</xdr:rowOff>
    </xdr:from>
    <xdr:to>
      <xdr:col>7</xdr:col>
      <xdr:colOff>1414688</xdr:colOff>
      <xdr:row>1</xdr:row>
      <xdr:rowOff>68037</xdr:rowOff>
    </xdr:to>
    <xdr:sp macro="" textlink="">
      <xdr:nvSpPr>
        <xdr:cNvPr id="3" name="吹き出し: 四角形 2">
          <a:extLst>
            <a:ext uri="{FF2B5EF4-FFF2-40B4-BE49-F238E27FC236}">
              <a16:creationId xmlns:a16="http://schemas.microsoft.com/office/drawing/2014/main" id="{C34B5541-81D3-4EE2-8C65-81349FDE8BDA}"/>
            </a:ext>
          </a:extLst>
        </xdr:cNvPr>
        <xdr:cNvSpPr/>
      </xdr:nvSpPr>
      <xdr:spPr>
        <a:xfrm>
          <a:off x="6766832" y="54430"/>
          <a:ext cx="3325131" cy="318407"/>
        </a:xfrm>
        <a:prstGeom prst="wedgeRectCallout">
          <a:avLst>
            <a:gd name="adj1" fmla="val -69713"/>
            <a:gd name="adj2" fmla="val -2471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「施設数」の記載を消してよいでしょうか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76110</xdr:colOff>
      <xdr:row>8</xdr:row>
      <xdr:rowOff>22411</xdr:rowOff>
    </xdr:from>
    <xdr:to>
      <xdr:col>25</xdr:col>
      <xdr:colOff>635000</xdr:colOff>
      <xdr:row>49</xdr:row>
      <xdr:rowOff>31702</xdr:rowOff>
    </xdr:to>
    <xdr:pic>
      <xdr:nvPicPr>
        <xdr:cNvPr id="2" name="図 1">
          <a:extLst>
            <a:ext uri="{FF2B5EF4-FFF2-40B4-BE49-F238E27FC236}">
              <a16:creationId xmlns:a16="http://schemas.microsoft.com/office/drawing/2014/main" id="{659CEFED-BAD7-4B74-97D3-D671169E94AB}"/>
            </a:ext>
          </a:extLst>
        </xdr:cNvPr>
        <xdr:cNvPicPr>
          <a:picLocks noChangeAspect="1"/>
        </xdr:cNvPicPr>
      </xdr:nvPicPr>
      <xdr:blipFill>
        <a:blip xmlns:r="http://schemas.openxmlformats.org/officeDocument/2006/relationships" r:embed="rId1"/>
        <a:stretch>
          <a:fillRect/>
        </a:stretch>
      </xdr:blipFill>
      <xdr:spPr>
        <a:xfrm>
          <a:off x="19088010" y="2356036"/>
          <a:ext cx="9474290" cy="13582976"/>
        </a:xfrm>
        <a:prstGeom prst="rect">
          <a:avLst/>
        </a:prstGeom>
      </xdr:spPr>
    </xdr:pic>
    <xdr:clientData/>
  </xdr:twoCellAnchor>
  <xdr:twoCellAnchor>
    <xdr:from>
      <xdr:col>7</xdr:col>
      <xdr:colOff>112060</xdr:colOff>
      <xdr:row>0</xdr:row>
      <xdr:rowOff>112058</xdr:rowOff>
    </xdr:from>
    <xdr:to>
      <xdr:col>7</xdr:col>
      <xdr:colOff>1692089</xdr:colOff>
      <xdr:row>4</xdr:row>
      <xdr:rowOff>123264</xdr:rowOff>
    </xdr:to>
    <xdr:sp macro="" textlink="">
      <xdr:nvSpPr>
        <xdr:cNvPr id="3" name="吹き出し: 四角形 2">
          <a:extLst>
            <a:ext uri="{FF2B5EF4-FFF2-40B4-BE49-F238E27FC236}">
              <a16:creationId xmlns:a16="http://schemas.microsoft.com/office/drawing/2014/main" id="{13260384-A229-44C9-8577-7171F9C82981}"/>
            </a:ext>
          </a:extLst>
        </xdr:cNvPr>
        <xdr:cNvSpPr/>
      </xdr:nvSpPr>
      <xdr:spPr>
        <a:xfrm>
          <a:off x="13525501" y="112058"/>
          <a:ext cx="1580029" cy="1075765"/>
        </a:xfrm>
        <a:prstGeom prst="wedgeRect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1/3</a:t>
          </a:r>
          <a:r>
            <a:rPr kumimoji="1" lang="ja-JP" altLang="en-US" sz="1100"/>
            <a:t>、</a:t>
          </a:r>
          <a:r>
            <a:rPr kumimoji="1" lang="en-US" altLang="ja-JP" sz="1100"/>
            <a:t>1/4</a:t>
          </a:r>
          <a:r>
            <a:rPr kumimoji="1" lang="ja-JP" altLang="en-US" sz="1100"/>
            <a:t>などこちらで用意しておいて</a:t>
          </a:r>
          <a:endParaRPr kumimoji="1" lang="en-US" altLang="ja-JP" sz="1100"/>
        </a:p>
        <a:p>
          <a:pPr algn="l"/>
          <a:r>
            <a:rPr kumimoji="1" lang="ja-JP" altLang="en-US" sz="1100"/>
            <a:t>選択させるのが</a:t>
          </a:r>
          <a:endParaRPr kumimoji="1" lang="en-US" altLang="ja-JP" sz="1100"/>
        </a:p>
        <a:p>
          <a:pPr algn="l"/>
          <a:r>
            <a:rPr kumimoji="1" lang="ja-JP" altLang="en-US" sz="1100"/>
            <a:t>よろしいでしょうか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4</xdr:row>
      <xdr:rowOff>63499</xdr:rowOff>
    </xdr:from>
    <xdr:to>
      <xdr:col>2</xdr:col>
      <xdr:colOff>248186</xdr:colOff>
      <xdr:row>5</xdr:row>
      <xdr:rowOff>261205</xdr:rowOff>
    </xdr:to>
    <xdr:sp macro="" textlink="">
      <xdr:nvSpPr>
        <xdr:cNvPr id="2" name="吹き出し: 四角形 1">
          <a:extLst>
            <a:ext uri="{FF2B5EF4-FFF2-40B4-BE49-F238E27FC236}">
              <a16:creationId xmlns:a16="http://schemas.microsoft.com/office/drawing/2014/main" id="{6E40529A-78A8-4F7D-B2FD-06481F156ED7}"/>
            </a:ext>
          </a:extLst>
        </xdr:cNvPr>
        <xdr:cNvSpPr/>
      </xdr:nvSpPr>
      <xdr:spPr>
        <a:xfrm>
          <a:off x="260350" y="1339849"/>
          <a:ext cx="1283236" cy="502506"/>
        </a:xfrm>
        <a:prstGeom prst="wedgeRectCallout">
          <a:avLst>
            <a:gd name="adj1" fmla="val -18458"/>
            <a:gd name="adj2" fmla="val -92621"/>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プルを選択してください。</a:t>
          </a:r>
        </a:p>
      </xdr:txBody>
    </xdr:sp>
    <xdr:clientData/>
  </xdr:twoCellAnchor>
  <xdr:twoCellAnchor>
    <xdr:from>
      <xdr:col>5</xdr:col>
      <xdr:colOff>327273</xdr:colOff>
      <xdr:row>4</xdr:row>
      <xdr:rowOff>70514</xdr:rowOff>
    </xdr:from>
    <xdr:to>
      <xdr:col>6</xdr:col>
      <xdr:colOff>248763</xdr:colOff>
      <xdr:row>5</xdr:row>
      <xdr:rowOff>268220</xdr:rowOff>
    </xdr:to>
    <xdr:sp macro="" textlink="">
      <xdr:nvSpPr>
        <xdr:cNvPr id="3" name="吹き出し: 四角形 2">
          <a:extLst>
            <a:ext uri="{FF2B5EF4-FFF2-40B4-BE49-F238E27FC236}">
              <a16:creationId xmlns:a16="http://schemas.microsoft.com/office/drawing/2014/main" id="{4942C49B-4E14-4414-853A-421E70D12F4E}"/>
            </a:ext>
          </a:extLst>
        </xdr:cNvPr>
        <xdr:cNvSpPr/>
      </xdr:nvSpPr>
      <xdr:spPr>
        <a:xfrm>
          <a:off x="5362823" y="1346864"/>
          <a:ext cx="2423390" cy="502506"/>
        </a:xfrm>
        <a:prstGeom prst="wedgeRectCallout">
          <a:avLst>
            <a:gd name="adj1" fmla="val -39061"/>
            <a:gd name="adj2" fmla="val -84176"/>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概ね５年（申請年度＋５年）以内としてください。</a:t>
          </a:r>
        </a:p>
      </xdr:txBody>
    </xdr:sp>
    <xdr:clientData/>
  </xdr:twoCellAnchor>
  <xdr:twoCellAnchor>
    <xdr:from>
      <xdr:col>2</xdr:col>
      <xdr:colOff>362486</xdr:colOff>
      <xdr:row>4</xdr:row>
      <xdr:rowOff>66674</xdr:rowOff>
    </xdr:from>
    <xdr:to>
      <xdr:col>3</xdr:col>
      <xdr:colOff>478477</xdr:colOff>
      <xdr:row>5</xdr:row>
      <xdr:rowOff>264380</xdr:rowOff>
    </xdr:to>
    <xdr:sp macro="" textlink="">
      <xdr:nvSpPr>
        <xdr:cNvPr id="4" name="吹き出し: 四角形 3">
          <a:extLst>
            <a:ext uri="{FF2B5EF4-FFF2-40B4-BE49-F238E27FC236}">
              <a16:creationId xmlns:a16="http://schemas.microsoft.com/office/drawing/2014/main" id="{4A535677-0BED-44E1-8634-E8F0C027D09D}"/>
            </a:ext>
          </a:extLst>
        </xdr:cNvPr>
        <xdr:cNvSpPr/>
      </xdr:nvSpPr>
      <xdr:spPr>
        <a:xfrm>
          <a:off x="1657886" y="1343024"/>
          <a:ext cx="1278041" cy="502506"/>
        </a:xfrm>
        <a:prstGeom prst="wedgeRectCallout">
          <a:avLst>
            <a:gd name="adj1" fmla="val -18458"/>
            <a:gd name="adj2" fmla="val -92621"/>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プルを選択してください。</a:t>
          </a:r>
        </a:p>
      </xdr:txBody>
    </xdr:sp>
    <xdr:clientData/>
  </xdr:twoCellAnchor>
  <xdr:twoCellAnchor>
    <xdr:from>
      <xdr:col>3</xdr:col>
      <xdr:colOff>612735</xdr:colOff>
      <xdr:row>4</xdr:row>
      <xdr:rowOff>63500</xdr:rowOff>
    </xdr:from>
    <xdr:to>
      <xdr:col>4</xdr:col>
      <xdr:colOff>272433</xdr:colOff>
      <xdr:row>5</xdr:row>
      <xdr:rowOff>261206</xdr:rowOff>
    </xdr:to>
    <xdr:sp macro="" textlink="">
      <xdr:nvSpPr>
        <xdr:cNvPr id="5" name="吹き出し: 四角形 4">
          <a:extLst>
            <a:ext uri="{FF2B5EF4-FFF2-40B4-BE49-F238E27FC236}">
              <a16:creationId xmlns:a16="http://schemas.microsoft.com/office/drawing/2014/main" id="{6D3B4DD8-A5B1-4DBC-B0B4-7B9ABFD1F05D}"/>
            </a:ext>
          </a:extLst>
        </xdr:cNvPr>
        <xdr:cNvSpPr/>
      </xdr:nvSpPr>
      <xdr:spPr>
        <a:xfrm>
          <a:off x="3070185" y="1339850"/>
          <a:ext cx="821748" cy="502506"/>
        </a:xfrm>
        <a:prstGeom prst="wedgeRectCallout">
          <a:avLst>
            <a:gd name="adj1" fmla="val -48732"/>
            <a:gd name="adj2" fmla="val -86176"/>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自動入力</a:t>
          </a:r>
        </a:p>
      </xdr:txBody>
    </xdr:sp>
    <xdr:clientData/>
  </xdr:twoCellAnchor>
  <xdr:twoCellAnchor>
    <xdr:from>
      <xdr:col>4</xdr:col>
      <xdr:colOff>586757</xdr:colOff>
      <xdr:row>4</xdr:row>
      <xdr:rowOff>66674</xdr:rowOff>
    </xdr:from>
    <xdr:to>
      <xdr:col>4</xdr:col>
      <xdr:colOff>1406773</xdr:colOff>
      <xdr:row>5</xdr:row>
      <xdr:rowOff>264380</xdr:rowOff>
    </xdr:to>
    <xdr:sp macro="" textlink="">
      <xdr:nvSpPr>
        <xdr:cNvPr id="6" name="吹き出し: 四角形 5">
          <a:extLst>
            <a:ext uri="{FF2B5EF4-FFF2-40B4-BE49-F238E27FC236}">
              <a16:creationId xmlns:a16="http://schemas.microsoft.com/office/drawing/2014/main" id="{5C93382E-B9ED-4242-A85B-BAC963F4CCFD}"/>
            </a:ext>
          </a:extLst>
        </xdr:cNvPr>
        <xdr:cNvSpPr/>
      </xdr:nvSpPr>
      <xdr:spPr>
        <a:xfrm>
          <a:off x="4206257" y="1343024"/>
          <a:ext cx="820016" cy="502506"/>
        </a:xfrm>
        <a:prstGeom prst="wedgeRectCallout">
          <a:avLst>
            <a:gd name="adj1" fmla="val -48732"/>
            <a:gd name="adj2" fmla="val -86176"/>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自動入力</a:t>
          </a:r>
        </a:p>
      </xdr:txBody>
    </xdr:sp>
    <xdr:clientData/>
  </xdr:twoCellAnchor>
  <xdr:twoCellAnchor>
    <xdr:from>
      <xdr:col>3</xdr:col>
      <xdr:colOff>990497</xdr:colOff>
      <xdr:row>16</xdr:row>
      <xdr:rowOff>162622</xdr:rowOff>
    </xdr:from>
    <xdr:to>
      <xdr:col>5</xdr:col>
      <xdr:colOff>577273</xdr:colOff>
      <xdr:row>26</xdr:row>
      <xdr:rowOff>173183</xdr:rowOff>
    </xdr:to>
    <xdr:sp macro="" textlink="">
      <xdr:nvSpPr>
        <xdr:cNvPr id="7" name="吹き出し: 四角形 6">
          <a:extLst>
            <a:ext uri="{FF2B5EF4-FFF2-40B4-BE49-F238E27FC236}">
              <a16:creationId xmlns:a16="http://schemas.microsoft.com/office/drawing/2014/main" id="{D57CF933-99DC-419D-AF8B-A109A52F7FC1}"/>
            </a:ext>
          </a:extLst>
        </xdr:cNvPr>
        <xdr:cNvSpPr/>
      </xdr:nvSpPr>
      <xdr:spPr>
        <a:xfrm>
          <a:off x="3447947" y="4163122"/>
          <a:ext cx="2164876" cy="1915561"/>
        </a:xfrm>
        <a:prstGeom prst="wedgeRectCallout">
          <a:avLst>
            <a:gd name="adj1" fmla="val -56509"/>
            <a:gd name="adj2" fmla="val -92416"/>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・自治体が直接執行する場合は、自治体名を記載。</a:t>
          </a:r>
          <a:endParaRPr kumimoji="1" lang="en-US" altLang="ja-JP" sz="1100">
            <a:solidFill>
              <a:sysClr val="windowText" lastClr="000000"/>
            </a:solidFill>
          </a:endParaRPr>
        </a:p>
        <a:p>
          <a:pPr algn="l">
            <a:lnSpc>
              <a:spcPts val="1320"/>
            </a:lnSpc>
          </a:pPr>
          <a:r>
            <a:rPr kumimoji="1" lang="ja-JP" altLang="en-US" sz="1100">
              <a:solidFill>
                <a:sysClr val="windowText" lastClr="000000"/>
              </a:solidFill>
            </a:rPr>
            <a:t>・民間事業者が自治体から交付を受けて、事業を実施する場合は、民間事業者と記載。</a:t>
          </a:r>
          <a:r>
            <a:rPr kumimoji="1" lang="en-US" altLang="ja-JP" sz="1100" b="1" u="sng">
              <a:solidFill>
                <a:sysClr val="windowText" lastClr="000000"/>
              </a:solidFill>
            </a:rPr>
            <a:t>PPA</a:t>
          </a:r>
          <a:r>
            <a:rPr kumimoji="1" lang="ja-JP" altLang="en-US" sz="1100" b="1" u="sng">
              <a:solidFill>
                <a:sysClr val="windowText" lastClr="000000"/>
              </a:solidFill>
            </a:rPr>
            <a:t>・リース等により事業を実施する場合は、</a:t>
          </a:r>
          <a:r>
            <a:rPr kumimoji="1" lang="en-US" altLang="ja-JP" sz="1100" b="1" u="sng">
              <a:solidFill>
                <a:sysClr val="windowText" lastClr="000000"/>
              </a:solidFill>
            </a:rPr>
            <a:t>PPA</a:t>
          </a:r>
          <a:r>
            <a:rPr kumimoji="1" lang="ja-JP" altLang="en-US" sz="1100" b="1" u="sng">
              <a:solidFill>
                <a:sysClr val="windowText" lastClr="000000"/>
              </a:solidFill>
            </a:rPr>
            <a:t>事業者を記載</a:t>
          </a:r>
          <a:r>
            <a:rPr kumimoji="1" lang="ja-JP" altLang="en-US" sz="1100">
              <a:solidFill>
                <a:sysClr val="windowText" lastClr="000000"/>
              </a:solidFill>
            </a:rPr>
            <a:t>。</a:t>
          </a:r>
          <a:endParaRPr kumimoji="1" lang="en-US" altLang="ja-JP" sz="1100">
            <a:solidFill>
              <a:sysClr val="windowText" lastClr="000000"/>
            </a:solidFill>
          </a:endParaRPr>
        </a:p>
        <a:p>
          <a:pPr algn="l">
            <a:lnSpc>
              <a:spcPts val="1320"/>
            </a:lnSpc>
          </a:pPr>
          <a:endParaRPr kumimoji="1" lang="en-US" altLang="ja-JP" sz="1100">
            <a:solidFill>
              <a:sysClr val="windowText" lastClr="000000"/>
            </a:solidFill>
          </a:endParaRPr>
        </a:p>
        <a:p>
          <a:pPr algn="l">
            <a:lnSpc>
              <a:spcPts val="1320"/>
            </a:lnSpc>
          </a:pPr>
          <a:r>
            <a:rPr kumimoji="1" lang="ja-JP" altLang="en-US" sz="1100">
              <a:solidFill>
                <a:sysClr val="windowText" lastClr="000000"/>
              </a:solidFill>
            </a:rPr>
            <a:t>・共同提案者の自治体における直接事業については、当該共同提案者の自治体名を記載。</a:t>
          </a:r>
        </a:p>
      </xdr:txBody>
    </xdr:sp>
    <xdr:clientData/>
  </xdr:twoCellAnchor>
  <xdr:twoCellAnchor>
    <xdr:from>
      <xdr:col>7</xdr:col>
      <xdr:colOff>699112</xdr:colOff>
      <xdr:row>16</xdr:row>
      <xdr:rowOff>105351</xdr:rowOff>
    </xdr:from>
    <xdr:to>
      <xdr:col>10</xdr:col>
      <xdr:colOff>1042012</xdr:colOff>
      <xdr:row>27</xdr:row>
      <xdr:rowOff>165100</xdr:rowOff>
    </xdr:to>
    <xdr:sp macro="" textlink="">
      <xdr:nvSpPr>
        <xdr:cNvPr id="8" name="吹き出し: 四角形 7">
          <a:extLst>
            <a:ext uri="{FF2B5EF4-FFF2-40B4-BE49-F238E27FC236}">
              <a16:creationId xmlns:a16="http://schemas.microsoft.com/office/drawing/2014/main" id="{05806480-BC07-4910-A97C-CDFD650E464F}"/>
            </a:ext>
          </a:extLst>
        </xdr:cNvPr>
        <xdr:cNvSpPr/>
      </xdr:nvSpPr>
      <xdr:spPr>
        <a:xfrm>
          <a:off x="9652612" y="4105851"/>
          <a:ext cx="3994150" cy="2155249"/>
        </a:xfrm>
        <a:prstGeom prst="wedgeRectCallout">
          <a:avLst>
            <a:gd name="adj1" fmla="val 37222"/>
            <a:gd name="adj2" fmla="val -65773"/>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latin typeface="+mn-ea"/>
              <a:ea typeface="+mn-ea"/>
            </a:rPr>
            <a:t>事業量に用いる単位の例：</a:t>
          </a:r>
          <a:endParaRPr kumimoji="1" lang="en-US" altLang="ja-JP" sz="1100">
            <a:solidFill>
              <a:sysClr val="windowText" lastClr="000000"/>
            </a:solidFill>
            <a:latin typeface="+mn-ea"/>
            <a:ea typeface="+mn-ea"/>
          </a:endParaRPr>
        </a:p>
        <a:p>
          <a:pPr algn="l">
            <a:lnSpc>
              <a:spcPts val="1320"/>
            </a:lnSpc>
          </a:pPr>
          <a:r>
            <a:rPr lang="ja-JP" altLang="ja-JP" sz="1100">
              <a:solidFill>
                <a:sysClr val="windowText" lastClr="000000"/>
              </a:solidFill>
              <a:effectLst/>
              <a:latin typeface="+mn-ea"/>
              <a:ea typeface="+mn-ea"/>
              <a:cs typeface="+mn-cs"/>
            </a:rPr>
            <a:t>再エネ発電設備</a:t>
          </a:r>
          <a:r>
            <a:rPr lang="en-US" altLang="ja-JP" sz="1100">
              <a:solidFill>
                <a:sysClr val="windowText" lastClr="000000"/>
              </a:solidFill>
              <a:effectLst/>
              <a:latin typeface="+mn-ea"/>
              <a:ea typeface="+mn-ea"/>
              <a:cs typeface="+mn-cs"/>
            </a:rPr>
            <a:t>	</a:t>
          </a:r>
          <a:r>
            <a:rPr lang="ja-JP" altLang="en-US" sz="1100">
              <a:solidFill>
                <a:sysClr val="windowText" lastClr="000000"/>
              </a:solidFill>
              <a:effectLst/>
              <a:latin typeface="+mn-ea"/>
              <a:ea typeface="+mn-ea"/>
              <a:cs typeface="+mn-cs"/>
            </a:rPr>
            <a:t>件数</a:t>
          </a:r>
          <a:endParaRPr lang="ja-JP" altLang="ja-JP" sz="1100">
            <a:solidFill>
              <a:sysClr val="windowText" lastClr="000000"/>
            </a:solidFill>
            <a:effectLst/>
            <a:latin typeface="+mn-ea"/>
            <a:ea typeface="+mn-ea"/>
            <a:cs typeface="+mn-cs"/>
          </a:endParaRPr>
        </a:p>
        <a:p>
          <a:pPr>
            <a:lnSpc>
              <a:spcPts val="1320"/>
            </a:lnSpc>
          </a:pPr>
          <a:r>
            <a:rPr lang="ja-JP" altLang="ja-JP" sz="1100">
              <a:solidFill>
                <a:sysClr val="windowText" lastClr="000000"/>
              </a:solidFill>
              <a:effectLst/>
              <a:latin typeface="+mn-ea"/>
              <a:ea typeface="+mn-ea"/>
              <a:cs typeface="+mn-cs"/>
            </a:rPr>
            <a:t>再エネ熱・未利用熱利用設備</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件数</a:t>
          </a:r>
        </a:p>
        <a:p>
          <a:pPr>
            <a:lnSpc>
              <a:spcPts val="1320"/>
            </a:lnSpc>
          </a:pPr>
          <a:r>
            <a:rPr lang="ja-JP" altLang="ja-JP" sz="1100">
              <a:solidFill>
                <a:sysClr val="windowText" lastClr="000000"/>
              </a:solidFill>
              <a:effectLst/>
              <a:latin typeface="+mn-ea"/>
              <a:ea typeface="+mn-ea"/>
              <a:cs typeface="+mn-cs"/>
            </a:rPr>
            <a:t>蓄電池</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件数及び蓄電容量（</a:t>
          </a:r>
          <a:r>
            <a:rPr lang="en-US" altLang="ja-JP" sz="1100">
              <a:solidFill>
                <a:sysClr val="windowText" lastClr="000000"/>
              </a:solidFill>
              <a:effectLst/>
              <a:latin typeface="+mn-ea"/>
              <a:ea typeface="+mn-ea"/>
              <a:cs typeface="+mn-cs"/>
            </a:rPr>
            <a:t>kWh</a:t>
          </a:r>
          <a:r>
            <a:rPr lang="ja-JP" altLang="ja-JP" sz="1100">
              <a:solidFill>
                <a:sysClr val="windowText" lastClr="000000"/>
              </a:solidFill>
              <a:effectLst/>
              <a:latin typeface="+mn-ea"/>
              <a:ea typeface="+mn-ea"/>
              <a:cs typeface="+mn-cs"/>
            </a:rPr>
            <a:t>）</a:t>
          </a:r>
        </a:p>
        <a:p>
          <a:pPr>
            <a:lnSpc>
              <a:spcPts val="1320"/>
            </a:lnSpc>
          </a:pPr>
          <a:r>
            <a:rPr lang="ja-JP" altLang="ja-JP" sz="1100">
              <a:solidFill>
                <a:sysClr val="windowText" lastClr="000000"/>
              </a:solidFill>
              <a:effectLst/>
              <a:latin typeface="+mn-ea"/>
              <a:ea typeface="+mn-ea"/>
              <a:cs typeface="+mn-cs"/>
            </a:rPr>
            <a:t>車載型蓄電池</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台数</a:t>
          </a:r>
        </a:p>
        <a:p>
          <a:pPr>
            <a:lnSpc>
              <a:spcPts val="1320"/>
            </a:lnSpc>
          </a:pPr>
          <a:r>
            <a:rPr lang="ja-JP" altLang="ja-JP" sz="1100">
              <a:solidFill>
                <a:sysClr val="windowText" lastClr="000000"/>
              </a:solidFill>
              <a:effectLst/>
              <a:latin typeface="+mn-ea"/>
              <a:ea typeface="+mn-ea"/>
              <a:cs typeface="+mn-cs"/>
            </a:rPr>
            <a:t>充放電設備</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台数</a:t>
          </a:r>
        </a:p>
        <a:p>
          <a:pPr>
            <a:lnSpc>
              <a:spcPts val="1320"/>
            </a:lnSpc>
          </a:pPr>
          <a:r>
            <a:rPr lang="ja-JP" altLang="ja-JP" sz="1100">
              <a:solidFill>
                <a:sysClr val="windowText" lastClr="000000"/>
              </a:solidFill>
              <a:effectLst/>
              <a:latin typeface="+mn-ea"/>
              <a:ea typeface="+mn-ea"/>
              <a:cs typeface="+mn-cs"/>
            </a:rPr>
            <a:t>自営線・熱導管</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敷設距離（</a:t>
          </a:r>
          <a:r>
            <a:rPr lang="en-US" altLang="ja-JP" sz="1100">
              <a:solidFill>
                <a:sysClr val="windowText" lastClr="000000"/>
              </a:solidFill>
              <a:effectLst/>
              <a:latin typeface="+mn-ea"/>
              <a:ea typeface="+mn-ea"/>
              <a:cs typeface="+mn-cs"/>
            </a:rPr>
            <a:t>km</a:t>
          </a:r>
          <a:r>
            <a:rPr lang="ja-JP" altLang="ja-JP" sz="1100">
              <a:solidFill>
                <a:sysClr val="windowText" lastClr="000000"/>
              </a:solidFill>
              <a:effectLst/>
              <a:latin typeface="+mn-ea"/>
              <a:ea typeface="+mn-ea"/>
              <a:cs typeface="+mn-cs"/>
            </a:rPr>
            <a:t>）</a:t>
          </a:r>
        </a:p>
        <a:p>
          <a:pPr>
            <a:lnSpc>
              <a:spcPts val="1320"/>
            </a:lnSpc>
          </a:pPr>
          <a:r>
            <a:rPr lang="en-US" altLang="ja-JP" sz="1100">
              <a:solidFill>
                <a:sysClr val="windowText" lastClr="000000"/>
              </a:solidFill>
              <a:effectLst/>
              <a:latin typeface="+mn-ea"/>
              <a:ea typeface="+mn-ea"/>
              <a:cs typeface="+mn-cs"/>
            </a:rPr>
            <a:t>ZEB</a:t>
          </a:r>
          <a:r>
            <a:rPr lang="ja-JP" altLang="ja-JP"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ZEH</a:t>
          </a:r>
          <a:r>
            <a:rPr lang="ja-JP" altLang="ja-JP" sz="1100">
              <a:solidFill>
                <a:sysClr val="windowText" lastClr="000000"/>
              </a:solidFill>
              <a:effectLst/>
              <a:latin typeface="+mn-ea"/>
              <a:ea typeface="+mn-ea"/>
              <a:cs typeface="+mn-cs"/>
            </a:rPr>
            <a:t>等</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棟数又は軒数</a:t>
          </a:r>
        </a:p>
        <a:p>
          <a:pPr>
            <a:lnSpc>
              <a:spcPts val="1320"/>
            </a:lnSpc>
          </a:pPr>
          <a:r>
            <a:rPr lang="ja-JP" altLang="ja-JP" sz="1100">
              <a:solidFill>
                <a:sysClr val="windowText" lastClr="000000"/>
              </a:solidFill>
              <a:effectLst/>
              <a:latin typeface="+mn-ea"/>
              <a:ea typeface="+mn-ea"/>
              <a:cs typeface="+mn-cs"/>
            </a:rPr>
            <a:t>省エネ設備</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件数（施設数）及び台数※</a:t>
          </a:r>
        </a:p>
        <a:p>
          <a:pPr>
            <a:lnSpc>
              <a:spcPts val="1320"/>
            </a:lnSpc>
          </a:pPr>
          <a:r>
            <a:rPr lang="ja-JP" altLang="ja-JP" sz="1100">
              <a:solidFill>
                <a:sysClr val="windowText" lastClr="000000"/>
              </a:solidFill>
              <a:effectLst/>
              <a:latin typeface="+mn-ea"/>
              <a:ea typeface="+mn-ea"/>
              <a:cs typeface="+mn-cs"/>
            </a:rPr>
            <a:t>執行事務費</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１式</a:t>
          </a:r>
          <a:endParaRPr lang="en-US" altLang="ja-JP" sz="1100">
            <a:solidFill>
              <a:sysClr val="windowText" lastClr="000000"/>
            </a:solidFill>
            <a:effectLst/>
            <a:latin typeface="+mn-ea"/>
            <a:ea typeface="+mn-ea"/>
            <a:cs typeface="+mn-cs"/>
          </a:endParaRPr>
        </a:p>
        <a:p>
          <a:pPr>
            <a:lnSpc>
              <a:spcPts val="1320"/>
            </a:lnSpc>
          </a:pPr>
          <a:endParaRPr lang="ja-JP" altLang="ja-JP" sz="1100">
            <a:solidFill>
              <a:sysClr val="windowText" lastClr="000000"/>
            </a:solidFill>
            <a:effectLst/>
            <a:latin typeface="+mn-ea"/>
            <a:ea typeface="+mn-ea"/>
            <a:cs typeface="+mn-cs"/>
          </a:endParaRPr>
        </a:p>
        <a:p>
          <a:pPr>
            <a:lnSpc>
              <a:spcPts val="1320"/>
            </a:lnSpc>
          </a:pPr>
          <a:r>
            <a:rPr lang="ja-JP" altLang="ja-JP" sz="1100">
              <a:solidFill>
                <a:sysClr val="windowText" lastClr="000000"/>
              </a:solidFill>
              <a:effectLst/>
              <a:latin typeface="+mn-ea"/>
              <a:ea typeface="+mn-ea"/>
              <a:cs typeface="+mn-cs"/>
            </a:rPr>
            <a:t>※高効率照明機器等の場合、導入する件数（施設数）のみ</a:t>
          </a:r>
          <a:endParaRPr kumimoji="1" lang="ja-JP" altLang="en-US" sz="1100">
            <a:solidFill>
              <a:sysClr val="windowText" lastClr="000000"/>
            </a:solidFill>
            <a:latin typeface="+mn-ea"/>
            <a:ea typeface="+mn-ea"/>
          </a:endParaRPr>
        </a:p>
      </xdr:txBody>
    </xdr:sp>
    <xdr:clientData/>
  </xdr:twoCellAnchor>
  <xdr:twoCellAnchor>
    <xdr:from>
      <xdr:col>15</xdr:col>
      <xdr:colOff>233643</xdr:colOff>
      <xdr:row>16</xdr:row>
      <xdr:rowOff>150532</xdr:rowOff>
    </xdr:from>
    <xdr:to>
      <xdr:col>16</xdr:col>
      <xdr:colOff>811493</xdr:colOff>
      <xdr:row>21</xdr:row>
      <xdr:rowOff>119717</xdr:rowOff>
    </xdr:to>
    <xdr:sp macro="" textlink="">
      <xdr:nvSpPr>
        <xdr:cNvPr id="9" name="吹き出し: 四角形 8">
          <a:extLst>
            <a:ext uri="{FF2B5EF4-FFF2-40B4-BE49-F238E27FC236}">
              <a16:creationId xmlns:a16="http://schemas.microsoft.com/office/drawing/2014/main" id="{62CBEFC0-4F9E-4F40-A8F7-4CB0F9F26787}"/>
            </a:ext>
          </a:extLst>
        </xdr:cNvPr>
        <xdr:cNvSpPr/>
      </xdr:nvSpPr>
      <xdr:spPr>
        <a:xfrm>
          <a:off x="19283643" y="4151032"/>
          <a:ext cx="1841500" cy="921685"/>
        </a:xfrm>
        <a:prstGeom prst="wedgeRectCallout">
          <a:avLst>
            <a:gd name="adj1" fmla="val 37756"/>
            <a:gd name="adj2" fmla="val -91493"/>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latin typeface="+mn-ea"/>
              <a:ea typeface="+mn-ea"/>
            </a:rPr>
            <a:t>総事業費の内数として、間接補助事業の際に自治体が上乗せ補助（協調補助）する額の総額を記載してください。</a:t>
          </a:r>
        </a:p>
      </xdr:txBody>
    </xdr:sp>
    <xdr:clientData/>
  </xdr:twoCellAnchor>
  <xdr:twoCellAnchor>
    <xdr:from>
      <xdr:col>11</xdr:col>
      <xdr:colOff>1032810</xdr:colOff>
      <xdr:row>16</xdr:row>
      <xdr:rowOff>87219</xdr:rowOff>
    </xdr:from>
    <xdr:to>
      <xdr:col>13</xdr:col>
      <xdr:colOff>729878</xdr:colOff>
      <xdr:row>24</xdr:row>
      <xdr:rowOff>24094</xdr:rowOff>
    </xdr:to>
    <xdr:sp macro="" textlink="">
      <xdr:nvSpPr>
        <xdr:cNvPr id="10" name="吹き出し: 四角形 9">
          <a:extLst>
            <a:ext uri="{FF2B5EF4-FFF2-40B4-BE49-F238E27FC236}">
              <a16:creationId xmlns:a16="http://schemas.microsoft.com/office/drawing/2014/main" id="{0E5BF631-DF4E-476E-866D-7F2C9A5C4A8B}"/>
            </a:ext>
          </a:extLst>
        </xdr:cNvPr>
        <xdr:cNvSpPr/>
      </xdr:nvSpPr>
      <xdr:spPr>
        <a:xfrm>
          <a:off x="15053610" y="4087719"/>
          <a:ext cx="2808568" cy="1460875"/>
        </a:xfrm>
        <a:prstGeom prst="wedgeRectCallout">
          <a:avLst>
            <a:gd name="adj1" fmla="val 74459"/>
            <a:gd name="adj2" fmla="val -69814"/>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latin typeface="+mn-ea"/>
              <a:ea typeface="+mn-ea"/>
            </a:rPr>
            <a:t>交付率は財政力指数及び</a:t>
          </a:r>
          <a:r>
            <a:rPr kumimoji="1" lang="en-US" altLang="ja-JP" sz="1100">
              <a:solidFill>
                <a:sysClr val="windowText" lastClr="000000"/>
              </a:solidFill>
              <a:latin typeface="+mn-ea"/>
              <a:ea typeface="+mn-ea"/>
            </a:rPr>
            <a:t>F</a:t>
          </a:r>
          <a:r>
            <a:rPr kumimoji="1" lang="ja-JP" altLang="en-US" sz="1100">
              <a:solidFill>
                <a:sysClr val="windowText" lastClr="000000"/>
              </a:solidFill>
              <a:latin typeface="+mn-ea"/>
              <a:ea typeface="+mn-ea"/>
            </a:rPr>
            <a:t>列「設備区分」等から自動計算されますが、共同提案者となる自治体の財政力指数により交付率が異なる場合には手入力してください。</a:t>
          </a:r>
          <a:endParaRPr kumimoji="1" lang="en-US" altLang="ja-JP" sz="1100">
            <a:solidFill>
              <a:sysClr val="windowText" lastClr="000000"/>
            </a:solidFill>
            <a:latin typeface="+mn-ea"/>
            <a:ea typeface="+mn-ea"/>
          </a:endParaRPr>
        </a:p>
        <a:p>
          <a:pPr algn="l">
            <a:lnSpc>
              <a:spcPts val="1320"/>
            </a:lnSpc>
          </a:pPr>
          <a:endParaRPr kumimoji="1" lang="en-US" altLang="ja-JP" sz="1100">
            <a:solidFill>
              <a:sysClr val="windowText" lastClr="000000"/>
            </a:solidFill>
            <a:latin typeface="+mn-ea"/>
            <a:ea typeface="+mn-ea"/>
          </a:endParaRPr>
        </a:p>
        <a:p>
          <a:pPr algn="l">
            <a:lnSpc>
              <a:spcPts val="1320"/>
            </a:lnSpc>
          </a:pPr>
          <a:r>
            <a:rPr kumimoji="1" lang="ja-JP" altLang="en-US" sz="1100" b="1" u="sng">
              <a:solidFill>
                <a:sysClr val="windowText" lastClr="000000"/>
              </a:solidFill>
              <a:latin typeface="+mn-ea"/>
              <a:ea typeface="+mn-ea"/>
            </a:rPr>
            <a:t>Ｃ列「事業方式」で「②交付金なし」を選択した場合は、交付率が「０」と入力してください。</a:t>
          </a:r>
        </a:p>
      </xdr:txBody>
    </xdr:sp>
    <xdr:clientData/>
  </xdr:twoCellAnchor>
  <xdr:twoCellAnchor>
    <xdr:from>
      <xdr:col>1</xdr:col>
      <xdr:colOff>487790</xdr:colOff>
      <xdr:row>16</xdr:row>
      <xdr:rowOff>126830</xdr:rowOff>
    </xdr:from>
    <xdr:to>
      <xdr:col>3</xdr:col>
      <xdr:colOff>680531</xdr:colOff>
      <xdr:row>33</xdr:row>
      <xdr:rowOff>46181</xdr:rowOff>
    </xdr:to>
    <xdr:sp macro="" textlink="">
      <xdr:nvSpPr>
        <xdr:cNvPr id="11" name="吹き出し: 四角形 10">
          <a:extLst>
            <a:ext uri="{FF2B5EF4-FFF2-40B4-BE49-F238E27FC236}">
              <a16:creationId xmlns:a16="http://schemas.microsoft.com/office/drawing/2014/main" id="{D0EC3F8A-9648-4A51-BBEF-AAC8FD92959A}"/>
            </a:ext>
          </a:extLst>
        </xdr:cNvPr>
        <xdr:cNvSpPr/>
      </xdr:nvSpPr>
      <xdr:spPr>
        <a:xfrm>
          <a:off x="621140" y="4127330"/>
          <a:ext cx="2516841" cy="3157851"/>
        </a:xfrm>
        <a:prstGeom prst="wedgeRectCallout">
          <a:avLst>
            <a:gd name="adj1" fmla="val -4249"/>
            <a:gd name="adj2" fmla="val -61655"/>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プルより選択してください。</a:t>
          </a:r>
          <a:endParaRPr kumimoji="1" lang="en-US" altLang="ja-JP" sz="1100" u="sng">
            <a:solidFill>
              <a:sysClr val="windowText" lastClr="000000"/>
            </a:solidFill>
          </a:endParaRPr>
        </a:p>
        <a:p>
          <a:pPr algn="l">
            <a:lnSpc>
              <a:spcPts val="1320"/>
            </a:lnSpc>
          </a:pPr>
          <a:r>
            <a:rPr kumimoji="1" lang="ja-JP" altLang="en-US" sz="1100">
              <a:solidFill>
                <a:sysClr val="windowText" lastClr="000000"/>
              </a:solidFill>
            </a:rPr>
            <a:t>・①交付金あり　直接</a:t>
          </a:r>
        </a:p>
        <a:p>
          <a:pPr algn="l">
            <a:lnSpc>
              <a:spcPts val="1320"/>
            </a:lnSpc>
          </a:pPr>
          <a:r>
            <a:rPr kumimoji="1" lang="ja-JP" altLang="en-US" sz="1100">
              <a:solidFill>
                <a:sysClr val="windowText" lastClr="000000"/>
              </a:solidFill>
            </a:rPr>
            <a:t>・①交付金あり　間接</a:t>
          </a:r>
        </a:p>
        <a:p>
          <a:pPr algn="l">
            <a:lnSpc>
              <a:spcPts val="1320"/>
            </a:lnSpc>
          </a:pPr>
          <a:r>
            <a:rPr kumimoji="1" lang="ja-JP" altLang="en-US" sz="1100">
              <a:solidFill>
                <a:sysClr val="windowText" lastClr="000000"/>
              </a:solidFill>
            </a:rPr>
            <a:t>・①交付金あり　公共施設（</a:t>
          </a:r>
          <a:r>
            <a:rPr kumimoji="1" lang="en-US" altLang="ja-JP" sz="1100">
              <a:solidFill>
                <a:sysClr val="windowText" lastClr="000000"/>
              </a:solidFill>
            </a:rPr>
            <a:t>PPA</a:t>
          </a:r>
          <a:r>
            <a:rPr kumimoji="1" lang="ja-JP" altLang="en-US" sz="1100">
              <a:solidFill>
                <a:sysClr val="windowText" lastClr="000000"/>
              </a:solidFill>
            </a:rPr>
            <a:t>）</a:t>
          </a:r>
        </a:p>
        <a:p>
          <a:pPr algn="l">
            <a:lnSpc>
              <a:spcPts val="1320"/>
            </a:lnSpc>
          </a:pPr>
          <a:r>
            <a:rPr kumimoji="1" lang="ja-JP" altLang="en-US" sz="1100">
              <a:solidFill>
                <a:sysClr val="windowText" lastClr="000000"/>
              </a:solidFill>
            </a:rPr>
            <a:t>・①交付金あり　民間（</a:t>
          </a:r>
          <a:r>
            <a:rPr kumimoji="1" lang="en-US" altLang="ja-JP" sz="1100">
              <a:solidFill>
                <a:sysClr val="windowText" lastClr="000000"/>
              </a:solidFill>
            </a:rPr>
            <a:t>PPA</a:t>
          </a:r>
          <a:r>
            <a:rPr kumimoji="1" lang="ja-JP" altLang="en-US" sz="1100">
              <a:solidFill>
                <a:sysClr val="windowText" lastClr="000000"/>
              </a:solidFill>
            </a:rPr>
            <a:t>）</a:t>
          </a:r>
        </a:p>
        <a:p>
          <a:pPr algn="l">
            <a:lnSpc>
              <a:spcPts val="1320"/>
            </a:lnSpc>
          </a:pPr>
          <a:r>
            <a:rPr kumimoji="1" lang="ja-JP" altLang="en-US" sz="1100">
              <a:solidFill>
                <a:sysClr val="windowText" lastClr="000000"/>
              </a:solidFill>
            </a:rPr>
            <a:t>・②交付金なし</a:t>
          </a:r>
          <a:endParaRPr kumimoji="1" lang="en-US" altLang="ja-JP" sz="1100">
            <a:solidFill>
              <a:sysClr val="windowText" lastClr="000000"/>
            </a:solidFill>
          </a:endParaRPr>
        </a:p>
        <a:p>
          <a:pPr algn="l">
            <a:lnSpc>
              <a:spcPts val="1320"/>
            </a:lnSpc>
          </a:pPr>
          <a:endParaRPr kumimoji="1" lang="en-US" altLang="ja-JP" sz="1100">
            <a:solidFill>
              <a:sysClr val="windowText" lastClr="000000"/>
            </a:solidFill>
          </a:endParaRPr>
        </a:p>
        <a:p>
          <a:pPr algn="l">
            <a:lnSpc>
              <a:spcPts val="1320"/>
            </a:lnSpc>
          </a:pPr>
          <a:r>
            <a:rPr kumimoji="1" lang="en-US" altLang="ja-JP" sz="1100" b="1" u="sng">
              <a:solidFill>
                <a:sysClr val="windowText" lastClr="000000"/>
              </a:solidFill>
            </a:rPr>
            <a:t>※PPA</a:t>
          </a:r>
          <a:r>
            <a:rPr kumimoji="1" lang="ja-JP" altLang="en-US" sz="1100" b="1" u="sng">
              <a:solidFill>
                <a:sysClr val="windowText" lastClr="000000"/>
              </a:solidFill>
            </a:rPr>
            <a:t>やリース方式等を用いる場合は、公共施設（</a:t>
          </a:r>
          <a:r>
            <a:rPr kumimoji="1" lang="en-US" altLang="ja-JP" sz="1100" b="1" u="sng">
              <a:solidFill>
                <a:sysClr val="windowText" lastClr="000000"/>
              </a:solidFill>
            </a:rPr>
            <a:t>PPA</a:t>
          </a:r>
          <a:r>
            <a:rPr kumimoji="1" lang="ja-JP" altLang="en-US" sz="1100" b="1" u="sng">
              <a:solidFill>
                <a:sysClr val="windowText" lastClr="000000"/>
              </a:solidFill>
            </a:rPr>
            <a:t>）や、民間（</a:t>
          </a:r>
          <a:r>
            <a:rPr kumimoji="1" lang="en-US" altLang="ja-JP" sz="1100" b="1" u="sng">
              <a:solidFill>
                <a:sysClr val="windowText" lastClr="000000"/>
              </a:solidFill>
            </a:rPr>
            <a:t>PPA</a:t>
          </a:r>
          <a:r>
            <a:rPr kumimoji="1" lang="ja-JP" altLang="en-US" sz="1100" b="1" u="sng">
              <a:solidFill>
                <a:sysClr val="windowText" lastClr="000000"/>
              </a:solidFill>
            </a:rPr>
            <a:t>）を選択してください。</a:t>
          </a:r>
          <a:endParaRPr kumimoji="1" lang="en-US" altLang="ja-JP" sz="1100" b="1" u="sng">
            <a:solidFill>
              <a:sysClr val="windowText" lastClr="000000"/>
            </a:solidFill>
          </a:endParaRPr>
        </a:p>
        <a:p>
          <a:pPr algn="l">
            <a:lnSpc>
              <a:spcPts val="1320"/>
            </a:lnSpc>
          </a:pPr>
          <a:endParaRPr kumimoji="1" lang="en-US" altLang="ja-JP" sz="1100">
            <a:solidFill>
              <a:sysClr val="windowText" lastClr="000000"/>
            </a:solidFill>
          </a:endParaRPr>
        </a:p>
        <a:p>
          <a:pPr algn="l">
            <a:lnSpc>
              <a:spcPts val="1320"/>
            </a:lnSpc>
          </a:pPr>
          <a:r>
            <a:rPr kumimoji="1" lang="en-US" altLang="ja-JP" sz="1100" b="1">
              <a:solidFill>
                <a:sysClr val="windowText" lastClr="000000"/>
              </a:solidFill>
            </a:rPr>
            <a:t>※</a:t>
          </a:r>
          <a:r>
            <a:rPr kumimoji="1" lang="ja-JP" altLang="en-US" sz="1100" b="1" u="sng">
              <a:solidFill>
                <a:sysClr val="windowText" lastClr="000000"/>
              </a:solidFill>
            </a:rPr>
            <a:t>「地域脱炭素移行の推進のための交付金」の交付対象事業ではあるが、本交付金を活用せず「脱炭素化推進事業債」や、他の補助制度等を活用して事業を実施される場合、または、自治体負担のみで事業を実施される場合、「②交付金なし」を選択してください。</a:t>
          </a:r>
        </a:p>
        <a:p>
          <a:pPr algn="l">
            <a:lnSpc>
              <a:spcPts val="1320"/>
            </a:lnSpc>
          </a:pPr>
          <a:endParaRPr kumimoji="1" lang="ja-JP" altLang="en-US" sz="1100">
            <a:solidFill>
              <a:sysClr val="windowText" lastClr="000000"/>
            </a:solidFill>
          </a:endParaRPr>
        </a:p>
      </xdr:txBody>
    </xdr:sp>
    <xdr:clientData/>
  </xdr:twoCellAnchor>
  <xdr:twoCellAnchor>
    <xdr:from>
      <xdr:col>6</xdr:col>
      <xdr:colOff>1306369</xdr:colOff>
      <xdr:row>3</xdr:row>
      <xdr:rowOff>111415</xdr:rowOff>
    </xdr:from>
    <xdr:to>
      <xdr:col>8</xdr:col>
      <xdr:colOff>1243838</xdr:colOff>
      <xdr:row>5</xdr:row>
      <xdr:rowOff>283441</xdr:rowOff>
    </xdr:to>
    <xdr:sp macro="" textlink="">
      <xdr:nvSpPr>
        <xdr:cNvPr id="12" name="吹き出し: 四角形 11">
          <a:extLst>
            <a:ext uri="{FF2B5EF4-FFF2-40B4-BE49-F238E27FC236}">
              <a16:creationId xmlns:a16="http://schemas.microsoft.com/office/drawing/2014/main" id="{9E9E51B9-15B8-4A8E-8E79-CA838EDF019C}"/>
            </a:ext>
          </a:extLst>
        </xdr:cNvPr>
        <xdr:cNvSpPr/>
      </xdr:nvSpPr>
      <xdr:spPr>
        <a:xfrm>
          <a:off x="8843819" y="1051215"/>
          <a:ext cx="2172669" cy="813376"/>
        </a:xfrm>
        <a:prstGeom prst="wedgeRectCallout">
          <a:avLst>
            <a:gd name="adj1" fmla="val -121394"/>
            <a:gd name="adj2" fmla="val 97910"/>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・交付対象事業の詳細については、「地域脱炭素移行・再エネ推進交付金実施要領の別紙１」を参照。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144895</xdr:colOff>
      <xdr:row>6</xdr:row>
      <xdr:rowOff>179532</xdr:rowOff>
    </xdr:from>
    <xdr:to>
      <xdr:col>18</xdr:col>
      <xdr:colOff>121226</xdr:colOff>
      <xdr:row>10</xdr:row>
      <xdr:rowOff>40121</xdr:rowOff>
    </xdr:to>
    <xdr:sp macro="" textlink="">
      <xdr:nvSpPr>
        <xdr:cNvPr id="2" name="吹き出し: 線 1">
          <a:extLst>
            <a:ext uri="{FF2B5EF4-FFF2-40B4-BE49-F238E27FC236}">
              <a16:creationId xmlns:a16="http://schemas.microsoft.com/office/drawing/2014/main" id="{578509B7-5E89-B7AA-E636-6990E5A64839}"/>
            </a:ext>
          </a:extLst>
        </xdr:cNvPr>
        <xdr:cNvSpPr/>
      </xdr:nvSpPr>
      <xdr:spPr>
        <a:xfrm>
          <a:off x="20476440" y="2075873"/>
          <a:ext cx="2201718" cy="839066"/>
        </a:xfrm>
        <a:prstGeom prst="borderCallout1">
          <a:avLst>
            <a:gd name="adj1" fmla="val 18750"/>
            <a:gd name="adj2" fmla="val -8333"/>
            <a:gd name="adj3" fmla="val -34043"/>
            <a:gd name="adj4" fmla="val -24175"/>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民生電力以外の式を少し更新しました。</a:t>
          </a:r>
          <a:endParaRPr kumimoji="1" lang="en-US" altLang="ja-JP" sz="1100"/>
        </a:p>
        <a:p>
          <a:pPr algn="l"/>
          <a:r>
            <a:rPr kumimoji="1" lang="en-US" altLang="ja-JP" sz="1100"/>
            <a:t>N6</a:t>
          </a:r>
          <a:r>
            <a:rPr kumimoji="1" lang="ja-JP" altLang="en-US" sz="1100"/>
            <a:t>を参照にしております。</a:t>
          </a:r>
        </a:p>
      </xdr:txBody>
    </xdr:sp>
    <xdr:clientData/>
  </xdr:twoCellAnchor>
  <xdr:twoCellAnchor>
    <xdr:from>
      <xdr:col>4</xdr:col>
      <xdr:colOff>1003917</xdr:colOff>
      <xdr:row>14</xdr:row>
      <xdr:rowOff>155906</xdr:rowOff>
    </xdr:from>
    <xdr:to>
      <xdr:col>6</xdr:col>
      <xdr:colOff>382236</xdr:colOff>
      <xdr:row>21</xdr:row>
      <xdr:rowOff>47955</xdr:rowOff>
    </xdr:to>
    <xdr:sp macro="" textlink="">
      <xdr:nvSpPr>
        <xdr:cNvPr id="3" name="吹き出し: 線 2">
          <a:extLst>
            <a:ext uri="{FF2B5EF4-FFF2-40B4-BE49-F238E27FC236}">
              <a16:creationId xmlns:a16="http://schemas.microsoft.com/office/drawing/2014/main" id="{04A7529C-A373-F4E5-F232-B22F28A821D1}"/>
            </a:ext>
          </a:extLst>
        </xdr:cNvPr>
        <xdr:cNvSpPr/>
      </xdr:nvSpPr>
      <xdr:spPr>
        <a:xfrm>
          <a:off x="4623417" y="3775406"/>
          <a:ext cx="3297176" cy="1416049"/>
        </a:xfrm>
        <a:prstGeom prst="borderCallout1">
          <a:avLst>
            <a:gd name="adj1" fmla="val 18750"/>
            <a:gd name="adj2" fmla="val -8333"/>
            <a:gd name="adj3" fmla="val -19829"/>
            <a:gd name="adj4" fmla="val -44816"/>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このセルだけ入力規則が違うことが分かりました。</a:t>
          </a:r>
          <a:endParaRPr kumimoji="1" lang="en-US" altLang="ja-JP" sz="1100"/>
        </a:p>
        <a:p>
          <a:pPr algn="l"/>
          <a:r>
            <a:rPr kumimoji="1" lang="ja-JP" altLang="en-US" sz="1100"/>
            <a:t>数式も入っていたため、編集保留しております。</a:t>
          </a:r>
          <a:endParaRPr kumimoji="1" lang="en-US" altLang="ja-JP" sz="1100"/>
        </a:p>
        <a:p>
          <a:pPr algn="l"/>
          <a:endParaRPr kumimoji="1" lang="en-US" altLang="ja-JP" sz="1100"/>
        </a:p>
        <a:p>
          <a:pPr algn="l"/>
          <a:r>
            <a:rPr kumimoji="1" lang="en-US" altLang="ja-JP" sz="1100"/>
            <a:t>=INDIRECT($E13)</a:t>
          </a:r>
          <a:r>
            <a:rPr kumimoji="1" lang="ja-JP" altLang="en-US" sz="1100"/>
            <a:t>でよいかとは思います。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127000</xdr:colOff>
      <xdr:row>4</xdr:row>
      <xdr:rowOff>63499</xdr:rowOff>
    </xdr:from>
    <xdr:to>
      <xdr:col>2</xdr:col>
      <xdr:colOff>248186</xdr:colOff>
      <xdr:row>5</xdr:row>
      <xdr:rowOff>261205</xdr:rowOff>
    </xdr:to>
    <xdr:sp macro="" textlink="">
      <xdr:nvSpPr>
        <xdr:cNvPr id="13" name="吹き出し: 四角形 12">
          <a:extLst>
            <a:ext uri="{FF2B5EF4-FFF2-40B4-BE49-F238E27FC236}">
              <a16:creationId xmlns:a16="http://schemas.microsoft.com/office/drawing/2014/main" id="{09EB0D8A-C6A0-43C9-8BE8-730B00DDF192}"/>
            </a:ext>
          </a:extLst>
        </xdr:cNvPr>
        <xdr:cNvSpPr/>
      </xdr:nvSpPr>
      <xdr:spPr>
        <a:xfrm>
          <a:off x="261471" y="1333499"/>
          <a:ext cx="1286597" cy="504000"/>
        </a:xfrm>
        <a:prstGeom prst="wedgeRectCallout">
          <a:avLst>
            <a:gd name="adj1" fmla="val -18458"/>
            <a:gd name="adj2" fmla="val -92621"/>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プルを選択してください。</a:t>
          </a:r>
        </a:p>
      </xdr:txBody>
    </xdr:sp>
    <xdr:clientData/>
  </xdr:twoCellAnchor>
  <xdr:twoCellAnchor>
    <xdr:from>
      <xdr:col>5</xdr:col>
      <xdr:colOff>327273</xdr:colOff>
      <xdr:row>4</xdr:row>
      <xdr:rowOff>70514</xdr:rowOff>
    </xdr:from>
    <xdr:to>
      <xdr:col>6</xdr:col>
      <xdr:colOff>248763</xdr:colOff>
      <xdr:row>5</xdr:row>
      <xdr:rowOff>268220</xdr:rowOff>
    </xdr:to>
    <xdr:sp macro="" textlink="">
      <xdr:nvSpPr>
        <xdr:cNvPr id="14" name="吹き出し: 四角形 13">
          <a:extLst>
            <a:ext uri="{FF2B5EF4-FFF2-40B4-BE49-F238E27FC236}">
              <a16:creationId xmlns:a16="http://schemas.microsoft.com/office/drawing/2014/main" id="{427EC701-D5EB-42B1-8AC9-18A562908575}"/>
            </a:ext>
          </a:extLst>
        </xdr:cNvPr>
        <xdr:cNvSpPr/>
      </xdr:nvSpPr>
      <xdr:spPr>
        <a:xfrm>
          <a:off x="5362823" y="1346864"/>
          <a:ext cx="2423390" cy="502506"/>
        </a:xfrm>
        <a:prstGeom prst="wedgeRectCallout">
          <a:avLst>
            <a:gd name="adj1" fmla="val -39061"/>
            <a:gd name="adj2" fmla="val -84176"/>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概ね５年（申請年度＋５年）以内としてください。</a:t>
          </a:r>
        </a:p>
      </xdr:txBody>
    </xdr:sp>
    <xdr:clientData/>
  </xdr:twoCellAnchor>
  <xdr:twoCellAnchor>
    <xdr:from>
      <xdr:col>2</xdr:col>
      <xdr:colOff>362486</xdr:colOff>
      <xdr:row>4</xdr:row>
      <xdr:rowOff>66674</xdr:rowOff>
    </xdr:from>
    <xdr:to>
      <xdr:col>3</xdr:col>
      <xdr:colOff>478477</xdr:colOff>
      <xdr:row>5</xdr:row>
      <xdr:rowOff>264380</xdr:rowOff>
    </xdr:to>
    <xdr:sp macro="" textlink="">
      <xdr:nvSpPr>
        <xdr:cNvPr id="15" name="吹き出し: 四角形 14">
          <a:extLst>
            <a:ext uri="{FF2B5EF4-FFF2-40B4-BE49-F238E27FC236}">
              <a16:creationId xmlns:a16="http://schemas.microsoft.com/office/drawing/2014/main" id="{6E43D795-BDB4-463B-90FC-84D21F8DD0AF}"/>
            </a:ext>
          </a:extLst>
        </xdr:cNvPr>
        <xdr:cNvSpPr/>
      </xdr:nvSpPr>
      <xdr:spPr>
        <a:xfrm>
          <a:off x="1657886" y="1343024"/>
          <a:ext cx="1278041" cy="502506"/>
        </a:xfrm>
        <a:prstGeom prst="wedgeRectCallout">
          <a:avLst>
            <a:gd name="adj1" fmla="val -18458"/>
            <a:gd name="adj2" fmla="val -92621"/>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プルを選択してください。</a:t>
          </a:r>
        </a:p>
      </xdr:txBody>
    </xdr:sp>
    <xdr:clientData/>
  </xdr:twoCellAnchor>
  <xdr:twoCellAnchor>
    <xdr:from>
      <xdr:col>3</xdr:col>
      <xdr:colOff>612735</xdr:colOff>
      <xdr:row>4</xdr:row>
      <xdr:rowOff>63500</xdr:rowOff>
    </xdr:from>
    <xdr:to>
      <xdr:col>4</xdr:col>
      <xdr:colOff>272433</xdr:colOff>
      <xdr:row>5</xdr:row>
      <xdr:rowOff>261206</xdr:rowOff>
    </xdr:to>
    <xdr:sp macro="" textlink="">
      <xdr:nvSpPr>
        <xdr:cNvPr id="16" name="吹き出し: 四角形 15">
          <a:extLst>
            <a:ext uri="{FF2B5EF4-FFF2-40B4-BE49-F238E27FC236}">
              <a16:creationId xmlns:a16="http://schemas.microsoft.com/office/drawing/2014/main" id="{8FEFDC58-550E-471D-848A-1C183AB4F4C2}"/>
            </a:ext>
          </a:extLst>
        </xdr:cNvPr>
        <xdr:cNvSpPr/>
      </xdr:nvSpPr>
      <xdr:spPr>
        <a:xfrm>
          <a:off x="3070185" y="1339850"/>
          <a:ext cx="821748" cy="502506"/>
        </a:xfrm>
        <a:prstGeom prst="wedgeRectCallout">
          <a:avLst>
            <a:gd name="adj1" fmla="val -48732"/>
            <a:gd name="adj2" fmla="val -86176"/>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自動入力</a:t>
          </a:r>
        </a:p>
      </xdr:txBody>
    </xdr:sp>
    <xdr:clientData/>
  </xdr:twoCellAnchor>
  <xdr:twoCellAnchor>
    <xdr:from>
      <xdr:col>4</xdr:col>
      <xdr:colOff>586757</xdr:colOff>
      <xdr:row>4</xdr:row>
      <xdr:rowOff>66674</xdr:rowOff>
    </xdr:from>
    <xdr:to>
      <xdr:col>4</xdr:col>
      <xdr:colOff>1406773</xdr:colOff>
      <xdr:row>5</xdr:row>
      <xdr:rowOff>264380</xdr:rowOff>
    </xdr:to>
    <xdr:sp macro="" textlink="">
      <xdr:nvSpPr>
        <xdr:cNvPr id="17" name="吹き出し: 四角形 16">
          <a:extLst>
            <a:ext uri="{FF2B5EF4-FFF2-40B4-BE49-F238E27FC236}">
              <a16:creationId xmlns:a16="http://schemas.microsoft.com/office/drawing/2014/main" id="{AE6FAE16-B3DD-464B-98E3-40392D92C786}"/>
            </a:ext>
          </a:extLst>
        </xdr:cNvPr>
        <xdr:cNvSpPr/>
      </xdr:nvSpPr>
      <xdr:spPr>
        <a:xfrm>
          <a:off x="4206257" y="1343024"/>
          <a:ext cx="820016" cy="502506"/>
        </a:xfrm>
        <a:prstGeom prst="wedgeRectCallout">
          <a:avLst>
            <a:gd name="adj1" fmla="val -48732"/>
            <a:gd name="adj2" fmla="val -86176"/>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自動入力</a:t>
          </a:r>
        </a:p>
      </xdr:txBody>
    </xdr:sp>
    <xdr:clientData/>
  </xdr:twoCellAnchor>
  <xdr:twoCellAnchor>
    <xdr:from>
      <xdr:col>3</xdr:col>
      <xdr:colOff>990497</xdr:colOff>
      <xdr:row>16</xdr:row>
      <xdr:rowOff>162622</xdr:rowOff>
    </xdr:from>
    <xdr:to>
      <xdr:col>5</xdr:col>
      <xdr:colOff>577273</xdr:colOff>
      <xdr:row>26</xdr:row>
      <xdr:rowOff>173183</xdr:rowOff>
    </xdr:to>
    <xdr:sp macro="" textlink="">
      <xdr:nvSpPr>
        <xdr:cNvPr id="18" name="吹き出し: 四角形 17">
          <a:extLst>
            <a:ext uri="{FF2B5EF4-FFF2-40B4-BE49-F238E27FC236}">
              <a16:creationId xmlns:a16="http://schemas.microsoft.com/office/drawing/2014/main" id="{CB5821CD-97A3-4EE2-AF82-CCF00926625E}"/>
            </a:ext>
          </a:extLst>
        </xdr:cNvPr>
        <xdr:cNvSpPr/>
      </xdr:nvSpPr>
      <xdr:spPr>
        <a:xfrm>
          <a:off x="3461224" y="4168895"/>
          <a:ext cx="2172958" cy="1973288"/>
        </a:xfrm>
        <a:prstGeom prst="wedgeRectCallout">
          <a:avLst>
            <a:gd name="adj1" fmla="val -56509"/>
            <a:gd name="adj2" fmla="val -92416"/>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・自治体が直接執行する場合は、自治体名を記載。</a:t>
          </a:r>
          <a:endParaRPr kumimoji="1" lang="en-US" altLang="ja-JP" sz="1100">
            <a:solidFill>
              <a:sysClr val="windowText" lastClr="000000"/>
            </a:solidFill>
          </a:endParaRPr>
        </a:p>
        <a:p>
          <a:pPr algn="l">
            <a:lnSpc>
              <a:spcPts val="1320"/>
            </a:lnSpc>
          </a:pPr>
          <a:r>
            <a:rPr kumimoji="1" lang="ja-JP" altLang="en-US" sz="1100">
              <a:solidFill>
                <a:sysClr val="windowText" lastClr="000000"/>
              </a:solidFill>
            </a:rPr>
            <a:t>・民間事業者が自治体から交付を受けて、事業を実施する場合は、民間事業者と記載。</a:t>
          </a:r>
          <a:r>
            <a:rPr kumimoji="1" lang="en-US" altLang="ja-JP" sz="1100" b="1" u="sng">
              <a:solidFill>
                <a:sysClr val="windowText" lastClr="000000"/>
              </a:solidFill>
            </a:rPr>
            <a:t>PPA</a:t>
          </a:r>
          <a:r>
            <a:rPr kumimoji="1" lang="ja-JP" altLang="en-US" sz="1100" b="1" u="sng">
              <a:solidFill>
                <a:sysClr val="windowText" lastClr="000000"/>
              </a:solidFill>
            </a:rPr>
            <a:t>・リース等により事業を実施する場合は、</a:t>
          </a:r>
          <a:r>
            <a:rPr kumimoji="1" lang="en-US" altLang="ja-JP" sz="1100" b="1" u="sng">
              <a:solidFill>
                <a:sysClr val="windowText" lastClr="000000"/>
              </a:solidFill>
            </a:rPr>
            <a:t>PPA</a:t>
          </a:r>
          <a:r>
            <a:rPr kumimoji="1" lang="ja-JP" altLang="en-US" sz="1100" b="1" u="sng">
              <a:solidFill>
                <a:sysClr val="windowText" lastClr="000000"/>
              </a:solidFill>
            </a:rPr>
            <a:t>事業者を記載</a:t>
          </a:r>
          <a:r>
            <a:rPr kumimoji="1" lang="ja-JP" altLang="en-US" sz="1100">
              <a:solidFill>
                <a:sysClr val="windowText" lastClr="000000"/>
              </a:solidFill>
            </a:rPr>
            <a:t>。</a:t>
          </a:r>
          <a:endParaRPr kumimoji="1" lang="en-US" altLang="ja-JP" sz="1100">
            <a:solidFill>
              <a:sysClr val="windowText" lastClr="000000"/>
            </a:solidFill>
          </a:endParaRPr>
        </a:p>
        <a:p>
          <a:pPr algn="l">
            <a:lnSpc>
              <a:spcPts val="1320"/>
            </a:lnSpc>
          </a:pPr>
          <a:endParaRPr kumimoji="1" lang="en-US" altLang="ja-JP" sz="1100">
            <a:solidFill>
              <a:sysClr val="windowText" lastClr="000000"/>
            </a:solidFill>
          </a:endParaRPr>
        </a:p>
        <a:p>
          <a:pPr algn="l">
            <a:lnSpc>
              <a:spcPts val="1320"/>
            </a:lnSpc>
          </a:pPr>
          <a:r>
            <a:rPr kumimoji="1" lang="ja-JP" altLang="en-US" sz="1100">
              <a:solidFill>
                <a:sysClr val="windowText" lastClr="000000"/>
              </a:solidFill>
            </a:rPr>
            <a:t>・共同提案者の自治体における直接事業については、当該共同提案者の自治体名を記載。</a:t>
          </a:r>
        </a:p>
      </xdr:txBody>
    </xdr:sp>
    <xdr:clientData/>
  </xdr:twoCellAnchor>
  <xdr:twoCellAnchor>
    <xdr:from>
      <xdr:col>7</xdr:col>
      <xdr:colOff>699112</xdr:colOff>
      <xdr:row>16</xdr:row>
      <xdr:rowOff>105351</xdr:rowOff>
    </xdr:from>
    <xdr:to>
      <xdr:col>10</xdr:col>
      <xdr:colOff>1042012</xdr:colOff>
      <xdr:row>27</xdr:row>
      <xdr:rowOff>165100</xdr:rowOff>
    </xdr:to>
    <xdr:sp macro="" textlink="">
      <xdr:nvSpPr>
        <xdr:cNvPr id="19" name="吹き出し: 四角形 18">
          <a:extLst>
            <a:ext uri="{FF2B5EF4-FFF2-40B4-BE49-F238E27FC236}">
              <a16:creationId xmlns:a16="http://schemas.microsoft.com/office/drawing/2014/main" id="{ACC2B6EC-707D-4325-8418-2A69C3154FA4}"/>
            </a:ext>
          </a:extLst>
        </xdr:cNvPr>
        <xdr:cNvSpPr/>
      </xdr:nvSpPr>
      <xdr:spPr>
        <a:xfrm>
          <a:off x="9681476" y="4111624"/>
          <a:ext cx="4002809" cy="2218749"/>
        </a:xfrm>
        <a:prstGeom prst="wedgeRectCallout">
          <a:avLst>
            <a:gd name="adj1" fmla="val 37222"/>
            <a:gd name="adj2" fmla="val -65773"/>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latin typeface="+mn-ea"/>
              <a:ea typeface="+mn-ea"/>
            </a:rPr>
            <a:t>事業量に用いる単位の例：</a:t>
          </a:r>
          <a:endParaRPr kumimoji="1" lang="en-US" altLang="ja-JP" sz="1100">
            <a:solidFill>
              <a:sysClr val="windowText" lastClr="000000"/>
            </a:solidFill>
            <a:latin typeface="+mn-ea"/>
            <a:ea typeface="+mn-ea"/>
          </a:endParaRPr>
        </a:p>
        <a:p>
          <a:pPr algn="l">
            <a:lnSpc>
              <a:spcPts val="1320"/>
            </a:lnSpc>
          </a:pPr>
          <a:r>
            <a:rPr lang="ja-JP" altLang="ja-JP" sz="1100">
              <a:solidFill>
                <a:sysClr val="windowText" lastClr="000000"/>
              </a:solidFill>
              <a:effectLst/>
              <a:latin typeface="+mn-ea"/>
              <a:ea typeface="+mn-ea"/>
              <a:cs typeface="+mn-cs"/>
            </a:rPr>
            <a:t>再エネ発電設備</a:t>
          </a:r>
          <a:r>
            <a:rPr lang="en-US" altLang="ja-JP" sz="1100">
              <a:solidFill>
                <a:sysClr val="windowText" lastClr="000000"/>
              </a:solidFill>
              <a:effectLst/>
              <a:latin typeface="+mn-ea"/>
              <a:ea typeface="+mn-ea"/>
              <a:cs typeface="+mn-cs"/>
            </a:rPr>
            <a:t>	</a:t>
          </a:r>
          <a:r>
            <a:rPr lang="ja-JP" altLang="en-US" sz="1100">
              <a:solidFill>
                <a:sysClr val="windowText" lastClr="000000"/>
              </a:solidFill>
              <a:effectLst/>
              <a:latin typeface="+mn-ea"/>
              <a:ea typeface="+mn-ea"/>
              <a:cs typeface="+mn-cs"/>
            </a:rPr>
            <a:t>件数</a:t>
          </a:r>
          <a:endParaRPr lang="ja-JP" altLang="ja-JP" sz="1100">
            <a:solidFill>
              <a:sysClr val="windowText" lastClr="000000"/>
            </a:solidFill>
            <a:effectLst/>
            <a:latin typeface="+mn-ea"/>
            <a:ea typeface="+mn-ea"/>
            <a:cs typeface="+mn-cs"/>
          </a:endParaRPr>
        </a:p>
        <a:p>
          <a:pPr>
            <a:lnSpc>
              <a:spcPts val="1320"/>
            </a:lnSpc>
          </a:pPr>
          <a:r>
            <a:rPr lang="ja-JP" altLang="ja-JP" sz="1100">
              <a:solidFill>
                <a:sysClr val="windowText" lastClr="000000"/>
              </a:solidFill>
              <a:effectLst/>
              <a:latin typeface="+mn-ea"/>
              <a:ea typeface="+mn-ea"/>
              <a:cs typeface="+mn-cs"/>
            </a:rPr>
            <a:t>再エネ熱・未利用熱利用設備</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件数</a:t>
          </a:r>
        </a:p>
        <a:p>
          <a:pPr>
            <a:lnSpc>
              <a:spcPts val="1320"/>
            </a:lnSpc>
          </a:pPr>
          <a:r>
            <a:rPr lang="ja-JP" altLang="ja-JP" sz="1100">
              <a:solidFill>
                <a:sysClr val="windowText" lastClr="000000"/>
              </a:solidFill>
              <a:effectLst/>
              <a:latin typeface="+mn-ea"/>
              <a:ea typeface="+mn-ea"/>
              <a:cs typeface="+mn-cs"/>
            </a:rPr>
            <a:t>蓄電池</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件数及び蓄電容量（</a:t>
          </a:r>
          <a:r>
            <a:rPr lang="en-US" altLang="ja-JP" sz="1100">
              <a:solidFill>
                <a:sysClr val="windowText" lastClr="000000"/>
              </a:solidFill>
              <a:effectLst/>
              <a:latin typeface="+mn-ea"/>
              <a:ea typeface="+mn-ea"/>
              <a:cs typeface="+mn-cs"/>
            </a:rPr>
            <a:t>kWh</a:t>
          </a:r>
          <a:r>
            <a:rPr lang="ja-JP" altLang="ja-JP" sz="1100">
              <a:solidFill>
                <a:sysClr val="windowText" lastClr="000000"/>
              </a:solidFill>
              <a:effectLst/>
              <a:latin typeface="+mn-ea"/>
              <a:ea typeface="+mn-ea"/>
              <a:cs typeface="+mn-cs"/>
            </a:rPr>
            <a:t>）</a:t>
          </a:r>
        </a:p>
        <a:p>
          <a:pPr>
            <a:lnSpc>
              <a:spcPts val="1320"/>
            </a:lnSpc>
          </a:pPr>
          <a:r>
            <a:rPr lang="ja-JP" altLang="ja-JP" sz="1100">
              <a:solidFill>
                <a:sysClr val="windowText" lastClr="000000"/>
              </a:solidFill>
              <a:effectLst/>
              <a:latin typeface="+mn-ea"/>
              <a:ea typeface="+mn-ea"/>
              <a:cs typeface="+mn-cs"/>
            </a:rPr>
            <a:t>車載型蓄電池</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台数</a:t>
          </a:r>
        </a:p>
        <a:p>
          <a:pPr>
            <a:lnSpc>
              <a:spcPts val="1320"/>
            </a:lnSpc>
          </a:pPr>
          <a:r>
            <a:rPr lang="ja-JP" altLang="ja-JP" sz="1100">
              <a:solidFill>
                <a:sysClr val="windowText" lastClr="000000"/>
              </a:solidFill>
              <a:effectLst/>
              <a:latin typeface="+mn-ea"/>
              <a:ea typeface="+mn-ea"/>
              <a:cs typeface="+mn-cs"/>
            </a:rPr>
            <a:t>充放電設備</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台数</a:t>
          </a:r>
        </a:p>
        <a:p>
          <a:pPr>
            <a:lnSpc>
              <a:spcPts val="1320"/>
            </a:lnSpc>
          </a:pPr>
          <a:r>
            <a:rPr lang="ja-JP" altLang="ja-JP" sz="1100">
              <a:solidFill>
                <a:sysClr val="windowText" lastClr="000000"/>
              </a:solidFill>
              <a:effectLst/>
              <a:latin typeface="+mn-ea"/>
              <a:ea typeface="+mn-ea"/>
              <a:cs typeface="+mn-cs"/>
            </a:rPr>
            <a:t>自営線・熱導管</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敷設距離（</a:t>
          </a:r>
          <a:r>
            <a:rPr lang="en-US" altLang="ja-JP" sz="1100">
              <a:solidFill>
                <a:sysClr val="windowText" lastClr="000000"/>
              </a:solidFill>
              <a:effectLst/>
              <a:latin typeface="+mn-ea"/>
              <a:ea typeface="+mn-ea"/>
              <a:cs typeface="+mn-cs"/>
            </a:rPr>
            <a:t>km</a:t>
          </a:r>
          <a:r>
            <a:rPr lang="ja-JP" altLang="ja-JP" sz="1100">
              <a:solidFill>
                <a:sysClr val="windowText" lastClr="000000"/>
              </a:solidFill>
              <a:effectLst/>
              <a:latin typeface="+mn-ea"/>
              <a:ea typeface="+mn-ea"/>
              <a:cs typeface="+mn-cs"/>
            </a:rPr>
            <a:t>）</a:t>
          </a:r>
        </a:p>
        <a:p>
          <a:pPr>
            <a:lnSpc>
              <a:spcPts val="1320"/>
            </a:lnSpc>
          </a:pPr>
          <a:r>
            <a:rPr lang="en-US" altLang="ja-JP" sz="1100">
              <a:solidFill>
                <a:sysClr val="windowText" lastClr="000000"/>
              </a:solidFill>
              <a:effectLst/>
              <a:latin typeface="+mn-ea"/>
              <a:ea typeface="+mn-ea"/>
              <a:cs typeface="+mn-cs"/>
            </a:rPr>
            <a:t>ZEB</a:t>
          </a:r>
          <a:r>
            <a:rPr lang="ja-JP" altLang="ja-JP"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ZEH</a:t>
          </a:r>
          <a:r>
            <a:rPr lang="ja-JP" altLang="ja-JP" sz="1100">
              <a:solidFill>
                <a:sysClr val="windowText" lastClr="000000"/>
              </a:solidFill>
              <a:effectLst/>
              <a:latin typeface="+mn-ea"/>
              <a:ea typeface="+mn-ea"/>
              <a:cs typeface="+mn-cs"/>
            </a:rPr>
            <a:t>等</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棟数又は軒数</a:t>
          </a:r>
        </a:p>
        <a:p>
          <a:pPr>
            <a:lnSpc>
              <a:spcPts val="1320"/>
            </a:lnSpc>
          </a:pPr>
          <a:r>
            <a:rPr lang="ja-JP" altLang="ja-JP" sz="1100">
              <a:solidFill>
                <a:sysClr val="windowText" lastClr="000000"/>
              </a:solidFill>
              <a:effectLst/>
              <a:latin typeface="+mn-ea"/>
              <a:ea typeface="+mn-ea"/>
              <a:cs typeface="+mn-cs"/>
            </a:rPr>
            <a:t>省エネ設備</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件数（施設数）及び台数※</a:t>
          </a:r>
        </a:p>
        <a:p>
          <a:pPr>
            <a:lnSpc>
              <a:spcPts val="1320"/>
            </a:lnSpc>
          </a:pPr>
          <a:r>
            <a:rPr lang="ja-JP" altLang="ja-JP" sz="1100">
              <a:solidFill>
                <a:sysClr val="windowText" lastClr="000000"/>
              </a:solidFill>
              <a:effectLst/>
              <a:latin typeface="+mn-ea"/>
              <a:ea typeface="+mn-ea"/>
              <a:cs typeface="+mn-cs"/>
            </a:rPr>
            <a:t>執行事務費</a:t>
          </a:r>
          <a:r>
            <a:rPr lang="en-US" altLang="ja-JP" sz="1100">
              <a:solidFill>
                <a:sysClr val="windowText" lastClr="000000"/>
              </a:solidFill>
              <a:effectLst/>
              <a:latin typeface="+mn-ea"/>
              <a:ea typeface="+mn-ea"/>
              <a:cs typeface="+mn-cs"/>
            </a:rPr>
            <a:t>		</a:t>
          </a:r>
          <a:r>
            <a:rPr lang="ja-JP" altLang="ja-JP" sz="1100">
              <a:solidFill>
                <a:sysClr val="windowText" lastClr="000000"/>
              </a:solidFill>
              <a:effectLst/>
              <a:latin typeface="+mn-ea"/>
              <a:ea typeface="+mn-ea"/>
              <a:cs typeface="+mn-cs"/>
            </a:rPr>
            <a:t>１式</a:t>
          </a:r>
          <a:endParaRPr lang="en-US" altLang="ja-JP" sz="1100">
            <a:solidFill>
              <a:sysClr val="windowText" lastClr="000000"/>
            </a:solidFill>
            <a:effectLst/>
            <a:latin typeface="+mn-ea"/>
            <a:ea typeface="+mn-ea"/>
            <a:cs typeface="+mn-cs"/>
          </a:endParaRPr>
        </a:p>
        <a:p>
          <a:pPr>
            <a:lnSpc>
              <a:spcPts val="1320"/>
            </a:lnSpc>
          </a:pPr>
          <a:endParaRPr lang="ja-JP" altLang="ja-JP" sz="1100">
            <a:solidFill>
              <a:sysClr val="windowText" lastClr="000000"/>
            </a:solidFill>
            <a:effectLst/>
            <a:latin typeface="+mn-ea"/>
            <a:ea typeface="+mn-ea"/>
            <a:cs typeface="+mn-cs"/>
          </a:endParaRPr>
        </a:p>
        <a:p>
          <a:pPr>
            <a:lnSpc>
              <a:spcPts val="1320"/>
            </a:lnSpc>
          </a:pPr>
          <a:r>
            <a:rPr lang="ja-JP" altLang="ja-JP" sz="1100">
              <a:solidFill>
                <a:sysClr val="windowText" lastClr="000000"/>
              </a:solidFill>
              <a:effectLst/>
              <a:latin typeface="+mn-ea"/>
              <a:ea typeface="+mn-ea"/>
              <a:cs typeface="+mn-cs"/>
            </a:rPr>
            <a:t>※高効率照明機器等の場合、導入する件数（施設数）のみ</a:t>
          </a:r>
          <a:endParaRPr kumimoji="1" lang="ja-JP" altLang="en-US" sz="1100">
            <a:solidFill>
              <a:sysClr val="windowText" lastClr="000000"/>
            </a:solidFill>
            <a:latin typeface="+mn-ea"/>
            <a:ea typeface="+mn-ea"/>
          </a:endParaRPr>
        </a:p>
      </xdr:txBody>
    </xdr:sp>
    <xdr:clientData/>
  </xdr:twoCellAnchor>
  <xdr:twoCellAnchor>
    <xdr:from>
      <xdr:col>15</xdr:col>
      <xdr:colOff>233643</xdr:colOff>
      <xdr:row>16</xdr:row>
      <xdr:rowOff>150532</xdr:rowOff>
    </xdr:from>
    <xdr:to>
      <xdr:col>16</xdr:col>
      <xdr:colOff>811493</xdr:colOff>
      <xdr:row>21</xdr:row>
      <xdr:rowOff>119717</xdr:rowOff>
    </xdr:to>
    <xdr:sp macro="" textlink="">
      <xdr:nvSpPr>
        <xdr:cNvPr id="20" name="吹き出し: 四角形 19">
          <a:extLst>
            <a:ext uri="{FF2B5EF4-FFF2-40B4-BE49-F238E27FC236}">
              <a16:creationId xmlns:a16="http://schemas.microsoft.com/office/drawing/2014/main" id="{92E948CC-A6B7-414A-BC19-A90D4332C2CD}"/>
            </a:ext>
          </a:extLst>
        </xdr:cNvPr>
        <xdr:cNvSpPr/>
      </xdr:nvSpPr>
      <xdr:spPr>
        <a:xfrm>
          <a:off x="19318279" y="4156805"/>
          <a:ext cx="1836305" cy="950548"/>
        </a:xfrm>
        <a:prstGeom prst="wedgeRectCallout">
          <a:avLst>
            <a:gd name="adj1" fmla="val 37756"/>
            <a:gd name="adj2" fmla="val -91493"/>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latin typeface="+mn-ea"/>
              <a:ea typeface="+mn-ea"/>
            </a:rPr>
            <a:t>総事業費の内数として、間接補助事業の際に自治体が上乗せ補助（協調補助）する額の総額を記載してください。</a:t>
          </a:r>
        </a:p>
      </xdr:txBody>
    </xdr:sp>
    <xdr:clientData/>
  </xdr:twoCellAnchor>
  <xdr:twoCellAnchor>
    <xdr:from>
      <xdr:col>11</xdr:col>
      <xdr:colOff>1032810</xdr:colOff>
      <xdr:row>16</xdr:row>
      <xdr:rowOff>87219</xdr:rowOff>
    </xdr:from>
    <xdr:to>
      <xdr:col>13</xdr:col>
      <xdr:colOff>729878</xdr:colOff>
      <xdr:row>24</xdr:row>
      <xdr:rowOff>24094</xdr:rowOff>
    </xdr:to>
    <xdr:sp macro="" textlink="">
      <xdr:nvSpPr>
        <xdr:cNvPr id="21" name="吹き出し: 四角形 20">
          <a:extLst>
            <a:ext uri="{FF2B5EF4-FFF2-40B4-BE49-F238E27FC236}">
              <a16:creationId xmlns:a16="http://schemas.microsoft.com/office/drawing/2014/main" id="{C533F49E-5D76-40DE-93A1-CD0443FDD7F8}"/>
            </a:ext>
          </a:extLst>
        </xdr:cNvPr>
        <xdr:cNvSpPr/>
      </xdr:nvSpPr>
      <xdr:spPr>
        <a:xfrm>
          <a:off x="15034560" y="4468719"/>
          <a:ext cx="2808568" cy="1460875"/>
        </a:xfrm>
        <a:prstGeom prst="wedgeRectCallout">
          <a:avLst>
            <a:gd name="adj1" fmla="val 74459"/>
            <a:gd name="adj2" fmla="val -69814"/>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latin typeface="+mn-ea"/>
              <a:ea typeface="+mn-ea"/>
            </a:rPr>
            <a:t>交付率は財政力指数及び</a:t>
          </a:r>
          <a:r>
            <a:rPr kumimoji="1" lang="en-US" altLang="ja-JP" sz="1100">
              <a:solidFill>
                <a:sysClr val="windowText" lastClr="000000"/>
              </a:solidFill>
              <a:latin typeface="+mn-ea"/>
              <a:ea typeface="+mn-ea"/>
            </a:rPr>
            <a:t>F</a:t>
          </a:r>
          <a:r>
            <a:rPr kumimoji="1" lang="ja-JP" altLang="en-US" sz="1100">
              <a:solidFill>
                <a:sysClr val="windowText" lastClr="000000"/>
              </a:solidFill>
              <a:latin typeface="+mn-ea"/>
              <a:ea typeface="+mn-ea"/>
            </a:rPr>
            <a:t>列「設備区分」等から自動計算されますが、共同提案者となる自治体の財政力指数により交付率が異なる場合には手入力してください。</a:t>
          </a:r>
          <a:endParaRPr kumimoji="1" lang="en-US" altLang="ja-JP" sz="1100">
            <a:solidFill>
              <a:sysClr val="windowText" lastClr="000000"/>
            </a:solidFill>
            <a:latin typeface="+mn-ea"/>
            <a:ea typeface="+mn-ea"/>
          </a:endParaRPr>
        </a:p>
        <a:p>
          <a:pPr algn="l">
            <a:lnSpc>
              <a:spcPts val="1320"/>
            </a:lnSpc>
          </a:pPr>
          <a:endParaRPr kumimoji="1" lang="en-US" altLang="ja-JP" sz="1100">
            <a:solidFill>
              <a:sysClr val="windowText" lastClr="000000"/>
            </a:solidFill>
            <a:latin typeface="+mn-ea"/>
            <a:ea typeface="+mn-ea"/>
          </a:endParaRPr>
        </a:p>
        <a:p>
          <a:pPr algn="l">
            <a:lnSpc>
              <a:spcPts val="1320"/>
            </a:lnSpc>
          </a:pPr>
          <a:r>
            <a:rPr kumimoji="1" lang="ja-JP" altLang="en-US" sz="1100" b="1" u="sng">
              <a:solidFill>
                <a:sysClr val="windowText" lastClr="000000"/>
              </a:solidFill>
              <a:latin typeface="+mn-ea"/>
              <a:ea typeface="+mn-ea"/>
            </a:rPr>
            <a:t>Ｃ列「事業方式」で「②交付金なし」を選択した場合は、交付率が「０」と入力してください。</a:t>
          </a:r>
        </a:p>
      </xdr:txBody>
    </xdr:sp>
    <xdr:clientData/>
  </xdr:twoCellAnchor>
  <xdr:twoCellAnchor>
    <xdr:from>
      <xdr:col>1</xdr:col>
      <xdr:colOff>487790</xdr:colOff>
      <xdr:row>16</xdr:row>
      <xdr:rowOff>126830</xdr:rowOff>
    </xdr:from>
    <xdr:to>
      <xdr:col>3</xdr:col>
      <xdr:colOff>680531</xdr:colOff>
      <xdr:row>33</xdr:row>
      <xdr:rowOff>46181</xdr:rowOff>
    </xdr:to>
    <xdr:sp macro="" textlink="">
      <xdr:nvSpPr>
        <xdr:cNvPr id="22" name="吹き出し: 四角形 21">
          <a:extLst>
            <a:ext uri="{FF2B5EF4-FFF2-40B4-BE49-F238E27FC236}">
              <a16:creationId xmlns:a16="http://schemas.microsoft.com/office/drawing/2014/main" id="{9D96A054-956B-481E-B22D-8A38CD35C90D}"/>
            </a:ext>
          </a:extLst>
        </xdr:cNvPr>
        <xdr:cNvSpPr/>
      </xdr:nvSpPr>
      <xdr:spPr>
        <a:xfrm>
          <a:off x="626335" y="4133103"/>
          <a:ext cx="2524923" cy="3255987"/>
        </a:xfrm>
        <a:prstGeom prst="wedgeRectCallout">
          <a:avLst>
            <a:gd name="adj1" fmla="val -4249"/>
            <a:gd name="adj2" fmla="val -61655"/>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プルより選択してください。</a:t>
          </a:r>
          <a:endParaRPr kumimoji="1" lang="en-US" altLang="ja-JP" sz="1100" u="sng">
            <a:solidFill>
              <a:sysClr val="windowText" lastClr="000000"/>
            </a:solidFill>
          </a:endParaRPr>
        </a:p>
        <a:p>
          <a:pPr algn="l">
            <a:lnSpc>
              <a:spcPts val="1320"/>
            </a:lnSpc>
          </a:pPr>
          <a:r>
            <a:rPr kumimoji="1" lang="ja-JP" altLang="en-US" sz="1100">
              <a:solidFill>
                <a:sysClr val="windowText" lastClr="000000"/>
              </a:solidFill>
            </a:rPr>
            <a:t>・①交付金あり　直接</a:t>
          </a:r>
        </a:p>
        <a:p>
          <a:pPr algn="l">
            <a:lnSpc>
              <a:spcPts val="1320"/>
            </a:lnSpc>
          </a:pPr>
          <a:r>
            <a:rPr kumimoji="1" lang="ja-JP" altLang="en-US" sz="1100">
              <a:solidFill>
                <a:sysClr val="windowText" lastClr="000000"/>
              </a:solidFill>
            </a:rPr>
            <a:t>・①交付金あり　間接</a:t>
          </a:r>
        </a:p>
        <a:p>
          <a:pPr algn="l">
            <a:lnSpc>
              <a:spcPts val="1320"/>
            </a:lnSpc>
          </a:pPr>
          <a:r>
            <a:rPr kumimoji="1" lang="ja-JP" altLang="en-US" sz="1100">
              <a:solidFill>
                <a:sysClr val="windowText" lastClr="000000"/>
              </a:solidFill>
            </a:rPr>
            <a:t>・①交付金あり　公共施設（</a:t>
          </a:r>
          <a:r>
            <a:rPr kumimoji="1" lang="en-US" altLang="ja-JP" sz="1100">
              <a:solidFill>
                <a:sysClr val="windowText" lastClr="000000"/>
              </a:solidFill>
            </a:rPr>
            <a:t>PPA</a:t>
          </a:r>
          <a:r>
            <a:rPr kumimoji="1" lang="ja-JP" altLang="en-US" sz="1100">
              <a:solidFill>
                <a:sysClr val="windowText" lastClr="000000"/>
              </a:solidFill>
            </a:rPr>
            <a:t>）</a:t>
          </a:r>
        </a:p>
        <a:p>
          <a:pPr algn="l">
            <a:lnSpc>
              <a:spcPts val="1320"/>
            </a:lnSpc>
          </a:pPr>
          <a:r>
            <a:rPr kumimoji="1" lang="ja-JP" altLang="en-US" sz="1100">
              <a:solidFill>
                <a:sysClr val="windowText" lastClr="000000"/>
              </a:solidFill>
            </a:rPr>
            <a:t>・①交付金あり　民間（</a:t>
          </a:r>
          <a:r>
            <a:rPr kumimoji="1" lang="en-US" altLang="ja-JP" sz="1100">
              <a:solidFill>
                <a:sysClr val="windowText" lastClr="000000"/>
              </a:solidFill>
            </a:rPr>
            <a:t>PPA</a:t>
          </a:r>
          <a:r>
            <a:rPr kumimoji="1" lang="ja-JP" altLang="en-US" sz="1100">
              <a:solidFill>
                <a:sysClr val="windowText" lastClr="000000"/>
              </a:solidFill>
            </a:rPr>
            <a:t>）</a:t>
          </a:r>
        </a:p>
        <a:p>
          <a:pPr algn="l">
            <a:lnSpc>
              <a:spcPts val="1320"/>
            </a:lnSpc>
          </a:pPr>
          <a:r>
            <a:rPr kumimoji="1" lang="ja-JP" altLang="en-US" sz="1100">
              <a:solidFill>
                <a:sysClr val="windowText" lastClr="000000"/>
              </a:solidFill>
            </a:rPr>
            <a:t>・②交付金なし</a:t>
          </a:r>
          <a:endParaRPr kumimoji="1" lang="en-US" altLang="ja-JP" sz="1100">
            <a:solidFill>
              <a:sysClr val="windowText" lastClr="000000"/>
            </a:solidFill>
          </a:endParaRPr>
        </a:p>
        <a:p>
          <a:pPr algn="l">
            <a:lnSpc>
              <a:spcPts val="1320"/>
            </a:lnSpc>
          </a:pPr>
          <a:endParaRPr kumimoji="1" lang="en-US" altLang="ja-JP" sz="1100">
            <a:solidFill>
              <a:sysClr val="windowText" lastClr="000000"/>
            </a:solidFill>
          </a:endParaRPr>
        </a:p>
        <a:p>
          <a:pPr algn="l">
            <a:lnSpc>
              <a:spcPts val="1320"/>
            </a:lnSpc>
          </a:pPr>
          <a:r>
            <a:rPr kumimoji="1" lang="en-US" altLang="ja-JP" sz="1100" b="1" u="sng">
              <a:solidFill>
                <a:sysClr val="windowText" lastClr="000000"/>
              </a:solidFill>
            </a:rPr>
            <a:t>※PPA</a:t>
          </a:r>
          <a:r>
            <a:rPr kumimoji="1" lang="ja-JP" altLang="en-US" sz="1100" b="1" u="sng">
              <a:solidFill>
                <a:sysClr val="windowText" lastClr="000000"/>
              </a:solidFill>
            </a:rPr>
            <a:t>やリース方式等を用いる場合は、公共施設（</a:t>
          </a:r>
          <a:r>
            <a:rPr kumimoji="1" lang="en-US" altLang="ja-JP" sz="1100" b="1" u="sng">
              <a:solidFill>
                <a:sysClr val="windowText" lastClr="000000"/>
              </a:solidFill>
            </a:rPr>
            <a:t>PPA</a:t>
          </a:r>
          <a:r>
            <a:rPr kumimoji="1" lang="ja-JP" altLang="en-US" sz="1100" b="1" u="sng">
              <a:solidFill>
                <a:sysClr val="windowText" lastClr="000000"/>
              </a:solidFill>
            </a:rPr>
            <a:t>）や、民間（</a:t>
          </a:r>
          <a:r>
            <a:rPr kumimoji="1" lang="en-US" altLang="ja-JP" sz="1100" b="1" u="sng">
              <a:solidFill>
                <a:sysClr val="windowText" lastClr="000000"/>
              </a:solidFill>
            </a:rPr>
            <a:t>PPA</a:t>
          </a:r>
          <a:r>
            <a:rPr kumimoji="1" lang="ja-JP" altLang="en-US" sz="1100" b="1" u="sng">
              <a:solidFill>
                <a:sysClr val="windowText" lastClr="000000"/>
              </a:solidFill>
            </a:rPr>
            <a:t>）を選択してください。</a:t>
          </a:r>
          <a:endParaRPr kumimoji="1" lang="en-US" altLang="ja-JP" sz="1100" b="1" u="sng">
            <a:solidFill>
              <a:sysClr val="windowText" lastClr="000000"/>
            </a:solidFill>
          </a:endParaRPr>
        </a:p>
        <a:p>
          <a:pPr algn="l">
            <a:lnSpc>
              <a:spcPts val="1320"/>
            </a:lnSpc>
          </a:pPr>
          <a:endParaRPr kumimoji="1" lang="en-US" altLang="ja-JP" sz="1100">
            <a:solidFill>
              <a:sysClr val="windowText" lastClr="000000"/>
            </a:solidFill>
          </a:endParaRPr>
        </a:p>
        <a:p>
          <a:pPr algn="l">
            <a:lnSpc>
              <a:spcPts val="1320"/>
            </a:lnSpc>
          </a:pPr>
          <a:r>
            <a:rPr kumimoji="1" lang="en-US" altLang="ja-JP" sz="1100" b="1">
              <a:solidFill>
                <a:sysClr val="windowText" lastClr="000000"/>
              </a:solidFill>
            </a:rPr>
            <a:t>※</a:t>
          </a:r>
          <a:r>
            <a:rPr kumimoji="1" lang="ja-JP" altLang="en-US" sz="1100" b="1" u="sng">
              <a:solidFill>
                <a:sysClr val="windowText" lastClr="000000"/>
              </a:solidFill>
            </a:rPr>
            <a:t>「地域脱炭素移行の推進のための交付金」の交付対象事業ではあるが、本交付金を活用せず「脱炭素化推進事業債」や、他の補助制度等を活用して事業を実施される場合、または、自治体負担のみで事業を実施される場合、「②交付金なし」を選択してください。</a:t>
          </a:r>
        </a:p>
        <a:p>
          <a:pPr algn="l">
            <a:lnSpc>
              <a:spcPts val="1320"/>
            </a:lnSpc>
          </a:pPr>
          <a:endParaRPr kumimoji="1" lang="ja-JP" altLang="en-US" sz="1100">
            <a:solidFill>
              <a:sysClr val="windowText" lastClr="000000"/>
            </a:solidFill>
          </a:endParaRPr>
        </a:p>
      </xdr:txBody>
    </xdr:sp>
    <xdr:clientData/>
  </xdr:twoCellAnchor>
  <xdr:twoCellAnchor>
    <xdr:from>
      <xdr:col>6</xdr:col>
      <xdr:colOff>1306369</xdr:colOff>
      <xdr:row>3</xdr:row>
      <xdr:rowOff>111415</xdr:rowOff>
    </xdr:from>
    <xdr:to>
      <xdr:col>8</xdr:col>
      <xdr:colOff>1243838</xdr:colOff>
      <xdr:row>5</xdr:row>
      <xdr:rowOff>283441</xdr:rowOff>
    </xdr:to>
    <xdr:sp macro="" textlink="">
      <xdr:nvSpPr>
        <xdr:cNvPr id="28" name="吹き出し: 四角形 27">
          <a:extLst>
            <a:ext uri="{FF2B5EF4-FFF2-40B4-BE49-F238E27FC236}">
              <a16:creationId xmlns:a16="http://schemas.microsoft.com/office/drawing/2014/main" id="{B8D08B3F-44EF-4F2D-8121-975E01791FB1}"/>
            </a:ext>
          </a:extLst>
        </xdr:cNvPr>
        <xdr:cNvSpPr/>
      </xdr:nvSpPr>
      <xdr:spPr>
        <a:xfrm>
          <a:off x="8868642" y="1046597"/>
          <a:ext cx="2177287" cy="807026"/>
        </a:xfrm>
        <a:prstGeom prst="wedgeRectCallout">
          <a:avLst>
            <a:gd name="adj1" fmla="val -121394"/>
            <a:gd name="adj2" fmla="val 97910"/>
          </a:avLst>
        </a:prstGeom>
        <a:solidFill>
          <a:schemeClr val="accent2">
            <a:lumMod val="20000"/>
            <a:lumOff val="8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ja-JP" altLang="en-US" sz="1100">
              <a:solidFill>
                <a:sysClr val="windowText" lastClr="000000"/>
              </a:solidFill>
            </a:rPr>
            <a:t>・交付対象事業の詳細については、「地域脱炭素移行・再エネ推進交付金実施要領の別紙１」を参照。</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51</xdr:row>
      <xdr:rowOff>0</xdr:rowOff>
    </xdr:from>
    <xdr:to>
      <xdr:col>5</xdr:col>
      <xdr:colOff>1216050</xdr:colOff>
      <xdr:row>64</xdr:row>
      <xdr:rowOff>76200</xdr:rowOff>
    </xdr:to>
    <xdr:sp macro="" textlink="">
      <xdr:nvSpPr>
        <xdr:cNvPr id="2" name="テキスト ボックス 1">
          <a:extLst>
            <a:ext uri="{FF2B5EF4-FFF2-40B4-BE49-F238E27FC236}">
              <a16:creationId xmlns:a16="http://schemas.microsoft.com/office/drawing/2014/main" id="{46BEB624-7A0D-425E-9512-3662D74D2FAD}"/>
            </a:ext>
          </a:extLst>
        </xdr:cNvPr>
        <xdr:cNvSpPr txBox="1"/>
      </xdr:nvSpPr>
      <xdr:spPr>
        <a:xfrm>
          <a:off x="0" y="9906000"/>
          <a:ext cx="6886600" cy="23050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１．財政力指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数</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表</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最下段の各平均値は、単純平均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である</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２．経常収支比率</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表最下段の各平均値は、加重平均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である</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３．実質公債費比率</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表最下段の各平均値は、加重平均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である</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４．将来負担比率</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表最下段の各平均値は、加重平均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である</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充当可能財源等が将来負担額を上回っている団体については「－」を表示している。</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５．ラスパイレス指数</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表最下段の各平均値は、</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加重平均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である</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6350</xdr:colOff>
      <xdr:row>1745</xdr:row>
      <xdr:rowOff>0</xdr:rowOff>
    </xdr:from>
    <xdr:to>
      <xdr:col>7</xdr:col>
      <xdr:colOff>996950</xdr:colOff>
      <xdr:row>1756</xdr:row>
      <xdr:rowOff>114300</xdr:rowOff>
    </xdr:to>
    <xdr:sp macro="" textlink="">
      <xdr:nvSpPr>
        <xdr:cNvPr id="2" name="テキスト ボックス 1">
          <a:extLst>
            <a:ext uri="{FF2B5EF4-FFF2-40B4-BE49-F238E27FC236}">
              <a16:creationId xmlns:a16="http://schemas.microsoft.com/office/drawing/2014/main" id="{F303915F-4935-443D-97AB-7203DD74225D}"/>
            </a:ext>
          </a:extLst>
        </xdr:cNvPr>
        <xdr:cNvSpPr txBox="1"/>
      </xdr:nvSpPr>
      <xdr:spPr>
        <a:xfrm>
          <a:off x="6350" y="277323550"/>
          <a:ext cx="7550150" cy="186055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１．財政力指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数</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表</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最下段の各平均値は、単純平均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であり、</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東京都特別区</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、一部事務組合及び広域連合を含まない</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２．経常収支比率</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表最下段の各平均値は、加重平均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であり</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、東京都特別区</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、一部事務組合及び広域連合を含まない</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３．実質公債費比率</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表最下段の各平均値は、加重平均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であり</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、東京都特別区</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を含み</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一部事務組合及び広域連合</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を</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含まない。</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４．将来負担比率</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表最下段の各平均値は、加重平均</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であり</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、東京都特別区を含み一部事務組合及び広域連合</a:t>
          </a: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を</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含まない。</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0" lang="ja-JP"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充当可能財源等が将来負担額を上回っている団体については「－」を表示している。</a:t>
          </a:r>
          <a:endParaRPr kumimoji="0"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中島 尚哉" id="{77D73F05-CC25-47B2-921E-D01EEFFD16FA}" userId="S::NAKASH15@moe.go.jp::b384740b-4761-485a-bece-e74a75e62b3d"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 dT="2022-11-29T11:29:26.49" personId="{77D73F05-CC25-47B2-921E-D01EEFFD16FA}" id="{B0CEB614-4DFE-4B47-AD4C-34D1E971B4F0}">
    <text>公共施設（PPA）を追加</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C1251-7D89-4B0B-9EE3-1AD8B43A9D4A}">
  <sheetPr codeName="Sheet5">
    <tabColor rgb="FFFFFF00"/>
  </sheetPr>
  <dimension ref="A1:Z69"/>
  <sheetViews>
    <sheetView showGridLines="0" view="pageBreakPreview" zoomScale="70" zoomScaleNormal="70" zoomScaleSheetLayoutView="70" workbookViewId="0">
      <selection activeCell="H13" sqref="H13"/>
    </sheetView>
  </sheetViews>
  <sheetFormatPr defaultRowHeight="18" outlineLevelCol="1"/>
  <cols>
    <col min="1" max="1" width="3.75" style="83" customWidth="1"/>
    <col min="2" max="2" width="3.08203125" style="83" customWidth="1"/>
    <col min="3" max="3" width="8.83203125" style="83" customWidth="1"/>
    <col min="4" max="4" width="25.58203125" style="83" customWidth="1"/>
    <col min="5" max="8" width="17.5" style="83" customWidth="1"/>
    <col min="9" max="9" width="19.75" style="83" customWidth="1"/>
    <col min="10" max="10" width="19.33203125" style="83" customWidth="1"/>
    <col min="11" max="11" width="31.5" style="83" customWidth="1"/>
    <col min="12" max="12" width="17.58203125" style="83" customWidth="1"/>
    <col min="13" max="13" width="2.33203125" style="83" customWidth="1"/>
    <col min="14" max="14" width="9" style="83"/>
    <col min="15" max="15" width="11.08203125" style="83" customWidth="1"/>
    <col min="16" max="20" width="20.75" style="83" hidden="1" customWidth="1" outlineLevel="1"/>
    <col min="21" max="21" width="21.08203125" style="83" customWidth="1" collapsed="1"/>
    <col min="22" max="22" width="10" customWidth="1"/>
    <col min="23" max="23" width="6.75" customWidth="1"/>
    <col min="24" max="24" width="14.75" customWidth="1"/>
    <col min="25" max="30" width="9" customWidth="1"/>
  </cols>
  <sheetData>
    <row r="1" spans="1:26" ht="24" customHeight="1">
      <c r="A1" s="95" t="s">
        <v>0</v>
      </c>
      <c r="K1" s="84" t="s">
        <v>1</v>
      </c>
    </row>
    <row r="2" spans="1:26" ht="18.75" customHeight="1">
      <c r="A2" s="83" t="s">
        <v>2</v>
      </c>
      <c r="K2" s="85" t="s">
        <v>3</v>
      </c>
    </row>
    <row r="3" spans="1:26" ht="18.75" customHeight="1">
      <c r="A3" s="83" t="s">
        <v>4</v>
      </c>
      <c r="B3" s="96"/>
      <c r="C3" s="89"/>
      <c r="H3" s="89"/>
      <c r="K3" s="90" t="s">
        <v>5</v>
      </c>
      <c r="O3" s="96"/>
    </row>
    <row r="4" spans="1:26" ht="6" customHeight="1">
      <c r="C4" s="89"/>
      <c r="H4" s="89"/>
      <c r="I4" s="89"/>
      <c r="J4" s="89"/>
      <c r="O4" s="96"/>
      <c r="P4" s="96"/>
    </row>
    <row r="5" spans="1:26" ht="15" customHeight="1" thickBot="1">
      <c r="B5" s="86"/>
      <c r="C5" s="91"/>
      <c r="D5" s="87"/>
      <c r="E5" s="87"/>
      <c r="F5" s="87"/>
      <c r="G5" s="87"/>
      <c r="H5" s="91"/>
      <c r="I5" s="91"/>
      <c r="J5" s="91"/>
      <c r="K5" s="91"/>
      <c r="L5" s="87"/>
      <c r="M5" s="100"/>
      <c r="O5" s="96"/>
      <c r="P5" s="96"/>
    </row>
    <row r="6" spans="1:26">
      <c r="B6" s="88"/>
      <c r="C6" s="101"/>
      <c r="D6" s="102"/>
      <c r="E6" s="103" t="s">
        <v>6</v>
      </c>
      <c r="F6" s="103"/>
      <c r="G6" s="103"/>
      <c r="H6" s="103"/>
      <c r="I6" s="103"/>
      <c r="J6" s="103"/>
      <c r="K6" s="103" t="s">
        <v>7</v>
      </c>
      <c r="L6" s="104"/>
      <c r="M6" s="92"/>
      <c r="P6" s="105"/>
      <c r="Q6" s="105"/>
      <c r="R6" s="105"/>
      <c r="S6" s="105"/>
      <c r="T6" s="104"/>
    </row>
    <row r="7" spans="1:26" ht="21.75" customHeight="1">
      <c r="B7" s="88"/>
      <c r="C7" s="106" t="s">
        <v>8</v>
      </c>
      <c r="D7" s="107" t="s">
        <v>9</v>
      </c>
      <c r="E7" s="108" t="s">
        <v>10</v>
      </c>
      <c r="F7" s="108"/>
      <c r="G7" s="108"/>
      <c r="H7" s="108"/>
      <c r="I7" s="316" t="s">
        <v>11</v>
      </c>
      <c r="J7" s="316" t="s">
        <v>12</v>
      </c>
      <c r="K7" s="316" t="s">
        <v>13</v>
      </c>
      <c r="L7" s="321" t="s">
        <v>14</v>
      </c>
      <c r="M7" s="92"/>
      <c r="P7" s="108" t="s">
        <v>10</v>
      </c>
      <c r="Q7" s="108"/>
      <c r="R7" s="108"/>
      <c r="S7" s="108"/>
      <c r="T7" s="319" t="s">
        <v>15</v>
      </c>
    </row>
    <row r="8" spans="1:26" ht="23.25" customHeight="1">
      <c r="B8" s="88"/>
      <c r="C8" s="109"/>
      <c r="D8" s="110"/>
      <c r="E8" s="97" t="s">
        <v>16</v>
      </c>
      <c r="F8" s="97" t="s">
        <v>17</v>
      </c>
      <c r="G8" s="98" t="s">
        <v>18</v>
      </c>
      <c r="H8" s="97" t="s">
        <v>19</v>
      </c>
      <c r="I8" s="318"/>
      <c r="J8" s="317"/>
      <c r="K8" s="318"/>
      <c r="L8" s="322"/>
      <c r="M8" s="92"/>
      <c r="P8" s="111" t="s">
        <v>20</v>
      </c>
      <c r="Q8" s="111" t="s">
        <v>21</v>
      </c>
      <c r="R8" s="111" t="s">
        <v>22</v>
      </c>
      <c r="S8" s="111" t="s">
        <v>23</v>
      </c>
      <c r="T8" s="320"/>
    </row>
    <row r="9" spans="1:26" ht="18.75" customHeight="1">
      <c r="A9" s="99"/>
      <c r="B9" s="88"/>
      <c r="C9" s="112" t="s">
        <v>24</v>
      </c>
      <c r="D9" s="113"/>
      <c r="E9" s="114"/>
      <c r="F9" s="114"/>
      <c r="G9" s="114"/>
      <c r="H9" s="114"/>
      <c r="I9" s="115"/>
      <c r="J9" s="116">
        <f>SUM(E9:H15)</f>
        <v>0</v>
      </c>
      <c r="K9" s="117"/>
      <c r="L9" s="118"/>
      <c r="M9" s="92"/>
      <c r="P9" s="119">
        <f>SUM(E$9:E$15)</f>
        <v>0</v>
      </c>
      <c r="Q9" s="119">
        <f>SUM(F$9:F$15)</f>
        <v>0</v>
      </c>
      <c r="R9" s="119">
        <f>SUM(G$9:G$15)</f>
        <v>0</v>
      </c>
      <c r="S9" s="119">
        <f>SUM(H$9:H$15)</f>
        <v>0</v>
      </c>
      <c r="T9" s="120">
        <f>SUM(L9:L15)</f>
        <v>0</v>
      </c>
      <c r="V9" s="11"/>
      <c r="Z9" s="18"/>
    </row>
    <row r="10" spans="1:26">
      <c r="A10" s="99"/>
      <c r="B10" s="88"/>
      <c r="C10" s="121"/>
      <c r="D10" s="113"/>
      <c r="E10" s="114"/>
      <c r="F10" s="114"/>
      <c r="G10" s="114"/>
      <c r="H10" s="114"/>
      <c r="I10" s="122"/>
      <c r="J10" s="116">
        <f t="shared" ref="J10:J63" si="0">SUM(E10:H10)</f>
        <v>0</v>
      </c>
      <c r="K10" s="123"/>
      <c r="L10" s="118"/>
      <c r="M10" s="92"/>
      <c r="P10" s="124"/>
      <c r="Q10" s="124"/>
      <c r="R10" s="124"/>
      <c r="S10" s="124"/>
      <c r="T10" s="120"/>
      <c r="V10" s="11"/>
      <c r="Z10" s="18"/>
    </row>
    <row r="11" spans="1:26">
      <c r="A11" s="99"/>
      <c r="B11" s="88"/>
      <c r="C11" s="121"/>
      <c r="D11" s="113"/>
      <c r="E11" s="114"/>
      <c r="F11" s="114"/>
      <c r="G11" s="114"/>
      <c r="H11" s="114"/>
      <c r="I11" s="122"/>
      <c r="J11" s="116">
        <f t="shared" si="0"/>
        <v>0</v>
      </c>
      <c r="K11" s="123"/>
      <c r="L11" s="118"/>
      <c r="M11" s="92"/>
      <c r="P11" s="124"/>
      <c r="Q11" s="124"/>
      <c r="R11" s="124"/>
      <c r="S11" s="124"/>
      <c r="T11" s="120"/>
      <c r="V11" s="11"/>
      <c r="Z11" s="18"/>
    </row>
    <row r="12" spans="1:26">
      <c r="A12" s="99"/>
      <c r="B12" s="88"/>
      <c r="C12" s="121"/>
      <c r="D12" s="113"/>
      <c r="E12" s="114"/>
      <c r="F12" s="114"/>
      <c r="G12" s="114"/>
      <c r="H12" s="114"/>
      <c r="I12" s="122"/>
      <c r="J12" s="116">
        <f t="shared" si="0"/>
        <v>0</v>
      </c>
      <c r="K12" s="123"/>
      <c r="L12" s="118"/>
      <c r="M12" s="92"/>
      <c r="P12" s="124"/>
      <c r="Q12" s="124"/>
      <c r="R12" s="124"/>
      <c r="S12" s="124"/>
      <c r="T12" s="120"/>
      <c r="V12" s="11"/>
      <c r="Z12" s="18"/>
    </row>
    <row r="13" spans="1:26">
      <c r="A13" s="99"/>
      <c r="B13" s="88"/>
      <c r="C13" s="121"/>
      <c r="D13" s="113"/>
      <c r="E13" s="114"/>
      <c r="F13" s="114"/>
      <c r="G13" s="114"/>
      <c r="H13" s="114"/>
      <c r="I13" s="122"/>
      <c r="J13" s="116">
        <f t="shared" si="0"/>
        <v>0</v>
      </c>
      <c r="K13" s="123"/>
      <c r="L13" s="118"/>
      <c r="M13" s="92"/>
      <c r="P13" s="124"/>
      <c r="Q13" s="124"/>
      <c r="R13" s="124"/>
      <c r="S13" s="124"/>
      <c r="T13" s="120"/>
      <c r="V13" s="11"/>
      <c r="Z13" s="18"/>
    </row>
    <row r="14" spans="1:26">
      <c r="A14" s="99"/>
      <c r="B14" s="88"/>
      <c r="C14" s="121"/>
      <c r="D14" s="113"/>
      <c r="E14" s="114"/>
      <c r="F14" s="114"/>
      <c r="G14" s="114"/>
      <c r="H14" s="114"/>
      <c r="I14" s="122"/>
      <c r="J14" s="116">
        <f t="shared" si="0"/>
        <v>0</v>
      </c>
      <c r="K14" s="123"/>
      <c r="L14" s="118"/>
      <c r="M14" s="92"/>
      <c r="P14" s="124"/>
      <c r="Q14" s="124"/>
      <c r="R14" s="124"/>
      <c r="S14" s="124"/>
      <c r="T14" s="120"/>
      <c r="V14" s="11"/>
      <c r="Z14" s="18"/>
    </row>
    <row r="15" spans="1:26">
      <c r="A15" s="99"/>
      <c r="B15" s="88"/>
      <c r="C15" s="121" t="s">
        <v>25</v>
      </c>
      <c r="D15" s="113"/>
      <c r="E15" s="114"/>
      <c r="F15" s="114"/>
      <c r="G15" s="114"/>
      <c r="H15" s="114"/>
      <c r="I15" s="122"/>
      <c r="J15" s="116">
        <f t="shared" si="0"/>
        <v>0</v>
      </c>
      <c r="K15" s="123"/>
      <c r="L15" s="118"/>
      <c r="M15" s="92"/>
      <c r="P15" s="124">
        <f>SUM(E$15:E$22)</f>
        <v>0</v>
      </c>
      <c r="Q15" s="124">
        <f t="shared" ref="Q15:S15" si="1">SUM(F$15:F$22)</f>
        <v>0</v>
      </c>
      <c r="R15" s="124">
        <f t="shared" si="1"/>
        <v>0</v>
      </c>
      <c r="S15" s="124">
        <f t="shared" si="1"/>
        <v>0</v>
      </c>
      <c r="T15" s="120">
        <f>SUM($L$15:$L$22)</f>
        <v>0</v>
      </c>
      <c r="V15" s="11"/>
      <c r="Z15" s="18"/>
    </row>
    <row r="16" spans="1:26" hidden="1">
      <c r="A16" s="99"/>
      <c r="B16" s="88"/>
      <c r="C16" s="121"/>
      <c r="D16" s="113"/>
      <c r="E16" s="114"/>
      <c r="F16" s="114"/>
      <c r="G16" s="114"/>
      <c r="H16" s="114"/>
      <c r="I16" s="122"/>
      <c r="J16" s="116">
        <f t="shared" si="0"/>
        <v>0</v>
      </c>
      <c r="K16" s="123"/>
      <c r="L16" s="118"/>
      <c r="M16" s="92"/>
      <c r="P16" s="124"/>
      <c r="Q16" s="124"/>
      <c r="R16" s="124"/>
      <c r="S16" s="124"/>
      <c r="T16" s="120"/>
      <c r="V16" s="11"/>
      <c r="Z16" s="18"/>
    </row>
    <row r="17" spans="1:26">
      <c r="A17" s="99"/>
      <c r="B17" s="88"/>
      <c r="C17" s="121"/>
      <c r="D17" s="113"/>
      <c r="E17" s="114"/>
      <c r="F17" s="114"/>
      <c r="G17" s="114"/>
      <c r="H17" s="114"/>
      <c r="I17" s="122"/>
      <c r="J17" s="116">
        <f t="shared" si="0"/>
        <v>0</v>
      </c>
      <c r="K17" s="123"/>
      <c r="L17" s="118"/>
      <c r="M17" s="92"/>
      <c r="P17" s="119"/>
      <c r="Q17" s="119"/>
      <c r="R17" s="119"/>
      <c r="S17" s="119"/>
      <c r="T17" s="120"/>
      <c r="V17" s="11"/>
      <c r="Z17" s="18"/>
    </row>
    <row r="18" spans="1:26">
      <c r="A18" s="99"/>
      <c r="B18" s="88"/>
      <c r="C18" s="121"/>
      <c r="D18" s="113"/>
      <c r="E18" s="114"/>
      <c r="F18" s="114"/>
      <c r="G18" s="114"/>
      <c r="H18" s="114"/>
      <c r="I18" s="122"/>
      <c r="J18" s="116">
        <f t="shared" si="0"/>
        <v>0</v>
      </c>
      <c r="K18" s="123"/>
      <c r="L18" s="118"/>
      <c r="M18" s="92"/>
      <c r="P18" s="119"/>
      <c r="Q18" s="119"/>
      <c r="R18" s="119"/>
      <c r="S18" s="119"/>
      <c r="T18" s="120"/>
      <c r="V18" s="11"/>
      <c r="Z18" s="18"/>
    </row>
    <row r="19" spans="1:26">
      <c r="A19" s="99"/>
      <c r="B19" s="88"/>
      <c r="C19" s="121"/>
      <c r="D19" s="113"/>
      <c r="E19" s="114"/>
      <c r="F19" s="114"/>
      <c r="G19" s="114"/>
      <c r="H19" s="114"/>
      <c r="I19" s="122"/>
      <c r="J19" s="116">
        <f t="shared" si="0"/>
        <v>0</v>
      </c>
      <c r="K19" s="123"/>
      <c r="L19" s="118"/>
      <c r="M19" s="92"/>
      <c r="P19" s="119"/>
      <c r="Q19" s="119"/>
      <c r="R19" s="119"/>
      <c r="S19" s="119"/>
      <c r="T19" s="120"/>
      <c r="V19" s="11"/>
      <c r="Z19" s="18"/>
    </row>
    <row r="20" spans="1:26">
      <c r="A20" s="99"/>
      <c r="B20" s="88"/>
      <c r="C20" s="121"/>
      <c r="D20" s="113"/>
      <c r="E20" s="114"/>
      <c r="F20" s="114"/>
      <c r="G20" s="114"/>
      <c r="H20" s="114"/>
      <c r="I20" s="122"/>
      <c r="J20" s="116">
        <f t="shared" si="0"/>
        <v>0</v>
      </c>
      <c r="K20" s="123"/>
      <c r="L20" s="118"/>
      <c r="M20" s="92"/>
      <c r="P20" s="119"/>
      <c r="Q20" s="119"/>
      <c r="R20" s="119"/>
      <c r="S20" s="119"/>
      <c r="T20" s="120"/>
      <c r="V20" s="11"/>
      <c r="Z20" s="18"/>
    </row>
    <row r="21" spans="1:26">
      <c r="A21" s="99"/>
      <c r="B21" s="88"/>
      <c r="C21" s="121"/>
      <c r="D21" s="113"/>
      <c r="E21" s="114"/>
      <c r="F21" s="114"/>
      <c r="G21" s="114"/>
      <c r="H21" s="114"/>
      <c r="I21" s="122"/>
      <c r="J21" s="116">
        <f t="shared" si="0"/>
        <v>0</v>
      </c>
      <c r="K21" s="123"/>
      <c r="L21" s="118"/>
      <c r="M21" s="92"/>
      <c r="P21" s="119"/>
      <c r="Q21" s="119"/>
      <c r="R21" s="119"/>
      <c r="S21" s="119"/>
      <c r="T21" s="120"/>
      <c r="V21" s="11"/>
      <c r="Z21" s="18"/>
    </row>
    <row r="22" spans="1:26">
      <c r="A22" s="99"/>
      <c r="B22" s="88"/>
      <c r="C22" s="121" t="s">
        <v>26</v>
      </c>
      <c r="D22" s="113"/>
      <c r="E22" s="114"/>
      <c r="F22" s="114"/>
      <c r="G22" s="114"/>
      <c r="H22" s="114"/>
      <c r="I22" s="122"/>
      <c r="J22" s="116">
        <f t="shared" si="0"/>
        <v>0</v>
      </c>
      <c r="K22" s="123"/>
      <c r="L22" s="118"/>
      <c r="M22" s="92"/>
      <c r="P22" s="119">
        <f>SUM(E$22:E$29)</f>
        <v>0</v>
      </c>
      <c r="Q22" s="119">
        <f t="shared" ref="Q22:S22" si="2">SUM(F$22:F$29)</f>
        <v>0</v>
      </c>
      <c r="R22" s="119">
        <f t="shared" si="2"/>
        <v>0</v>
      </c>
      <c r="S22" s="119">
        <f t="shared" si="2"/>
        <v>0</v>
      </c>
      <c r="T22" s="120">
        <f>SUM($L$22:$L$29)</f>
        <v>0</v>
      </c>
      <c r="V22" s="11"/>
      <c r="Z22" s="18"/>
    </row>
    <row r="23" spans="1:26" hidden="1">
      <c r="A23" s="99"/>
      <c r="B23" s="88"/>
      <c r="C23" s="121"/>
      <c r="D23" s="113"/>
      <c r="E23" s="114"/>
      <c r="F23" s="114"/>
      <c r="G23" s="114"/>
      <c r="H23" s="114"/>
      <c r="I23" s="122"/>
      <c r="J23" s="116">
        <f t="shared" si="0"/>
        <v>0</v>
      </c>
      <c r="K23" s="123"/>
      <c r="L23" s="118"/>
      <c r="M23" s="92"/>
      <c r="P23" s="119"/>
      <c r="Q23" s="119"/>
      <c r="R23" s="119"/>
      <c r="S23" s="119"/>
      <c r="T23" s="120"/>
      <c r="V23" s="11"/>
      <c r="Z23" s="18"/>
    </row>
    <row r="24" spans="1:26">
      <c r="A24" s="99"/>
      <c r="B24" s="88"/>
      <c r="C24" s="121"/>
      <c r="D24" s="113"/>
      <c r="E24" s="114"/>
      <c r="F24" s="114"/>
      <c r="G24" s="114"/>
      <c r="H24" s="114"/>
      <c r="I24" s="122"/>
      <c r="J24" s="116">
        <f t="shared" si="0"/>
        <v>0</v>
      </c>
      <c r="K24" s="123"/>
      <c r="L24" s="118"/>
      <c r="M24" s="92"/>
      <c r="P24" s="124"/>
      <c r="Q24" s="124"/>
      <c r="R24" s="124"/>
      <c r="S24" s="124"/>
      <c r="T24" s="120"/>
      <c r="V24" s="11"/>
      <c r="Z24" s="18"/>
    </row>
    <row r="25" spans="1:26">
      <c r="A25" s="99"/>
      <c r="B25" s="88"/>
      <c r="C25" s="121"/>
      <c r="D25" s="113"/>
      <c r="E25" s="114"/>
      <c r="F25" s="114"/>
      <c r="G25" s="114"/>
      <c r="H25" s="114"/>
      <c r="I25" s="122"/>
      <c r="J25" s="116">
        <f t="shared" si="0"/>
        <v>0</v>
      </c>
      <c r="K25" s="123"/>
      <c r="L25" s="118"/>
      <c r="M25" s="92"/>
      <c r="P25" s="124"/>
      <c r="Q25" s="124"/>
      <c r="R25" s="124"/>
      <c r="S25" s="124"/>
      <c r="T25" s="120"/>
      <c r="V25" s="11"/>
      <c r="Z25" s="18"/>
    </row>
    <row r="26" spans="1:26">
      <c r="A26" s="99"/>
      <c r="B26" s="88"/>
      <c r="C26" s="121"/>
      <c r="D26" s="113"/>
      <c r="E26" s="114"/>
      <c r="F26" s="114"/>
      <c r="G26" s="114"/>
      <c r="H26" s="114"/>
      <c r="I26" s="122"/>
      <c r="J26" s="116">
        <f t="shared" si="0"/>
        <v>0</v>
      </c>
      <c r="K26" s="123"/>
      <c r="L26" s="118"/>
      <c r="M26" s="92"/>
      <c r="P26" s="124"/>
      <c r="Q26" s="124"/>
      <c r="R26" s="124"/>
      <c r="S26" s="124"/>
      <c r="T26" s="120"/>
      <c r="V26" s="11"/>
      <c r="Z26" s="18"/>
    </row>
    <row r="27" spans="1:26">
      <c r="A27" s="99"/>
      <c r="B27" s="88"/>
      <c r="C27" s="121"/>
      <c r="D27" s="113"/>
      <c r="E27" s="114"/>
      <c r="F27" s="114"/>
      <c r="G27" s="114"/>
      <c r="H27" s="114"/>
      <c r="I27" s="122"/>
      <c r="J27" s="116">
        <f t="shared" si="0"/>
        <v>0</v>
      </c>
      <c r="K27" s="123"/>
      <c r="L27" s="118"/>
      <c r="M27" s="92"/>
      <c r="P27" s="124"/>
      <c r="Q27" s="124"/>
      <c r="R27" s="124"/>
      <c r="S27" s="124"/>
      <c r="T27" s="120"/>
      <c r="V27" s="11"/>
      <c r="Z27" s="18"/>
    </row>
    <row r="28" spans="1:26">
      <c r="A28" s="99"/>
      <c r="B28" s="88"/>
      <c r="C28" s="121"/>
      <c r="D28" s="113"/>
      <c r="E28" s="114"/>
      <c r="F28" s="114"/>
      <c r="G28" s="114"/>
      <c r="H28" s="114"/>
      <c r="I28" s="122"/>
      <c r="J28" s="116">
        <f t="shared" si="0"/>
        <v>0</v>
      </c>
      <c r="K28" s="123"/>
      <c r="L28" s="118"/>
      <c r="M28" s="92"/>
      <c r="P28" s="124"/>
      <c r="Q28" s="124"/>
      <c r="R28" s="124"/>
      <c r="S28" s="124"/>
      <c r="T28" s="120"/>
      <c r="V28" s="11"/>
      <c r="Z28" s="18"/>
    </row>
    <row r="29" spans="1:26">
      <c r="A29" s="99"/>
      <c r="B29" s="88"/>
      <c r="C29" s="121" t="s">
        <v>27</v>
      </c>
      <c r="D29" s="113"/>
      <c r="E29" s="114"/>
      <c r="F29" s="114"/>
      <c r="G29" s="114"/>
      <c r="H29" s="114"/>
      <c r="I29" s="122"/>
      <c r="J29" s="116">
        <f t="shared" si="0"/>
        <v>0</v>
      </c>
      <c r="K29" s="123"/>
      <c r="L29" s="118"/>
      <c r="M29" s="92"/>
      <c r="P29" s="124">
        <f>SUM(E$29:E$36)</f>
        <v>0</v>
      </c>
      <c r="Q29" s="124">
        <f t="shared" ref="Q29:S29" si="3">SUM(F$29:F$36)</f>
        <v>0</v>
      </c>
      <c r="R29" s="124">
        <f t="shared" si="3"/>
        <v>0</v>
      </c>
      <c r="S29" s="124">
        <f t="shared" si="3"/>
        <v>0</v>
      </c>
      <c r="T29" s="120">
        <f>SUM($L$29:$L$36)</f>
        <v>0</v>
      </c>
      <c r="V29" s="11"/>
      <c r="Z29" s="18"/>
    </row>
    <row r="30" spans="1:26" hidden="1">
      <c r="A30" s="99"/>
      <c r="B30" s="88"/>
      <c r="C30" s="121"/>
      <c r="D30" s="113"/>
      <c r="E30" s="114"/>
      <c r="F30" s="114"/>
      <c r="G30" s="114"/>
      <c r="H30" s="114"/>
      <c r="I30" s="122"/>
      <c r="J30" s="116">
        <f t="shared" si="0"/>
        <v>0</v>
      </c>
      <c r="K30" s="123"/>
      <c r="L30" s="118"/>
      <c r="M30" s="92"/>
      <c r="P30" s="124"/>
      <c r="Q30" s="124"/>
      <c r="R30" s="124"/>
      <c r="S30" s="124"/>
      <c r="T30" s="120"/>
      <c r="V30" s="11"/>
      <c r="Z30" s="18"/>
    </row>
    <row r="31" spans="1:26">
      <c r="A31" s="99"/>
      <c r="B31" s="88"/>
      <c r="C31" s="121"/>
      <c r="D31" s="113"/>
      <c r="E31" s="114"/>
      <c r="F31" s="114"/>
      <c r="G31" s="114"/>
      <c r="H31" s="114"/>
      <c r="I31" s="122"/>
      <c r="J31" s="116">
        <f t="shared" si="0"/>
        <v>0</v>
      </c>
      <c r="K31" s="123"/>
      <c r="L31" s="118"/>
      <c r="M31" s="92"/>
      <c r="P31" s="119"/>
      <c r="Q31" s="119"/>
      <c r="R31" s="119"/>
      <c r="S31" s="119"/>
      <c r="T31" s="120"/>
      <c r="V31" s="11"/>
      <c r="Z31" s="18"/>
    </row>
    <row r="32" spans="1:26">
      <c r="A32" s="99"/>
      <c r="B32" s="88"/>
      <c r="C32" s="121"/>
      <c r="D32" s="113"/>
      <c r="E32" s="114"/>
      <c r="F32" s="114"/>
      <c r="G32" s="114"/>
      <c r="H32" s="114"/>
      <c r="I32" s="122"/>
      <c r="J32" s="116">
        <f t="shared" si="0"/>
        <v>0</v>
      </c>
      <c r="K32" s="123"/>
      <c r="L32" s="118"/>
      <c r="M32" s="92"/>
      <c r="P32" s="119"/>
      <c r="Q32" s="119"/>
      <c r="R32" s="119"/>
      <c r="S32" s="119"/>
      <c r="T32" s="120"/>
      <c r="V32" s="11"/>
      <c r="Z32" s="18"/>
    </row>
    <row r="33" spans="1:26">
      <c r="A33" s="99"/>
      <c r="B33" s="88"/>
      <c r="C33" s="121"/>
      <c r="D33" s="113"/>
      <c r="E33" s="114"/>
      <c r="F33" s="114"/>
      <c r="G33" s="114"/>
      <c r="H33" s="114"/>
      <c r="I33" s="122"/>
      <c r="J33" s="116">
        <f t="shared" si="0"/>
        <v>0</v>
      </c>
      <c r="K33" s="123"/>
      <c r="L33" s="118"/>
      <c r="M33" s="92"/>
      <c r="P33" s="119"/>
      <c r="Q33" s="119"/>
      <c r="R33" s="119"/>
      <c r="S33" s="119"/>
      <c r="T33" s="120"/>
      <c r="V33" s="11"/>
      <c r="Z33" s="18"/>
    </row>
    <row r="34" spans="1:26">
      <c r="A34" s="99"/>
      <c r="B34" s="88"/>
      <c r="C34" s="121"/>
      <c r="D34" s="113"/>
      <c r="E34" s="114"/>
      <c r="F34" s="114"/>
      <c r="G34" s="114"/>
      <c r="H34" s="114"/>
      <c r="I34" s="122"/>
      <c r="J34" s="116">
        <f t="shared" si="0"/>
        <v>0</v>
      </c>
      <c r="K34" s="123"/>
      <c r="L34" s="118"/>
      <c r="M34" s="92"/>
      <c r="P34" s="119"/>
      <c r="Q34" s="119"/>
      <c r="R34" s="119"/>
      <c r="S34" s="119"/>
      <c r="T34" s="120"/>
      <c r="V34" s="11"/>
      <c r="Z34" s="18"/>
    </row>
    <row r="35" spans="1:26">
      <c r="A35" s="99"/>
      <c r="B35" s="88"/>
      <c r="C35" s="121"/>
      <c r="D35" s="113"/>
      <c r="E35" s="114"/>
      <c r="F35" s="114"/>
      <c r="G35" s="114"/>
      <c r="H35" s="114"/>
      <c r="I35" s="122"/>
      <c r="J35" s="116">
        <f t="shared" si="0"/>
        <v>0</v>
      </c>
      <c r="K35" s="123"/>
      <c r="L35" s="118"/>
      <c r="M35" s="92"/>
      <c r="P35" s="119"/>
      <c r="Q35" s="119"/>
      <c r="R35" s="119"/>
      <c r="S35" s="119"/>
      <c r="T35" s="120"/>
      <c r="V35" s="11"/>
      <c r="Z35" s="18"/>
    </row>
    <row r="36" spans="1:26">
      <c r="A36" s="99"/>
      <c r="B36" s="88"/>
      <c r="C36" s="121" t="s">
        <v>28</v>
      </c>
      <c r="D36" s="113"/>
      <c r="E36" s="114"/>
      <c r="F36" s="114"/>
      <c r="G36" s="114"/>
      <c r="H36" s="114"/>
      <c r="I36" s="122"/>
      <c r="J36" s="116">
        <f t="shared" si="0"/>
        <v>0</v>
      </c>
      <c r="K36" s="123"/>
      <c r="L36" s="118"/>
      <c r="M36" s="92"/>
      <c r="P36" s="119">
        <f>SUM(E$36:E$43)</f>
        <v>0</v>
      </c>
      <c r="Q36" s="119">
        <f t="shared" ref="Q36:S36" si="4">SUM(F$36:F$43)</f>
        <v>0</v>
      </c>
      <c r="R36" s="119">
        <f t="shared" si="4"/>
        <v>0</v>
      </c>
      <c r="S36" s="119">
        <f t="shared" si="4"/>
        <v>0</v>
      </c>
      <c r="T36" s="120">
        <f>SUM($L$36:$L$43)</f>
        <v>0</v>
      </c>
      <c r="V36" s="11"/>
      <c r="Z36" s="18"/>
    </row>
    <row r="37" spans="1:26" hidden="1">
      <c r="A37" s="99"/>
      <c r="B37" s="88"/>
      <c r="C37" s="121"/>
      <c r="D37" s="113"/>
      <c r="E37" s="114"/>
      <c r="F37" s="114"/>
      <c r="G37" s="114"/>
      <c r="H37" s="114"/>
      <c r="I37" s="122"/>
      <c r="J37" s="116">
        <f t="shared" si="0"/>
        <v>0</v>
      </c>
      <c r="K37" s="123"/>
      <c r="L37" s="118"/>
      <c r="M37" s="92"/>
      <c r="P37" s="119"/>
      <c r="Q37" s="119"/>
      <c r="R37" s="119"/>
      <c r="S37" s="119"/>
      <c r="T37" s="120"/>
      <c r="V37" s="11"/>
      <c r="Z37" s="18"/>
    </row>
    <row r="38" spans="1:26">
      <c r="A38" s="99"/>
      <c r="B38" s="88"/>
      <c r="C38" s="121"/>
      <c r="D38" s="113"/>
      <c r="E38" s="114"/>
      <c r="F38" s="114"/>
      <c r="G38" s="114"/>
      <c r="H38" s="114"/>
      <c r="I38" s="122"/>
      <c r="J38" s="116">
        <f t="shared" si="0"/>
        <v>0</v>
      </c>
      <c r="K38" s="123"/>
      <c r="L38" s="118"/>
      <c r="M38" s="92"/>
      <c r="P38" s="124"/>
      <c r="Q38" s="124"/>
      <c r="R38" s="124"/>
      <c r="S38" s="124"/>
      <c r="T38" s="120"/>
      <c r="V38" s="11"/>
      <c r="Z38" s="18"/>
    </row>
    <row r="39" spans="1:26">
      <c r="A39" s="99"/>
      <c r="B39" s="88"/>
      <c r="C39" s="121"/>
      <c r="D39" s="113"/>
      <c r="E39" s="114"/>
      <c r="F39" s="114"/>
      <c r="G39" s="114"/>
      <c r="H39" s="114"/>
      <c r="I39" s="122"/>
      <c r="J39" s="116">
        <f t="shared" si="0"/>
        <v>0</v>
      </c>
      <c r="K39" s="123"/>
      <c r="L39" s="118"/>
      <c r="M39" s="92"/>
      <c r="P39" s="124"/>
      <c r="Q39" s="124"/>
      <c r="R39" s="124"/>
      <c r="S39" s="124"/>
      <c r="T39" s="120"/>
      <c r="V39" s="11"/>
      <c r="Z39" s="18"/>
    </row>
    <row r="40" spans="1:26">
      <c r="A40" s="99"/>
      <c r="B40" s="88"/>
      <c r="C40" s="121"/>
      <c r="D40" s="113"/>
      <c r="E40" s="114"/>
      <c r="F40" s="114"/>
      <c r="G40" s="114"/>
      <c r="H40" s="114"/>
      <c r="I40" s="122"/>
      <c r="J40" s="116">
        <f t="shared" si="0"/>
        <v>0</v>
      </c>
      <c r="K40" s="123"/>
      <c r="L40" s="118"/>
      <c r="M40" s="92"/>
      <c r="P40" s="124"/>
      <c r="Q40" s="124"/>
      <c r="R40" s="124"/>
      <c r="S40" s="124"/>
      <c r="T40" s="120"/>
      <c r="V40" s="11"/>
      <c r="Z40" s="18"/>
    </row>
    <row r="41" spans="1:26">
      <c r="A41" s="99"/>
      <c r="B41" s="88"/>
      <c r="C41" s="121"/>
      <c r="D41" s="113"/>
      <c r="E41" s="114"/>
      <c r="F41" s="114"/>
      <c r="G41" s="114"/>
      <c r="H41" s="114"/>
      <c r="I41" s="122"/>
      <c r="J41" s="116">
        <f t="shared" si="0"/>
        <v>0</v>
      </c>
      <c r="K41" s="123"/>
      <c r="L41" s="118"/>
      <c r="M41" s="92"/>
      <c r="P41" s="124"/>
      <c r="Q41" s="124"/>
      <c r="R41" s="124"/>
      <c r="S41" s="124"/>
      <c r="T41" s="120"/>
      <c r="V41" s="11"/>
      <c r="Z41" s="18"/>
    </row>
    <row r="42" spans="1:26">
      <c r="A42" s="99"/>
      <c r="B42" s="88"/>
      <c r="C42" s="121"/>
      <c r="D42" s="113"/>
      <c r="E42" s="114"/>
      <c r="F42" s="114"/>
      <c r="G42" s="114"/>
      <c r="H42" s="114"/>
      <c r="I42" s="122"/>
      <c r="J42" s="116">
        <f t="shared" si="0"/>
        <v>0</v>
      </c>
      <c r="K42" s="123"/>
      <c r="L42" s="118"/>
      <c r="M42" s="92"/>
      <c r="P42" s="124"/>
      <c r="Q42" s="124"/>
      <c r="R42" s="124"/>
      <c r="S42" s="124"/>
      <c r="T42" s="120"/>
      <c r="V42" s="11"/>
      <c r="Z42" s="18"/>
    </row>
    <row r="43" spans="1:26">
      <c r="A43" s="99"/>
      <c r="B43" s="88"/>
      <c r="C43" s="121" t="s">
        <v>29</v>
      </c>
      <c r="D43" s="113"/>
      <c r="E43" s="114"/>
      <c r="F43" s="114"/>
      <c r="G43" s="114"/>
      <c r="H43" s="114"/>
      <c r="I43" s="122"/>
      <c r="J43" s="116">
        <f t="shared" si="0"/>
        <v>0</v>
      </c>
      <c r="K43" s="123"/>
      <c r="L43" s="118"/>
      <c r="M43" s="92"/>
      <c r="P43" s="124">
        <f>SUM(E$43:E$50)</f>
        <v>0</v>
      </c>
      <c r="Q43" s="124">
        <f t="shared" ref="Q43:S43" si="5">SUM(F$43:F$50)</f>
        <v>0</v>
      </c>
      <c r="R43" s="124">
        <f t="shared" si="5"/>
        <v>0</v>
      </c>
      <c r="S43" s="124">
        <f t="shared" si="5"/>
        <v>0</v>
      </c>
      <c r="T43" s="120">
        <f>SUM($L$43:$L$50)</f>
        <v>0</v>
      </c>
      <c r="V43" s="11"/>
      <c r="Z43" s="18"/>
    </row>
    <row r="44" spans="1:26" hidden="1">
      <c r="A44" s="99"/>
      <c r="B44" s="88"/>
      <c r="C44" s="121"/>
      <c r="D44" s="113"/>
      <c r="E44" s="114"/>
      <c r="F44" s="114"/>
      <c r="G44" s="114"/>
      <c r="H44" s="114"/>
      <c r="I44" s="122"/>
      <c r="J44" s="116">
        <f t="shared" si="0"/>
        <v>0</v>
      </c>
      <c r="K44" s="123"/>
      <c r="L44" s="118"/>
      <c r="M44" s="92"/>
      <c r="P44" s="124"/>
      <c r="Q44" s="124"/>
      <c r="R44" s="124"/>
      <c r="S44" s="124"/>
      <c r="T44" s="120"/>
      <c r="V44" s="11"/>
      <c r="Z44" s="18"/>
    </row>
    <row r="45" spans="1:26">
      <c r="A45" s="99"/>
      <c r="B45" s="88"/>
      <c r="C45" s="121"/>
      <c r="D45" s="113"/>
      <c r="E45" s="114"/>
      <c r="F45" s="114"/>
      <c r="G45" s="114"/>
      <c r="H45" s="114"/>
      <c r="I45" s="122"/>
      <c r="J45" s="116">
        <f t="shared" si="0"/>
        <v>0</v>
      </c>
      <c r="K45" s="123"/>
      <c r="L45" s="118"/>
      <c r="M45" s="92"/>
      <c r="P45" s="119"/>
      <c r="Q45" s="119"/>
      <c r="R45" s="119"/>
      <c r="S45" s="119"/>
      <c r="T45" s="120"/>
      <c r="V45" s="11"/>
      <c r="Z45" s="18"/>
    </row>
    <row r="46" spans="1:26">
      <c r="A46" s="99"/>
      <c r="B46" s="88"/>
      <c r="C46" s="121"/>
      <c r="D46" s="113"/>
      <c r="E46" s="114"/>
      <c r="F46" s="114"/>
      <c r="G46" s="114"/>
      <c r="H46" s="114"/>
      <c r="I46" s="122"/>
      <c r="J46" s="116">
        <f t="shared" si="0"/>
        <v>0</v>
      </c>
      <c r="K46" s="123"/>
      <c r="L46" s="118"/>
      <c r="M46" s="92"/>
      <c r="P46" s="119"/>
      <c r="Q46" s="119"/>
      <c r="R46" s="119"/>
      <c r="S46" s="119"/>
      <c r="T46" s="120"/>
      <c r="V46" s="11"/>
      <c r="Z46" s="18"/>
    </row>
    <row r="47" spans="1:26">
      <c r="A47" s="99"/>
      <c r="B47" s="88"/>
      <c r="C47" s="121"/>
      <c r="D47" s="113"/>
      <c r="E47" s="114"/>
      <c r="F47" s="114"/>
      <c r="G47" s="114"/>
      <c r="H47" s="114"/>
      <c r="I47" s="122"/>
      <c r="J47" s="116">
        <f t="shared" si="0"/>
        <v>0</v>
      </c>
      <c r="K47" s="123"/>
      <c r="L47" s="118"/>
      <c r="M47" s="92"/>
      <c r="P47" s="119"/>
      <c r="Q47" s="119"/>
      <c r="R47" s="119"/>
      <c r="S47" s="119"/>
      <c r="T47" s="120"/>
      <c r="V47" s="11"/>
      <c r="Z47" s="18"/>
    </row>
    <row r="48" spans="1:26">
      <c r="A48" s="99"/>
      <c r="B48" s="88"/>
      <c r="C48" s="121"/>
      <c r="D48" s="113"/>
      <c r="E48" s="114"/>
      <c r="F48" s="114"/>
      <c r="G48" s="114"/>
      <c r="H48" s="114"/>
      <c r="I48" s="122"/>
      <c r="J48" s="116">
        <f t="shared" si="0"/>
        <v>0</v>
      </c>
      <c r="K48" s="123"/>
      <c r="L48" s="118"/>
      <c r="M48" s="92"/>
      <c r="P48" s="119"/>
      <c r="Q48" s="119"/>
      <c r="R48" s="119"/>
      <c r="S48" s="119"/>
      <c r="T48" s="120"/>
      <c r="V48" s="11"/>
      <c r="Z48" s="18"/>
    </row>
    <row r="49" spans="1:26">
      <c r="A49" s="99"/>
      <c r="B49" s="88"/>
      <c r="C49" s="121"/>
      <c r="D49" s="113"/>
      <c r="E49" s="114"/>
      <c r="F49" s="114"/>
      <c r="G49" s="114"/>
      <c r="H49" s="114"/>
      <c r="I49" s="122"/>
      <c r="J49" s="116">
        <f t="shared" si="0"/>
        <v>0</v>
      </c>
      <c r="K49" s="123"/>
      <c r="L49" s="118"/>
      <c r="M49" s="92"/>
      <c r="P49" s="119"/>
      <c r="Q49" s="119"/>
      <c r="R49" s="119"/>
      <c r="S49" s="119"/>
      <c r="T49" s="120"/>
      <c r="V49" s="11"/>
      <c r="Z49" s="18"/>
    </row>
    <row r="50" spans="1:26">
      <c r="A50" s="99"/>
      <c r="B50" s="88"/>
      <c r="C50" s="121" t="s">
        <v>30</v>
      </c>
      <c r="D50" s="113"/>
      <c r="E50" s="114"/>
      <c r="F50" s="114"/>
      <c r="G50" s="114"/>
      <c r="H50" s="114"/>
      <c r="I50" s="122"/>
      <c r="J50" s="116">
        <f t="shared" si="0"/>
        <v>0</v>
      </c>
      <c r="K50" s="123"/>
      <c r="L50" s="118"/>
      <c r="M50" s="92"/>
      <c r="P50" s="124">
        <f>SUM(E$50:E$64)-E64</f>
        <v>0</v>
      </c>
      <c r="Q50" s="124">
        <f>SUM(F$50:F$64)-F64</f>
        <v>0</v>
      </c>
      <c r="R50" s="124">
        <f>SUM(G$50:G$64)-G64</f>
        <v>0</v>
      </c>
      <c r="S50" s="124">
        <f>SUM(H$50:H$64)-H64</f>
        <v>0</v>
      </c>
      <c r="T50" s="120">
        <f>SUM($L$50:$L$64)-L64</f>
        <v>0</v>
      </c>
      <c r="V50" s="11"/>
      <c r="Z50" s="18"/>
    </row>
    <row r="51" spans="1:26" hidden="1">
      <c r="A51" s="99"/>
      <c r="B51" s="88"/>
      <c r="C51" s="121"/>
      <c r="D51" s="113"/>
      <c r="E51" s="114"/>
      <c r="F51" s="114"/>
      <c r="G51" s="114"/>
      <c r="H51" s="114"/>
      <c r="I51" s="122"/>
      <c r="J51" s="116">
        <f t="shared" si="0"/>
        <v>0</v>
      </c>
      <c r="K51" s="123"/>
      <c r="L51" s="118"/>
      <c r="M51" s="92"/>
      <c r="P51" s="124"/>
      <c r="Q51" s="124"/>
      <c r="R51" s="124"/>
      <c r="S51" s="124"/>
      <c r="T51" s="120"/>
      <c r="V51" s="11"/>
      <c r="Z51" s="18"/>
    </row>
    <row r="52" spans="1:26">
      <c r="A52" s="99"/>
      <c r="B52" s="88"/>
      <c r="C52" s="121"/>
      <c r="D52" s="113"/>
      <c r="E52" s="114"/>
      <c r="F52" s="114"/>
      <c r="G52" s="114"/>
      <c r="H52" s="114"/>
      <c r="I52" s="122"/>
      <c r="J52" s="116">
        <f t="shared" si="0"/>
        <v>0</v>
      </c>
      <c r="K52" s="123"/>
      <c r="L52" s="118"/>
      <c r="M52" s="92"/>
      <c r="P52" s="124"/>
      <c r="Q52" s="124"/>
      <c r="R52" s="124"/>
      <c r="S52" s="124"/>
      <c r="T52" s="120"/>
      <c r="V52" s="11"/>
      <c r="Z52" s="18"/>
    </row>
    <row r="53" spans="1:26">
      <c r="A53" s="99"/>
      <c r="B53" s="88"/>
      <c r="C53" s="121"/>
      <c r="D53" s="113"/>
      <c r="E53" s="114"/>
      <c r="F53" s="114"/>
      <c r="G53" s="114"/>
      <c r="H53" s="114"/>
      <c r="I53" s="122"/>
      <c r="J53" s="116">
        <f t="shared" si="0"/>
        <v>0</v>
      </c>
      <c r="K53" s="123"/>
      <c r="L53" s="118"/>
      <c r="M53" s="92"/>
      <c r="P53" s="124"/>
      <c r="Q53" s="124"/>
      <c r="R53" s="124"/>
      <c r="S53" s="124"/>
      <c r="T53" s="120"/>
      <c r="V53" s="11"/>
      <c r="Z53" s="18"/>
    </row>
    <row r="54" spans="1:26">
      <c r="A54" s="99"/>
      <c r="B54" s="88"/>
      <c r="C54" s="121"/>
      <c r="D54" s="113"/>
      <c r="E54" s="114"/>
      <c r="F54" s="114"/>
      <c r="G54" s="114"/>
      <c r="H54" s="114"/>
      <c r="I54" s="122"/>
      <c r="J54" s="116">
        <f t="shared" si="0"/>
        <v>0</v>
      </c>
      <c r="K54" s="123"/>
      <c r="L54" s="118"/>
      <c r="M54" s="92"/>
      <c r="P54" s="124"/>
      <c r="Q54" s="124"/>
      <c r="R54" s="124"/>
      <c r="S54" s="124"/>
      <c r="T54" s="120"/>
      <c r="V54" s="11"/>
      <c r="Z54" s="18"/>
    </row>
    <row r="55" spans="1:26">
      <c r="A55" s="99"/>
      <c r="B55" s="88"/>
      <c r="C55" s="121"/>
      <c r="D55" s="113"/>
      <c r="E55" s="114"/>
      <c r="F55" s="114"/>
      <c r="G55" s="114"/>
      <c r="H55" s="114"/>
      <c r="I55" s="122"/>
      <c r="J55" s="116">
        <f t="shared" si="0"/>
        <v>0</v>
      </c>
      <c r="K55" s="123"/>
      <c r="L55" s="118"/>
      <c r="M55" s="92"/>
      <c r="P55" s="124"/>
      <c r="Q55" s="124"/>
      <c r="R55" s="124"/>
      <c r="S55" s="124"/>
      <c r="T55" s="120"/>
      <c r="V55" s="11"/>
      <c r="Z55" s="18"/>
    </row>
    <row r="56" spans="1:26">
      <c r="A56" s="99"/>
      <c r="B56" s="88"/>
      <c r="C56" s="121"/>
      <c r="D56" s="113"/>
      <c r="E56" s="114"/>
      <c r="F56" s="114"/>
      <c r="G56" s="114"/>
      <c r="H56" s="114"/>
      <c r="I56" s="122"/>
      <c r="J56" s="116">
        <f t="shared" si="0"/>
        <v>0</v>
      </c>
      <c r="K56" s="123"/>
      <c r="L56" s="118"/>
      <c r="M56" s="92"/>
      <c r="P56" s="124"/>
      <c r="Q56" s="124"/>
      <c r="R56" s="124"/>
      <c r="S56" s="124"/>
      <c r="T56" s="120"/>
      <c r="V56" s="11"/>
      <c r="Z56" s="18"/>
    </row>
    <row r="57" spans="1:26">
      <c r="A57" s="99"/>
      <c r="B57" s="88"/>
      <c r="C57" s="121" t="s">
        <v>31</v>
      </c>
      <c r="D57" s="113"/>
      <c r="E57" s="114"/>
      <c r="F57" s="114"/>
      <c r="G57" s="114"/>
      <c r="H57" s="114"/>
      <c r="I57" s="122"/>
      <c r="J57" s="116">
        <f t="shared" si="0"/>
        <v>0</v>
      </c>
      <c r="K57" s="123"/>
      <c r="L57" s="118"/>
      <c r="M57" s="92"/>
      <c r="P57" s="119"/>
      <c r="Q57" s="119"/>
      <c r="R57" s="119"/>
      <c r="S57" s="119"/>
      <c r="T57" s="120"/>
      <c r="V57" s="11"/>
      <c r="Z57" s="18"/>
    </row>
    <row r="58" spans="1:26" hidden="1">
      <c r="A58" s="99"/>
      <c r="B58" s="88"/>
      <c r="C58" s="121"/>
      <c r="D58" s="113"/>
      <c r="E58" s="114"/>
      <c r="F58" s="114"/>
      <c r="G58" s="114"/>
      <c r="H58" s="114"/>
      <c r="I58" s="122"/>
      <c r="J58" s="116">
        <f t="shared" si="0"/>
        <v>0</v>
      </c>
      <c r="K58" s="123"/>
      <c r="L58" s="118"/>
      <c r="M58" s="92"/>
      <c r="P58" s="119"/>
      <c r="Q58" s="119"/>
      <c r="R58" s="119"/>
      <c r="S58" s="119"/>
      <c r="T58" s="120"/>
      <c r="V58" s="11"/>
      <c r="Z58" s="18"/>
    </row>
    <row r="59" spans="1:26">
      <c r="A59" s="99"/>
      <c r="B59" s="88"/>
      <c r="C59" s="121"/>
      <c r="D59" s="113"/>
      <c r="E59" s="114"/>
      <c r="F59" s="114"/>
      <c r="G59" s="114"/>
      <c r="H59" s="114"/>
      <c r="I59" s="122"/>
      <c r="J59" s="116">
        <f t="shared" si="0"/>
        <v>0</v>
      </c>
      <c r="K59" s="123"/>
      <c r="L59" s="118"/>
      <c r="M59" s="92"/>
      <c r="P59" s="119"/>
      <c r="Q59" s="119"/>
      <c r="R59" s="119"/>
      <c r="S59" s="119"/>
      <c r="T59" s="120"/>
      <c r="V59" s="11"/>
      <c r="Z59" s="18"/>
    </row>
    <row r="60" spans="1:26">
      <c r="A60" s="99"/>
      <c r="B60" s="88"/>
      <c r="C60" s="121"/>
      <c r="D60" s="113"/>
      <c r="E60" s="114"/>
      <c r="F60" s="114"/>
      <c r="G60" s="114"/>
      <c r="H60" s="114"/>
      <c r="I60" s="122"/>
      <c r="J60" s="116">
        <f t="shared" si="0"/>
        <v>0</v>
      </c>
      <c r="K60" s="123"/>
      <c r="L60" s="118"/>
      <c r="M60" s="92"/>
      <c r="P60" s="119"/>
      <c r="Q60" s="119"/>
      <c r="R60" s="119"/>
      <c r="S60" s="119"/>
      <c r="T60" s="120"/>
      <c r="V60" s="11"/>
      <c r="Z60" s="18"/>
    </row>
    <row r="61" spans="1:26">
      <c r="A61" s="99"/>
      <c r="B61" s="88"/>
      <c r="C61" s="121"/>
      <c r="D61" s="113"/>
      <c r="E61" s="114"/>
      <c r="F61" s="114"/>
      <c r="G61" s="114"/>
      <c r="H61" s="114"/>
      <c r="I61" s="122"/>
      <c r="J61" s="116">
        <f t="shared" si="0"/>
        <v>0</v>
      </c>
      <c r="K61" s="123"/>
      <c r="L61" s="118"/>
      <c r="M61" s="92"/>
      <c r="P61" s="119"/>
      <c r="Q61" s="119"/>
      <c r="R61" s="119"/>
      <c r="S61" s="119"/>
      <c r="T61" s="120"/>
      <c r="V61" s="11"/>
      <c r="Z61" s="18"/>
    </row>
    <row r="62" spans="1:26">
      <c r="A62" s="99"/>
      <c r="B62" s="88"/>
      <c r="C62" s="121"/>
      <c r="D62" s="113"/>
      <c r="E62" s="114"/>
      <c r="F62" s="114"/>
      <c r="G62" s="114"/>
      <c r="H62" s="114"/>
      <c r="I62" s="122"/>
      <c r="J62" s="116">
        <f t="shared" si="0"/>
        <v>0</v>
      </c>
      <c r="K62" s="123"/>
      <c r="L62" s="118"/>
      <c r="M62" s="92"/>
      <c r="P62" s="119"/>
      <c r="Q62" s="119"/>
      <c r="R62" s="119"/>
      <c r="S62" s="119"/>
      <c r="T62" s="120"/>
      <c r="V62" s="11"/>
      <c r="Z62" s="18"/>
    </row>
    <row r="63" spans="1:26" ht="18.5" thickBot="1">
      <c r="A63" s="99"/>
      <c r="B63" s="88"/>
      <c r="C63" s="121"/>
      <c r="D63" s="125"/>
      <c r="E63" s="126"/>
      <c r="F63" s="126"/>
      <c r="G63" s="126"/>
      <c r="H63" s="126"/>
      <c r="I63" s="127"/>
      <c r="J63" s="128">
        <f t="shared" si="0"/>
        <v>0</v>
      </c>
      <c r="K63" s="129"/>
      <c r="L63" s="130"/>
      <c r="M63" s="92"/>
      <c r="P63" s="119"/>
      <c r="Q63" s="119"/>
      <c r="R63" s="119"/>
      <c r="S63" s="119"/>
      <c r="T63" s="120"/>
      <c r="V63" s="11"/>
      <c r="Z63" s="18"/>
    </row>
    <row r="64" spans="1:26" ht="19" thickTop="1" thickBot="1">
      <c r="A64" s="131"/>
      <c r="B64" s="132"/>
      <c r="C64" s="133" t="s">
        <v>32</v>
      </c>
      <c r="D64" s="134"/>
      <c r="E64" s="135">
        <f>SUM(E9:E63)</f>
        <v>0</v>
      </c>
      <c r="F64" s="135">
        <f>SUM(F9:F63)</f>
        <v>0</v>
      </c>
      <c r="G64" s="135">
        <f>SUM(G9:G63)</f>
        <v>0</v>
      </c>
      <c r="H64" s="135">
        <f>SUM(H9:H63)</f>
        <v>0</v>
      </c>
      <c r="I64" s="136"/>
      <c r="J64" s="137">
        <f>SUM(E10:H64)-SUM(E64:H64)</f>
        <v>0</v>
      </c>
      <c r="K64" s="138"/>
      <c r="L64" s="139">
        <f>SUM(L9:L63)</f>
        <v>0</v>
      </c>
      <c r="M64" s="92"/>
      <c r="P64" s="140"/>
      <c r="Q64" s="140"/>
      <c r="R64" s="140"/>
      <c r="S64" s="140"/>
      <c r="T64" s="141"/>
      <c r="U64" s="131"/>
      <c r="V64" s="5"/>
      <c r="W64" s="5"/>
    </row>
    <row r="65" spans="2:23">
      <c r="B65" s="142"/>
      <c r="C65" s="93"/>
      <c r="D65" s="143"/>
      <c r="E65" s="143"/>
      <c r="F65" s="143"/>
      <c r="G65" s="143"/>
      <c r="H65" s="143"/>
      <c r="I65" s="143"/>
      <c r="J65" s="143"/>
      <c r="K65" s="143"/>
      <c r="L65" s="93"/>
      <c r="M65" s="94"/>
      <c r="P65" s="131"/>
      <c r="Q65" s="131"/>
      <c r="R65" s="131"/>
      <c r="S65" s="131"/>
      <c r="U65" s="131"/>
      <c r="V65" s="5"/>
      <c r="W65" s="5"/>
    </row>
    <row r="67" spans="2:23">
      <c r="D67" s="144"/>
    </row>
    <row r="68" spans="2:23" ht="18.5" thickBot="1">
      <c r="C68" s="83" t="s">
        <v>33</v>
      </c>
    </row>
    <row r="69" spans="2:23" ht="93" customHeight="1" thickBot="1">
      <c r="C69" s="145"/>
      <c r="D69" s="146"/>
      <c r="E69" s="146"/>
      <c r="F69" s="146"/>
      <c r="G69" s="146"/>
      <c r="H69" s="146"/>
      <c r="I69" s="146"/>
      <c r="J69" s="146"/>
      <c r="K69" s="146"/>
      <c r="L69" s="147"/>
    </row>
  </sheetData>
  <sheetProtection formatCells="0" formatColumns="0" formatRows="0" insertColumns="0" insertRows="0" deleteColumns="0" deleteRows="0" sort="0" autoFilter="0" pivotTables="0"/>
  <mergeCells count="5">
    <mergeCell ref="J7:J8"/>
    <mergeCell ref="I7:I8"/>
    <mergeCell ref="K7:K8"/>
    <mergeCell ref="T7:T8"/>
    <mergeCell ref="L7:L8"/>
  </mergeCells>
  <phoneticPr fontId="1"/>
  <conditionalFormatting sqref="C8">
    <cfRule type="expression" dxfId="28" priority="6">
      <formula>$C$9=""</formula>
    </cfRule>
  </conditionalFormatting>
  <conditionalFormatting sqref="C9:C63">
    <cfRule type="containsBlanks" dxfId="27" priority="8">
      <formula>LEN(TRIM(C9))=0</formula>
    </cfRule>
    <cfRule type="notContainsBlanks" dxfId="26" priority="102">
      <formula>LEN(TRIM(C9))&gt;0</formula>
    </cfRule>
  </conditionalFormatting>
  <conditionalFormatting sqref="C64:L64">
    <cfRule type="expression" dxfId="25" priority="1">
      <formula>$C64="合計"</formula>
    </cfRule>
  </conditionalFormatting>
  <conditionalFormatting sqref="D9:D63">
    <cfRule type="expression" dxfId="24" priority="10">
      <formula>$C9="*"</formula>
    </cfRule>
  </conditionalFormatting>
  <conditionalFormatting sqref="D9:I63 K9:L63">
    <cfRule type="expression" dxfId="23" priority="9">
      <formula>$C9=""</formula>
    </cfRule>
  </conditionalFormatting>
  <conditionalFormatting sqref="D9:L63">
    <cfRule type="notContainsBlanks" dxfId="22" priority="5" stopIfTrue="1">
      <formula>LEN(TRIM(D9))&gt;0</formula>
    </cfRule>
  </conditionalFormatting>
  <conditionalFormatting sqref="E64:H64">
    <cfRule type="cellIs" dxfId="21" priority="97" operator="equal">
      <formula>0</formula>
    </cfRule>
  </conditionalFormatting>
  <conditionalFormatting sqref="E9:I63 K9:L63">
    <cfRule type="expression" dxfId="20" priority="104">
      <formula>$D9&lt;&gt;""</formula>
    </cfRule>
  </conditionalFormatting>
  <conditionalFormatting sqref="E9:I63 K63:L63">
    <cfRule type="expression" dxfId="19" priority="12">
      <formula>E9&lt;&gt;""</formula>
    </cfRule>
  </conditionalFormatting>
  <conditionalFormatting sqref="E9:L63">
    <cfRule type="expression" dxfId="18" priority="2">
      <formula>$C9&lt;&gt;""</formula>
    </cfRule>
  </conditionalFormatting>
  <conditionalFormatting sqref="J9:J63">
    <cfRule type="notContainsBlanks" dxfId="17" priority="4">
      <formula>LEN(TRIM(J9))&gt;0</formula>
    </cfRule>
  </conditionalFormatting>
  <conditionalFormatting sqref="L64">
    <cfRule type="cellIs" dxfId="16" priority="23" operator="equal">
      <formula>0</formula>
    </cfRule>
  </conditionalFormatting>
  <conditionalFormatting sqref="P9:T63">
    <cfRule type="expression" dxfId="15" priority="44">
      <formula>NOT($C9="")</formula>
    </cfRule>
  </conditionalFormatting>
  <conditionalFormatting sqref="P64:T64">
    <cfRule type="cellIs" dxfId="14" priority="94" operator="equal">
      <formula>0</formula>
    </cfRule>
  </conditionalFormatting>
  <dataValidations count="1">
    <dataValidation type="list" allowBlank="1" showInputMessage="1" showErrorMessage="1" sqref="C9:C63" xr:uid="{D8CCD23A-931D-41B7-93C8-51E238DCBB50}">
      <formula1>#REF!</formula1>
    </dataValidation>
  </dataValidations>
  <pageMargins left="0.7" right="0.7" top="0.75" bottom="0.75" header="0.3" footer="0.3"/>
  <pageSetup paperSize="9" scale="21"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39ABA-D395-4E09-A5B9-6CBF7F5B37C1}">
  <dimension ref="A1:G65"/>
  <sheetViews>
    <sheetView topLeftCell="A14" workbookViewId="0">
      <selection activeCell="R30" sqref="R30"/>
    </sheetView>
  </sheetViews>
  <sheetFormatPr defaultColWidth="4.33203125" defaultRowHeight="18"/>
  <cols>
    <col min="1" max="2" width="13.83203125" style="213" customWidth="1"/>
    <col min="3" max="5" width="15.58203125" style="245" customWidth="1"/>
    <col min="6" max="6" width="16.08203125" style="246" customWidth="1"/>
    <col min="7" max="16384" width="4.33203125" style="213"/>
  </cols>
  <sheetData>
    <row r="1" spans="1:7" ht="16.5" customHeight="1">
      <c r="A1" s="210" t="s">
        <v>5718</v>
      </c>
      <c r="B1" s="211"/>
      <c r="C1" s="211"/>
      <c r="D1" s="211"/>
      <c r="E1" s="211"/>
      <c r="F1" s="212"/>
    </row>
    <row r="2" spans="1:7" ht="30" customHeight="1">
      <c r="A2" s="214" t="s">
        <v>5719</v>
      </c>
      <c r="B2" s="215" t="s">
        <v>5720</v>
      </c>
      <c r="C2" s="216" t="s">
        <v>5721</v>
      </c>
      <c r="D2" s="217" t="s">
        <v>5722</v>
      </c>
      <c r="E2" s="217" t="s">
        <v>5723</v>
      </c>
      <c r="F2" s="218" t="s">
        <v>5724</v>
      </c>
      <c r="G2" s="219"/>
    </row>
    <row r="3" spans="1:7" ht="15" customHeight="1">
      <c r="A3" s="220" t="s">
        <v>319</v>
      </c>
      <c r="B3" s="221">
        <v>0.44595000000000001</v>
      </c>
      <c r="C3" s="222">
        <v>92.7</v>
      </c>
      <c r="D3" s="222">
        <v>19.100000000000001</v>
      </c>
      <c r="E3" s="222">
        <v>304</v>
      </c>
      <c r="F3" s="223">
        <v>99.2</v>
      </c>
    </row>
    <row r="4" spans="1:7" ht="15" customHeight="1">
      <c r="A4" s="224" t="s">
        <v>323</v>
      </c>
      <c r="B4" s="225">
        <v>0.34205000000000002</v>
      </c>
      <c r="C4" s="226">
        <v>88.9</v>
      </c>
      <c r="D4" s="226">
        <v>12.5</v>
      </c>
      <c r="E4" s="226">
        <v>82.1</v>
      </c>
      <c r="F4" s="227">
        <v>96.8</v>
      </c>
    </row>
    <row r="5" spans="1:7" ht="15" customHeight="1">
      <c r="A5" s="224" t="s">
        <v>327</v>
      </c>
      <c r="B5" s="225">
        <v>0.35855999999999999</v>
      </c>
      <c r="C5" s="226">
        <v>88.2</v>
      </c>
      <c r="D5" s="226">
        <v>13.3</v>
      </c>
      <c r="E5" s="226">
        <v>200.6</v>
      </c>
      <c r="F5" s="227">
        <v>99.5</v>
      </c>
    </row>
    <row r="6" spans="1:7" ht="15" customHeight="1">
      <c r="A6" s="224" t="s">
        <v>331</v>
      </c>
      <c r="B6" s="225">
        <v>0.59731000000000001</v>
      </c>
      <c r="C6" s="226">
        <v>89</v>
      </c>
      <c r="D6" s="226">
        <v>11.2</v>
      </c>
      <c r="E6" s="226">
        <v>146.9</v>
      </c>
      <c r="F6" s="227">
        <v>100.1</v>
      </c>
    </row>
    <row r="7" spans="1:7" ht="15" customHeight="1">
      <c r="A7" s="224" t="s">
        <v>335</v>
      </c>
      <c r="B7" s="225">
        <v>0.31065999999999999</v>
      </c>
      <c r="C7" s="226">
        <v>86.6</v>
      </c>
      <c r="D7" s="226">
        <v>14.9</v>
      </c>
      <c r="E7" s="226">
        <v>229.9</v>
      </c>
      <c r="F7" s="227">
        <v>100.2</v>
      </c>
    </row>
    <row r="8" spans="1:7" ht="15" customHeight="1">
      <c r="A8" s="224" t="s">
        <v>339</v>
      </c>
      <c r="B8" s="225">
        <v>0.36209000000000002</v>
      </c>
      <c r="C8" s="226">
        <v>88.7</v>
      </c>
      <c r="D8" s="226">
        <v>12</v>
      </c>
      <c r="E8" s="226">
        <v>211.5</v>
      </c>
      <c r="F8" s="227">
        <v>100</v>
      </c>
    </row>
    <row r="9" spans="1:7" ht="15" customHeight="1">
      <c r="A9" s="224" t="s">
        <v>343</v>
      </c>
      <c r="B9" s="225">
        <v>0.52158000000000004</v>
      </c>
      <c r="C9" s="226">
        <v>93.8</v>
      </c>
      <c r="D9" s="226">
        <v>7.1</v>
      </c>
      <c r="E9" s="226">
        <v>106.9</v>
      </c>
      <c r="F9" s="227">
        <v>100.4</v>
      </c>
    </row>
    <row r="10" spans="1:7" ht="15" customHeight="1">
      <c r="A10" s="224" t="s">
        <v>347</v>
      </c>
      <c r="B10" s="225">
        <v>0.63114999999999999</v>
      </c>
      <c r="C10" s="226">
        <v>88.3</v>
      </c>
      <c r="D10" s="226">
        <v>9.1999999999999993</v>
      </c>
      <c r="E10" s="226">
        <v>172.8</v>
      </c>
      <c r="F10" s="227">
        <v>100.4</v>
      </c>
    </row>
    <row r="11" spans="1:7" ht="15" customHeight="1">
      <c r="A11" s="224" t="s">
        <v>351</v>
      </c>
      <c r="B11" s="225">
        <v>0.61975999999999998</v>
      </c>
      <c r="C11" s="226">
        <v>88.8</v>
      </c>
      <c r="D11" s="226">
        <v>9.6</v>
      </c>
      <c r="E11" s="226">
        <v>98.6</v>
      </c>
      <c r="F11" s="227">
        <v>100.3</v>
      </c>
    </row>
    <row r="12" spans="1:7" ht="15" customHeight="1">
      <c r="A12" s="224" t="s">
        <v>355</v>
      </c>
      <c r="B12" s="225">
        <v>0.61177000000000004</v>
      </c>
      <c r="C12" s="226">
        <v>87.6</v>
      </c>
      <c r="D12" s="226">
        <v>9.4</v>
      </c>
      <c r="E12" s="226">
        <v>146.19999999999999</v>
      </c>
      <c r="F12" s="227">
        <v>100.2</v>
      </c>
    </row>
    <row r="13" spans="1:7" ht="15" customHeight="1">
      <c r="A13" s="224" t="s">
        <v>359</v>
      </c>
      <c r="B13" s="225">
        <v>0.74351</v>
      </c>
      <c r="C13" s="226">
        <v>90.1</v>
      </c>
      <c r="D13" s="226">
        <v>10.7</v>
      </c>
      <c r="E13" s="226">
        <v>157.9</v>
      </c>
      <c r="F13" s="227">
        <v>101</v>
      </c>
    </row>
    <row r="14" spans="1:7" ht="15" customHeight="1">
      <c r="A14" s="224" t="s">
        <v>363</v>
      </c>
      <c r="B14" s="225">
        <v>0.75112000000000001</v>
      </c>
      <c r="C14" s="226">
        <v>84.8</v>
      </c>
      <c r="D14" s="226">
        <v>8.1</v>
      </c>
      <c r="E14" s="226">
        <v>114.5</v>
      </c>
      <c r="F14" s="227">
        <v>99.8</v>
      </c>
    </row>
    <row r="15" spans="1:7" ht="15" customHeight="1">
      <c r="A15" s="224" t="s">
        <v>367</v>
      </c>
      <c r="B15" s="225">
        <v>1.07301</v>
      </c>
      <c r="C15" s="226">
        <v>77.8</v>
      </c>
      <c r="D15" s="226">
        <v>1.5</v>
      </c>
      <c r="E15" s="226">
        <v>37.5</v>
      </c>
      <c r="F15" s="227">
        <v>100.8</v>
      </c>
    </row>
    <row r="16" spans="1:7" ht="15" customHeight="1">
      <c r="A16" s="224" t="s">
        <v>371</v>
      </c>
      <c r="B16" s="225">
        <v>0.85329999999999995</v>
      </c>
      <c r="C16" s="226">
        <v>88.6</v>
      </c>
      <c r="D16" s="226">
        <v>9.1999999999999993</v>
      </c>
      <c r="E16" s="226">
        <v>81.599999999999994</v>
      </c>
      <c r="F16" s="227">
        <v>101.6</v>
      </c>
    </row>
    <row r="17" spans="1:6" ht="15" customHeight="1">
      <c r="A17" s="224" t="s">
        <v>375</v>
      </c>
      <c r="B17" s="225">
        <v>0.45700000000000002</v>
      </c>
      <c r="C17" s="226">
        <v>89.3</v>
      </c>
      <c r="D17" s="226">
        <v>17.5</v>
      </c>
      <c r="E17" s="226">
        <v>297.39999999999998</v>
      </c>
      <c r="F17" s="227">
        <v>99.1</v>
      </c>
    </row>
    <row r="18" spans="1:6" ht="15" customHeight="1">
      <c r="A18" s="224" t="s">
        <v>379</v>
      </c>
      <c r="B18" s="225">
        <v>0.46248</v>
      </c>
      <c r="C18" s="226">
        <v>88.6</v>
      </c>
      <c r="D18" s="226">
        <v>13.4</v>
      </c>
      <c r="E18" s="226">
        <v>222.1</v>
      </c>
      <c r="F18" s="227">
        <v>99.3</v>
      </c>
    </row>
    <row r="19" spans="1:6" ht="15" customHeight="1">
      <c r="A19" s="224" t="s">
        <v>383</v>
      </c>
      <c r="B19" s="225">
        <v>0.49718000000000001</v>
      </c>
      <c r="C19" s="226">
        <v>87.7</v>
      </c>
      <c r="D19" s="226">
        <v>12.6</v>
      </c>
      <c r="E19" s="226">
        <v>196.6</v>
      </c>
      <c r="F19" s="227">
        <v>99.8</v>
      </c>
    </row>
    <row r="20" spans="1:6" ht="15" customHeight="1">
      <c r="A20" s="224" t="s">
        <v>387</v>
      </c>
      <c r="B20" s="225">
        <v>0.40511000000000003</v>
      </c>
      <c r="C20" s="226">
        <v>91.1</v>
      </c>
      <c r="D20" s="226">
        <v>12.1</v>
      </c>
      <c r="E20" s="226">
        <v>147.30000000000001</v>
      </c>
      <c r="F20" s="227">
        <v>99.4</v>
      </c>
    </row>
    <row r="21" spans="1:6" ht="15" customHeight="1">
      <c r="A21" s="224" t="s">
        <v>391</v>
      </c>
      <c r="B21" s="225">
        <v>0.38431999999999999</v>
      </c>
      <c r="C21" s="226">
        <v>84.5</v>
      </c>
      <c r="D21" s="226">
        <v>11.6</v>
      </c>
      <c r="E21" s="226">
        <v>180.9</v>
      </c>
      <c r="F21" s="227">
        <v>100.4</v>
      </c>
    </row>
    <row r="22" spans="1:6" ht="15" customHeight="1">
      <c r="A22" s="224" t="s">
        <v>395</v>
      </c>
      <c r="B22" s="225">
        <v>0.50787000000000004</v>
      </c>
      <c r="C22" s="226">
        <v>89.6</v>
      </c>
      <c r="D22" s="226">
        <v>9.8000000000000007</v>
      </c>
      <c r="E22" s="226">
        <v>157.69999999999999</v>
      </c>
      <c r="F22" s="227">
        <v>100.2</v>
      </c>
    </row>
    <row r="23" spans="1:6" ht="15" customHeight="1">
      <c r="A23" s="224" t="s">
        <v>399</v>
      </c>
      <c r="B23" s="225">
        <v>0.53634000000000004</v>
      </c>
      <c r="C23" s="226">
        <v>84.7</v>
      </c>
      <c r="D23" s="226">
        <v>6.1</v>
      </c>
      <c r="E23" s="226">
        <v>209.9</v>
      </c>
      <c r="F23" s="227">
        <v>99.6</v>
      </c>
    </row>
    <row r="24" spans="1:6" ht="15" customHeight="1">
      <c r="A24" s="224" t="s">
        <v>403</v>
      </c>
      <c r="B24" s="225">
        <v>0.69277999999999995</v>
      </c>
      <c r="C24" s="226">
        <v>88.4</v>
      </c>
      <c r="D24" s="226">
        <v>13.1</v>
      </c>
      <c r="E24" s="226">
        <v>230.9</v>
      </c>
      <c r="F24" s="227">
        <v>102.2</v>
      </c>
    </row>
    <row r="25" spans="1:6" ht="15" customHeight="1">
      <c r="A25" s="224" t="s">
        <v>407</v>
      </c>
      <c r="B25" s="225">
        <v>0.88544999999999996</v>
      </c>
      <c r="C25" s="226">
        <v>89.2</v>
      </c>
      <c r="D25" s="226">
        <v>13.1</v>
      </c>
      <c r="E25" s="226">
        <v>168.3</v>
      </c>
      <c r="F25" s="227">
        <v>102.1</v>
      </c>
    </row>
    <row r="26" spans="1:6" ht="15" customHeight="1">
      <c r="A26" s="224" t="s">
        <v>411</v>
      </c>
      <c r="B26" s="225">
        <v>0.58572999999999997</v>
      </c>
      <c r="C26" s="226">
        <v>87.4</v>
      </c>
      <c r="D26" s="226">
        <v>12</v>
      </c>
      <c r="E26" s="226">
        <v>168.3</v>
      </c>
      <c r="F26" s="227">
        <v>101.4</v>
      </c>
    </row>
    <row r="27" spans="1:6" ht="15" customHeight="1">
      <c r="A27" s="224" t="s">
        <v>415</v>
      </c>
      <c r="B27" s="225">
        <v>0.54835999999999996</v>
      </c>
      <c r="C27" s="226">
        <v>86.3</v>
      </c>
      <c r="D27" s="226">
        <v>10.4</v>
      </c>
      <c r="E27" s="226">
        <v>183.4</v>
      </c>
      <c r="F27" s="227">
        <v>100.7</v>
      </c>
    </row>
    <row r="28" spans="1:6" ht="15" customHeight="1">
      <c r="A28" s="224" t="s">
        <v>419</v>
      </c>
      <c r="B28" s="225">
        <v>0.56803000000000003</v>
      </c>
      <c r="C28" s="226">
        <v>94.4</v>
      </c>
      <c r="D28" s="226">
        <v>15.9</v>
      </c>
      <c r="E28" s="226">
        <v>270.8</v>
      </c>
      <c r="F28" s="227">
        <v>99.5</v>
      </c>
    </row>
    <row r="29" spans="1:6" ht="15" customHeight="1">
      <c r="A29" s="224" t="s">
        <v>152</v>
      </c>
      <c r="B29" s="225">
        <v>0.75219000000000003</v>
      </c>
      <c r="C29" s="226">
        <v>87.1</v>
      </c>
      <c r="D29" s="226">
        <v>12.2</v>
      </c>
      <c r="E29" s="226">
        <v>130.9</v>
      </c>
      <c r="F29" s="227">
        <v>100.9</v>
      </c>
    </row>
    <row r="30" spans="1:6" ht="15" customHeight="1">
      <c r="A30" s="224" t="s">
        <v>426</v>
      </c>
      <c r="B30" s="225">
        <v>0.62258000000000002</v>
      </c>
      <c r="C30" s="226">
        <v>97.2</v>
      </c>
      <c r="D30" s="226">
        <v>15.2</v>
      </c>
      <c r="E30" s="226">
        <v>315.10000000000002</v>
      </c>
      <c r="F30" s="227">
        <v>99.8</v>
      </c>
    </row>
    <row r="31" spans="1:6" ht="15" customHeight="1">
      <c r="A31" s="224" t="s">
        <v>430</v>
      </c>
      <c r="B31" s="225">
        <v>0.41699999999999998</v>
      </c>
      <c r="C31" s="226">
        <v>84.8</v>
      </c>
      <c r="D31" s="226">
        <v>9</v>
      </c>
      <c r="E31" s="226">
        <v>115.3</v>
      </c>
      <c r="F31" s="227">
        <v>99.4</v>
      </c>
    </row>
    <row r="32" spans="1:6" ht="15" customHeight="1">
      <c r="A32" s="224" t="s">
        <v>434</v>
      </c>
      <c r="B32" s="225">
        <v>0.32296999999999998</v>
      </c>
      <c r="C32" s="226">
        <v>86.9</v>
      </c>
      <c r="D32" s="226">
        <v>7.7</v>
      </c>
      <c r="E32" s="226">
        <v>194.6</v>
      </c>
      <c r="F32" s="227">
        <v>99.5</v>
      </c>
    </row>
    <row r="33" spans="1:6" ht="15" customHeight="1">
      <c r="A33" s="224" t="s">
        <v>438</v>
      </c>
      <c r="B33" s="225">
        <v>0.27259</v>
      </c>
      <c r="C33" s="226">
        <v>82.8</v>
      </c>
      <c r="D33" s="226">
        <v>9.4</v>
      </c>
      <c r="E33" s="226">
        <v>125.1</v>
      </c>
      <c r="F33" s="227">
        <v>95.5</v>
      </c>
    </row>
    <row r="34" spans="1:6" ht="15" customHeight="1">
      <c r="A34" s="224" t="s">
        <v>442</v>
      </c>
      <c r="B34" s="225">
        <v>0.25379000000000002</v>
      </c>
      <c r="C34" s="226">
        <v>83.9</v>
      </c>
      <c r="D34" s="226">
        <v>5.3</v>
      </c>
      <c r="E34" s="226">
        <v>159.80000000000001</v>
      </c>
      <c r="F34" s="227">
        <v>98.5</v>
      </c>
    </row>
    <row r="35" spans="1:6" ht="15" customHeight="1">
      <c r="A35" s="224" t="s">
        <v>446</v>
      </c>
      <c r="B35" s="225">
        <v>0.51083000000000001</v>
      </c>
      <c r="C35" s="226">
        <v>89.4</v>
      </c>
      <c r="D35" s="226">
        <v>11.1</v>
      </c>
      <c r="E35" s="226">
        <v>170.4</v>
      </c>
      <c r="F35" s="227">
        <v>100.5</v>
      </c>
    </row>
    <row r="36" spans="1:6" ht="15" customHeight="1">
      <c r="A36" s="224" t="s">
        <v>450</v>
      </c>
      <c r="B36" s="225">
        <v>0.59331999999999996</v>
      </c>
      <c r="C36" s="226">
        <v>87.6</v>
      </c>
      <c r="D36" s="226">
        <v>13.5</v>
      </c>
      <c r="E36" s="226">
        <v>196.6</v>
      </c>
      <c r="F36" s="227">
        <v>100.8</v>
      </c>
    </row>
    <row r="37" spans="1:6" ht="15" customHeight="1">
      <c r="A37" s="224" t="s">
        <v>454</v>
      </c>
      <c r="B37" s="225">
        <v>0.43530999999999997</v>
      </c>
      <c r="C37" s="226">
        <v>86.6</v>
      </c>
      <c r="D37" s="226">
        <v>8.4</v>
      </c>
      <c r="E37" s="226">
        <v>181.1</v>
      </c>
      <c r="F37" s="227">
        <v>98.9</v>
      </c>
    </row>
    <row r="38" spans="1:6" ht="15" customHeight="1">
      <c r="A38" s="224" t="s">
        <v>458</v>
      </c>
      <c r="B38" s="225">
        <v>0.31217</v>
      </c>
      <c r="C38" s="226">
        <v>86.9</v>
      </c>
      <c r="D38" s="226">
        <v>11.3</v>
      </c>
      <c r="E38" s="226">
        <v>156.9</v>
      </c>
      <c r="F38" s="227">
        <v>99.1</v>
      </c>
    </row>
    <row r="39" spans="1:6" ht="15" customHeight="1">
      <c r="A39" s="224" t="s">
        <v>462</v>
      </c>
      <c r="B39" s="225">
        <v>0.46067999999999998</v>
      </c>
      <c r="C39" s="226">
        <v>89.9</v>
      </c>
      <c r="D39" s="226">
        <v>9.5</v>
      </c>
      <c r="E39" s="226">
        <v>174.5</v>
      </c>
      <c r="F39" s="227">
        <v>98.8</v>
      </c>
    </row>
    <row r="40" spans="1:6" ht="15" customHeight="1">
      <c r="A40" s="224" t="s">
        <v>466</v>
      </c>
      <c r="B40" s="225">
        <v>0.42492999999999997</v>
      </c>
      <c r="C40" s="226">
        <v>84.7</v>
      </c>
      <c r="D40" s="226">
        <v>10.9</v>
      </c>
      <c r="E40" s="226">
        <v>125.3</v>
      </c>
      <c r="F40" s="227">
        <v>98.7</v>
      </c>
    </row>
    <row r="41" spans="1:6" ht="15" customHeight="1">
      <c r="A41" s="224" t="s">
        <v>470</v>
      </c>
      <c r="B41" s="225">
        <v>0.26105</v>
      </c>
      <c r="C41" s="226">
        <v>89.6</v>
      </c>
      <c r="D41" s="226">
        <v>10.6</v>
      </c>
      <c r="E41" s="226">
        <v>173.3</v>
      </c>
      <c r="F41" s="227">
        <v>98.8</v>
      </c>
    </row>
    <row r="42" spans="1:6" ht="15" customHeight="1">
      <c r="A42" s="224" t="s">
        <v>474</v>
      </c>
      <c r="B42" s="225">
        <v>0.62807999999999997</v>
      </c>
      <c r="C42" s="226">
        <v>89.2</v>
      </c>
      <c r="D42" s="226">
        <v>11.1</v>
      </c>
      <c r="E42" s="226">
        <v>245.6</v>
      </c>
      <c r="F42" s="227">
        <v>100.6</v>
      </c>
    </row>
    <row r="43" spans="1:6" ht="15" customHeight="1">
      <c r="A43" s="224" t="s">
        <v>478</v>
      </c>
      <c r="B43" s="225">
        <v>0.34217999999999998</v>
      </c>
      <c r="C43" s="226">
        <v>88.8</v>
      </c>
      <c r="D43" s="226">
        <v>8.4</v>
      </c>
      <c r="E43" s="226">
        <v>117</v>
      </c>
      <c r="F43" s="227">
        <v>99.9</v>
      </c>
    </row>
    <row r="44" spans="1:6" ht="15" customHeight="1">
      <c r="A44" s="224" t="s">
        <v>482</v>
      </c>
      <c r="B44" s="225">
        <v>0.33484000000000003</v>
      </c>
      <c r="C44" s="226">
        <v>89.2</v>
      </c>
      <c r="D44" s="226">
        <v>10.1</v>
      </c>
      <c r="E44" s="226">
        <v>178.1</v>
      </c>
      <c r="F44" s="227">
        <v>98.2</v>
      </c>
    </row>
    <row r="45" spans="1:6" ht="15" customHeight="1">
      <c r="A45" s="224" t="s">
        <v>486</v>
      </c>
      <c r="B45" s="225">
        <v>0.40305000000000002</v>
      </c>
      <c r="C45" s="226">
        <v>84.9</v>
      </c>
      <c r="D45" s="226">
        <v>7.3</v>
      </c>
      <c r="E45" s="226">
        <v>198.3</v>
      </c>
      <c r="F45" s="227">
        <v>99.5</v>
      </c>
    </row>
    <row r="46" spans="1:6" ht="15" customHeight="1">
      <c r="A46" s="224" t="s">
        <v>490</v>
      </c>
      <c r="B46" s="225">
        <v>0.37501000000000001</v>
      </c>
      <c r="C46" s="226">
        <v>87.1</v>
      </c>
      <c r="D46" s="226">
        <v>8.6</v>
      </c>
      <c r="E46" s="226">
        <v>159.9</v>
      </c>
      <c r="F46" s="227">
        <v>99.3</v>
      </c>
    </row>
    <row r="47" spans="1:6" ht="15" customHeight="1">
      <c r="A47" s="224" t="s">
        <v>494</v>
      </c>
      <c r="B47" s="225">
        <v>0.34167999999999998</v>
      </c>
      <c r="C47" s="226">
        <v>83.7</v>
      </c>
      <c r="D47" s="226">
        <v>10.6</v>
      </c>
      <c r="E47" s="226">
        <v>95.7</v>
      </c>
      <c r="F47" s="227">
        <v>97.4</v>
      </c>
    </row>
    <row r="48" spans="1:6" ht="15" customHeight="1">
      <c r="A48" s="224" t="s">
        <v>498</v>
      </c>
      <c r="B48" s="225">
        <v>0.33756000000000003</v>
      </c>
      <c r="C48" s="226">
        <v>92.8</v>
      </c>
      <c r="D48" s="226">
        <v>11.3</v>
      </c>
      <c r="E48" s="226">
        <v>195.3</v>
      </c>
      <c r="F48" s="227">
        <v>96.2</v>
      </c>
    </row>
    <row r="49" spans="1:7" ht="15" customHeight="1" thickBot="1">
      <c r="A49" s="228" t="s">
        <v>502</v>
      </c>
      <c r="B49" s="229">
        <v>0.36176999999999998</v>
      </c>
      <c r="C49" s="230">
        <v>88</v>
      </c>
      <c r="D49" s="230">
        <v>7.1</v>
      </c>
      <c r="E49" s="230">
        <v>30.3</v>
      </c>
      <c r="F49" s="231">
        <v>98.1</v>
      </c>
    </row>
    <row r="50" spans="1:7" ht="15" customHeight="1" thickBot="1">
      <c r="A50" s="232" t="s">
        <v>5725</v>
      </c>
      <c r="B50" s="233">
        <v>0.50034000000000001</v>
      </c>
      <c r="C50" s="234">
        <v>87.3</v>
      </c>
      <c r="D50" s="235">
        <v>10.1</v>
      </c>
      <c r="E50" s="235">
        <v>160.30000000000001</v>
      </c>
      <c r="F50" s="236">
        <v>99.9</v>
      </c>
    </row>
    <row r="51" spans="1:7" s="240" customFormat="1" ht="13.5" customHeight="1">
      <c r="A51" s="237"/>
      <c r="B51" s="237"/>
      <c r="C51" s="238"/>
      <c r="D51" s="238"/>
      <c r="E51" s="238"/>
      <c r="F51" s="238"/>
      <c r="G51" s="239"/>
    </row>
    <row r="52" spans="1:7" s="240" customFormat="1" ht="13.5" customHeight="1">
      <c r="A52" s="237"/>
      <c r="B52" s="237"/>
      <c r="C52" s="238"/>
      <c r="D52" s="238"/>
      <c r="E52" s="238"/>
      <c r="F52" s="238"/>
      <c r="G52" s="239"/>
    </row>
    <row r="53" spans="1:7" s="244" customFormat="1" ht="13.5" customHeight="1">
      <c r="A53" s="237"/>
      <c r="B53" s="237"/>
      <c r="C53" s="241"/>
      <c r="D53" s="242"/>
      <c r="E53" s="242"/>
      <c r="F53" s="242"/>
      <c r="G53" s="243"/>
    </row>
    <row r="54" spans="1:7" s="244" customFormat="1" ht="13.5" customHeight="1">
      <c r="A54" s="237"/>
      <c r="B54" s="237"/>
      <c r="C54" s="241"/>
      <c r="D54" s="242"/>
      <c r="E54" s="242"/>
      <c r="F54" s="242"/>
      <c r="G54" s="243"/>
    </row>
    <row r="55" spans="1:7" ht="13.5" customHeight="1">
      <c r="A55" s="237"/>
      <c r="B55" s="237"/>
    </row>
    <row r="56" spans="1:7" ht="13.5" customHeight="1"/>
    <row r="57" spans="1:7" ht="13.5" customHeight="1"/>
    <row r="58" spans="1:7" ht="13.5" customHeight="1"/>
    <row r="59" spans="1:7" ht="13.5" customHeight="1"/>
    <row r="60" spans="1:7" ht="13.5" customHeight="1"/>
    <row r="61" spans="1:7" ht="13.5" customHeight="1"/>
    <row r="62" spans="1:7" ht="13.5" customHeight="1"/>
    <row r="63" spans="1:7" ht="13.5" customHeight="1"/>
    <row r="64" spans="1:7" ht="13.5" customHeight="1"/>
    <row r="65" ht="13.5" customHeight="1"/>
  </sheetData>
  <phoneticPr fontId="1"/>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2533B-BB46-4AA5-A5A5-DB8B2EBE8DA2}">
  <dimension ref="A1:I1760"/>
  <sheetViews>
    <sheetView workbookViewId="0">
      <selection activeCell="J34" sqref="J34"/>
    </sheetView>
  </sheetViews>
  <sheetFormatPr defaultColWidth="8.08203125" defaultRowHeight="18"/>
  <cols>
    <col min="1" max="2" width="9.08203125" bestFit="1" customWidth="1"/>
    <col min="3" max="3" width="14.58203125" bestFit="1" customWidth="1"/>
    <col min="4" max="5" width="13.33203125" customWidth="1"/>
    <col min="6" max="6" width="13.33203125" style="281" customWidth="1"/>
    <col min="7" max="8" width="13.33203125" customWidth="1"/>
  </cols>
  <sheetData>
    <row r="1" spans="1:9" s="244" customFormat="1" ht="18" customHeight="1">
      <c r="A1" s="247" t="s">
        <v>5726</v>
      </c>
      <c r="B1" s="247"/>
      <c r="C1" s="248"/>
      <c r="D1" s="248"/>
      <c r="E1" s="248"/>
      <c r="F1" s="249"/>
      <c r="G1" s="248"/>
      <c r="H1" s="248"/>
    </row>
    <row r="2" spans="1:9" s="256" customFormat="1" ht="30" customHeight="1">
      <c r="A2" s="250" t="s">
        <v>309</v>
      </c>
      <c r="B2" s="251" t="s">
        <v>5727</v>
      </c>
      <c r="C2" s="251" t="s">
        <v>5728</v>
      </c>
      <c r="D2" s="252" t="s">
        <v>5729</v>
      </c>
      <c r="E2" s="253" t="s">
        <v>5730</v>
      </c>
      <c r="F2" s="254" t="s">
        <v>5731</v>
      </c>
      <c r="G2" s="253" t="s">
        <v>5732</v>
      </c>
      <c r="H2" s="251" t="s">
        <v>5733</v>
      </c>
      <c r="I2" s="255"/>
    </row>
    <row r="3" spans="1:9" ht="12.65" customHeight="1">
      <c r="A3" s="257" t="s">
        <v>320</v>
      </c>
      <c r="B3" s="257" t="s">
        <v>319</v>
      </c>
      <c r="C3" s="257" t="s">
        <v>321</v>
      </c>
      <c r="D3" s="258">
        <v>0.72</v>
      </c>
      <c r="E3" s="259">
        <v>93</v>
      </c>
      <c r="F3" s="260">
        <v>2.7</v>
      </c>
      <c r="G3" s="261">
        <v>29.3</v>
      </c>
      <c r="H3" s="262">
        <v>99.6</v>
      </c>
    </row>
    <row r="4" spans="1:9" ht="12.65" customHeight="1">
      <c r="A4" s="263" t="s">
        <v>324</v>
      </c>
      <c r="B4" s="263" t="s">
        <v>319</v>
      </c>
      <c r="C4" s="263" t="s">
        <v>325</v>
      </c>
      <c r="D4" s="264">
        <v>0.48</v>
      </c>
      <c r="E4" s="265">
        <v>91.2</v>
      </c>
      <c r="F4" s="266">
        <v>5.0999999999999996</v>
      </c>
      <c r="G4" s="267">
        <v>40.1</v>
      </c>
      <c r="H4" s="268">
        <v>97.5</v>
      </c>
    </row>
    <row r="5" spans="1:9" ht="12.65" customHeight="1">
      <c r="A5" s="263" t="s">
        <v>328</v>
      </c>
      <c r="B5" s="263" t="s">
        <v>319</v>
      </c>
      <c r="C5" s="263" t="s">
        <v>329</v>
      </c>
      <c r="D5" s="264">
        <v>0.46</v>
      </c>
      <c r="E5" s="265">
        <v>91.6</v>
      </c>
      <c r="F5" s="266">
        <v>5.7</v>
      </c>
      <c r="G5" s="267">
        <v>30.1</v>
      </c>
      <c r="H5" s="268">
        <v>96.3</v>
      </c>
    </row>
    <row r="6" spans="1:9" ht="12.65" customHeight="1">
      <c r="A6" s="263" t="s">
        <v>332</v>
      </c>
      <c r="B6" s="263" t="s">
        <v>319</v>
      </c>
      <c r="C6" s="263" t="s">
        <v>333</v>
      </c>
      <c r="D6" s="264">
        <v>0.53</v>
      </c>
      <c r="E6" s="265">
        <v>89.3</v>
      </c>
      <c r="F6" s="266">
        <v>8.3000000000000007</v>
      </c>
      <c r="G6" s="267">
        <v>81.900000000000006</v>
      </c>
      <c r="H6" s="268">
        <v>98.5</v>
      </c>
    </row>
    <row r="7" spans="1:9" ht="12.65" customHeight="1">
      <c r="A7" s="263" t="s">
        <v>336</v>
      </c>
      <c r="B7" s="263" t="s">
        <v>319</v>
      </c>
      <c r="C7" s="263" t="s">
        <v>337</v>
      </c>
      <c r="D7" s="264">
        <v>0.63</v>
      </c>
      <c r="E7" s="265">
        <v>90.3</v>
      </c>
      <c r="F7" s="266">
        <v>9.6</v>
      </c>
      <c r="G7" s="267">
        <v>42.5</v>
      </c>
      <c r="H7" s="268">
        <v>98.4</v>
      </c>
    </row>
    <row r="8" spans="1:9" ht="12.65" customHeight="1">
      <c r="A8" s="263" t="s">
        <v>340</v>
      </c>
      <c r="B8" s="263" t="s">
        <v>319</v>
      </c>
      <c r="C8" s="263" t="s">
        <v>341</v>
      </c>
      <c r="D8" s="264">
        <v>0.45</v>
      </c>
      <c r="E8" s="265">
        <v>91</v>
      </c>
      <c r="F8" s="266">
        <v>10.7</v>
      </c>
      <c r="G8" s="267">
        <v>57.4</v>
      </c>
      <c r="H8" s="268">
        <v>99.9</v>
      </c>
    </row>
    <row r="9" spans="1:9" ht="12.65" customHeight="1">
      <c r="A9" s="263" t="s">
        <v>344</v>
      </c>
      <c r="B9" s="263" t="s">
        <v>319</v>
      </c>
      <c r="C9" s="263" t="s">
        <v>345</v>
      </c>
      <c r="D9" s="264">
        <v>0.6</v>
      </c>
      <c r="E9" s="265">
        <v>89.8</v>
      </c>
      <c r="F9" s="266">
        <v>8.4</v>
      </c>
      <c r="G9" s="267">
        <v>54.4</v>
      </c>
      <c r="H9" s="268">
        <v>99.4</v>
      </c>
    </row>
    <row r="10" spans="1:9" ht="12.65" customHeight="1">
      <c r="A10" s="263" t="s">
        <v>348</v>
      </c>
      <c r="B10" s="263" t="s">
        <v>319</v>
      </c>
      <c r="C10" s="263" t="s">
        <v>349</v>
      </c>
      <c r="D10" s="264">
        <v>0.45</v>
      </c>
      <c r="E10" s="265">
        <v>92.5</v>
      </c>
      <c r="F10" s="266">
        <v>10.3</v>
      </c>
      <c r="G10" s="267">
        <v>147.5</v>
      </c>
      <c r="H10" s="268">
        <v>96.7</v>
      </c>
    </row>
    <row r="11" spans="1:9" ht="12.65" customHeight="1">
      <c r="A11" s="263" t="s">
        <v>352</v>
      </c>
      <c r="B11" s="263" t="s">
        <v>319</v>
      </c>
      <c r="C11" s="263" t="s">
        <v>353</v>
      </c>
      <c r="D11" s="264">
        <v>0.2</v>
      </c>
      <c r="E11" s="265">
        <v>118.9</v>
      </c>
      <c r="F11" s="266">
        <v>68.3</v>
      </c>
      <c r="G11" s="267">
        <v>274</v>
      </c>
      <c r="H11" s="268">
        <v>89.3</v>
      </c>
    </row>
    <row r="12" spans="1:9" ht="12.65" customHeight="1">
      <c r="A12" s="263" t="s">
        <v>356</v>
      </c>
      <c r="B12" s="263" t="s">
        <v>319</v>
      </c>
      <c r="C12" s="263" t="s">
        <v>357</v>
      </c>
      <c r="D12" s="264">
        <v>0.38</v>
      </c>
      <c r="E12" s="265">
        <v>98.2</v>
      </c>
      <c r="F12" s="266">
        <v>9.4</v>
      </c>
      <c r="G12" s="267">
        <v>75.400000000000006</v>
      </c>
      <c r="H12" s="268">
        <v>99.6</v>
      </c>
    </row>
    <row r="13" spans="1:9" ht="12.65" customHeight="1">
      <c r="A13" s="263" t="s">
        <v>360</v>
      </c>
      <c r="B13" s="263" t="s">
        <v>319</v>
      </c>
      <c r="C13" s="263" t="s">
        <v>361</v>
      </c>
      <c r="D13" s="264">
        <v>0.44</v>
      </c>
      <c r="E13" s="265">
        <v>90.9</v>
      </c>
      <c r="F13" s="266">
        <v>16.899999999999999</v>
      </c>
      <c r="G13" s="267">
        <v>107.4</v>
      </c>
      <c r="H13" s="268">
        <v>96.9</v>
      </c>
    </row>
    <row r="14" spans="1:9" ht="12.65" customHeight="1">
      <c r="A14" s="263" t="s">
        <v>364</v>
      </c>
      <c r="B14" s="263" t="s">
        <v>319</v>
      </c>
      <c r="C14" s="263" t="s">
        <v>365</v>
      </c>
      <c r="D14" s="264">
        <v>0.32</v>
      </c>
      <c r="E14" s="265">
        <v>90.6</v>
      </c>
      <c r="F14" s="266">
        <v>10.9</v>
      </c>
      <c r="G14" s="267">
        <v>35</v>
      </c>
      <c r="H14" s="268">
        <v>95.4</v>
      </c>
    </row>
    <row r="15" spans="1:9" ht="12.65" customHeight="1">
      <c r="A15" s="263" t="s">
        <v>368</v>
      </c>
      <c r="B15" s="263" t="s">
        <v>319</v>
      </c>
      <c r="C15" s="263" t="s">
        <v>369</v>
      </c>
      <c r="D15" s="264">
        <v>0.77</v>
      </c>
      <c r="E15" s="265">
        <v>87.8</v>
      </c>
      <c r="F15" s="266">
        <v>6.6</v>
      </c>
      <c r="G15" s="267">
        <v>58.6</v>
      </c>
      <c r="H15" s="268">
        <v>98.4</v>
      </c>
    </row>
    <row r="16" spans="1:9" ht="12.65" customHeight="1">
      <c r="A16" s="263" t="s">
        <v>372</v>
      </c>
      <c r="B16" s="263" t="s">
        <v>319</v>
      </c>
      <c r="C16" s="263" t="s">
        <v>373</v>
      </c>
      <c r="D16" s="264">
        <v>0.39</v>
      </c>
      <c r="E16" s="265">
        <v>87.4</v>
      </c>
      <c r="F16" s="266">
        <v>10.6</v>
      </c>
      <c r="G16" s="267">
        <v>40.700000000000003</v>
      </c>
      <c r="H16" s="268">
        <v>96</v>
      </c>
    </row>
    <row r="17" spans="1:8" ht="12.65" customHeight="1">
      <c r="A17" s="263" t="s">
        <v>376</v>
      </c>
      <c r="B17" s="263" t="s">
        <v>319</v>
      </c>
      <c r="C17" s="263" t="s">
        <v>377</v>
      </c>
      <c r="D17" s="264">
        <v>0.27</v>
      </c>
      <c r="E17" s="265">
        <v>96</v>
      </c>
      <c r="F17" s="266">
        <v>12.4</v>
      </c>
      <c r="G17" s="267">
        <v>88.8</v>
      </c>
      <c r="H17" s="268">
        <v>96.2</v>
      </c>
    </row>
    <row r="18" spans="1:8" ht="12.65" customHeight="1">
      <c r="A18" s="263" t="s">
        <v>380</v>
      </c>
      <c r="B18" s="263" t="s">
        <v>319</v>
      </c>
      <c r="C18" s="263" t="s">
        <v>381</v>
      </c>
      <c r="D18" s="264">
        <v>0.25</v>
      </c>
      <c r="E18" s="265">
        <v>92.2</v>
      </c>
      <c r="F18" s="266">
        <v>5.3</v>
      </c>
      <c r="G18" s="267">
        <v>76.3</v>
      </c>
      <c r="H18" s="268">
        <v>94.2</v>
      </c>
    </row>
    <row r="19" spans="1:8" ht="12.65" customHeight="1">
      <c r="A19" s="263" t="s">
        <v>384</v>
      </c>
      <c r="B19" s="263" t="s">
        <v>319</v>
      </c>
      <c r="C19" s="263" t="s">
        <v>385</v>
      </c>
      <c r="D19" s="264">
        <v>0.55000000000000004</v>
      </c>
      <c r="E19" s="265">
        <v>87.5</v>
      </c>
      <c r="F19" s="266">
        <v>5.6</v>
      </c>
      <c r="G19" s="267">
        <v>1.3</v>
      </c>
      <c r="H19" s="268">
        <v>96.4</v>
      </c>
    </row>
    <row r="20" spans="1:8" ht="12.65" customHeight="1">
      <c r="A20" s="263" t="s">
        <v>388</v>
      </c>
      <c r="B20" s="263" t="s">
        <v>319</v>
      </c>
      <c r="C20" s="263" t="s">
        <v>389</v>
      </c>
      <c r="D20" s="264">
        <v>0.19</v>
      </c>
      <c r="E20" s="265">
        <v>92.8</v>
      </c>
      <c r="F20" s="266">
        <v>11.4</v>
      </c>
      <c r="G20" s="267">
        <v>93.6</v>
      </c>
      <c r="H20" s="268">
        <v>96.2</v>
      </c>
    </row>
    <row r="21" spans="1:8" ht="12.65" customHeight="1">
      <c r="A21" s="263" t="s">
        <v>392</v>
      </c>
      <c r="B21" s="263" t="s">
        <v>319</v>
      </c>
      <c r="C21" s="263" t="s">
        <v>393</v>
      </c>
      <c r="D21" s="264">
        <v>0.32</v>
      </c>
      <c r="E21" s="265">
        <v>85</v>
      </c>
      <c r="F21" s="266">
        <v>9.6999999999999993</v>
      </c>
      <c r="G21" s="269" t="s">
        <v>5734</v>
      </c>
      <c r="H21" s="268">
        <v>94.5</v>
      </c>
    </row>
    <row r="22" spans="1:8" ht="12.65" customHeight="1">
      <c r="A22" s="263" t="s">
        <v>396</v>
      </c>
      <c r="B22" s="263" t="s">
        <v>319</v>
      </c>
      <c r="C22" s="263" t="s">
        <v>397</v>
      </c>
      <c r="D22" s="264">
        <v>0.25</v>
      </c>
      <c r="E22" s="265">
        <v>92.7</v>
      </c>
      <c r="F22" s="266">
        <v>14.2</v>
      </c>
      <c r="G22" s="269">
        <v>110.9</v>
      </c>
      <c r="H22" s="268">
        <v>93</v>
      </c>
    </row>
    <row r="23" spans="1:8" ht="12.65" customHeight="1">
      <c r="A23" s="263" t="s">
        <v>400</v>
      </c>
      <c r="B23" s="263" t="s">
        <v>319</v>
      </c>
      <c r="C23" s="263" t="s">
        <v>401</v>
      </c>
      <c r="D23" s="264">
        <v>0.27</v>
      </c>
      <c r="E23" s="265">
        <v>90</v>
      </c>
      <c r="F23" s="266">
        <v>10.199999999999999</v>
      </c>
      <c r="G23" s="269">
        <v>7.5</v>
      </c>
      <c r="H23" s="268">
        <v>99.5</v>
      </c>
    </row>
    <row r="24" spans="1:8" ht="12.65" customHeight="1">
      <c r="A24" s="263" t="s">
        <v>404</v>
      </c>
      <c r="B24" s="263" t="s">
        <v>319</v>
      </c>
      <c r="C24" s="263" t="s">
        <v>405</v>
      </c>
      <c r="D24" s="264">
        <v>0.2</v>
      </c>
      <c r="E24" s="265">
        <v>92.9</v>
      </c>
      <c r="F24" s="266">
        <v>9.1999999999999993</v>
      </c>
      <c r="G24" s="269">
        <v>24.6</v>
      </c>
      <c r="H24" s="268">
        <v>97</v>
      </c>
    </row>
    <row r="25" spans="1:8" ht="12.65" customHeight="1">
      <c r="A25" s="263" t="s">
        <v>408</v>
      </c>
      <c r="B25" s="263" t="s">
        <v>319</v>
      </c>
      <c r="C25" s="263" t="s">
        <v>409</v>
      </c>
      <c r="D25" s="264">
        <v>0.34</v>
      </c>
      <c r="E25" s="265">
        <v>84.6</v>
      </c>
      <c r="F25" s="266">
        <v>8.5</v>
      </c>
      <c r="G25" s="269" t="s">
        <v>5734</v>
      </c>
      <c r="H25" s="268">
        <v>99</v>
      </c>
    </row>
    <row r="26" spans="1:8" ht="12.65" customHeight="1">
      <c r="A26" s="263" t="s">
        <v>412</v>
      </c>
      <c r="B26" s="263" t="s">
        <v>319</v>
      </c>
      <c r="C26" s="263" t="s">
        <v>413</v>
      </c>
      <c r="D26" s="264">
        <v>0.75</v>
      </c>
      <c r="E26" s="265">
        <v>85.8</v>
      </c>
      <c r="F26" s="266">
        <v>7.7</v>
      </c>
      <c r="G26" s="269">
        <v>0.4</v>
      </c>
      <c r="H26" s="268">
        <v>96.9</v>
      </c>
    </row>
    <row r="27" spans="1:8" ht="12.65" customHeight="1">
      <c r="A27" s="263" t="s">
        <v>416</v>
      </c>
      <c r="B27" s="263" t="s">
        <v>319</v>
      </c>
      <c r="C27" s="263" t="s">
        <v>417</v>
      </c>
      <c r="D27" s="264">
        <v>0.4</v>
      </c>
      <c r="E27" s="265">
        <v>88</v>
      </c>
      <c r="F27" s="266">
        <v>8.5</v>
      </c>
      <c r="G27" s="269">
        <v>47.3</v>
      </c>
      <c r="H27" s="268">
        <v>97.9</v>
      </c>
    </row>
    <row r="28" spans="1:8" ht="12.65" customHeight="1">
      <c r="A28" s="263" t="s">
        <v>420</v>
      </c>
      <c r="B28" s="263" t="s">
        <v>319</v>
      </c>
      <c r="C28" s="263" t="s">
        <v>421</v>
      </c>
      <c r="D28" s="264">
        <v>0.31</v>
      </c>
      <c r="E28" s="265">
        <v>81.8</v>
      </c>
      <c r="F28" s="266">
        <v>5.0999999999999996</v>
      </c>
      <c r="G28" s="269">
        <v>65.599999999999994</v>
      </c>
      <c r="H28" s="268">
        <v>99.2</v>
      </c>
    </row>
    <row r="29" spans="1:8" ht="12.65" customHeight="1">
      <c r="A29" s="263" t="s">
        <v>423</v>
      </c>
      <c r="B29" s="263" t="s">
        <v>319</v>
      </c>
      <c r="C29" s="263" t="s">
        <v>424</v>
      </c>
      <c r="D29" s="264">
        <v>0.11</v>
      </c>
      <c r="E29" s="265">
        <v>89.7</v>
      </c>
      <c r="F29" s="266">
        <v>9.5</v>
      </c>
      <c r="G29" s="269" t="s">
        <v>5734</v>
      </c>
      <c r="H29" s="268">
        <v>95.1</v>
      </c>
    </row>
    <row r="30" spans="1:8" ht="12.65" customHeight="1">
      <c r="A30" s="263" t="s">
        <v>427</v>
      </c>
      <c r="B30" s="263" t="s">
        <v>319</v>
      </c>
      <c r="C30" s="263" t="s">
        <v>428</v>
      </c>
      <c r="D30" s="264">
        <v>0.27</v>
      </c>
      <c r="E30" s="265">
        <v>80</v>
      </c>
      <c r="F30" s="266">
        <v>14.3</v>
      </c>
      <c r="G30" s="269">
        <v>107.8</v>
      </c>
      <c r="H30" s="268">
        <v>98.9</v>
      </c>
    </row>
    <row r="31" spans="1:8" ht="12.65" customHeight="1">
      <c r="A31" s="263" t="s">
        <v>431</v>
      </c>
      <c r="B31" s="263" t="s">
        <v>319</v>
      </c>
      <c r="C31" s="263" t="s">
        <v>432</v>
      </c>
      <c r="D31" s="264">
        <v>0.35</v>
      </c>
      <c r="E31" s="265">
        <v>78.400000000000006</v>
      </c>
      <c r="F31" s="266">
        <v>7.2</v>
      </c>
      <c r="G31" s="269">
        <v>64.7</v>
      </c>
      <c r="H31" s="268">
        <v>98.9</v>
      </c>
    </row>
    <row r="32" spans="1:8" ht="12.65" customHeight="1">
      <c r="A32" s="263" t="s">
        <v>435</v>
      </c>
      <c r="B32" s="263" t="s">
        <v>319</v>
      </c>
      <c r="C32" s="263" t="s">
        <v>436</v>
      </c>
      <c r="D32" s="264">
        <v>0.46</v>
      </c>
      <c r="E32" s="265">
        <v>91.2</v>
      </c>
      <c r="F32" s="266">
        <v>11.4</v>
      </c>
      <c r="G32" s="269">
        <v>55.7</v>
      </c>
      <c r="H32" s="268">
        <v>95</v>
      </c>
    </row>
    <row r="33" spans="1:8" ht="12.65" customHeight="1">
      <c r="A33" s="263" t="s">
        <v>439</v>
      </c>
      <c r="B33" s="263" t="s">
        <v>319</v>
      </c>
      <c r="C33" s="263" t="s">
        <v>440</v>
      </c>
      <c r="D33" s="264">
        <v>0.6</v>
      </c>
      <c r="E33" s="265">
        <v>90.3</v>
      </c>
      <c r="F33" s="266">
        <v>5.2</v>
      </c>
      <c r="G33" s="269">
        <v>12.3</v>
      </c>
      <c r="H33" s="268">
        <v>98.4</v>
      </c>
    </row>
    <row r="34" spans="1:8" ht="12.65" customHeight="1">
      <c r="A34" s="263" t="s">
        <v>443</v>
      </c>
      <c r="B34" s="263" t="s">
        <v>319</v>
      </c>
      <c r="C34" s="263" t="s">
        <v>444</v>
      </c>
      <c r="D34" s="264">
        <v>0.39</v>
      </c>
      <c r="E34" s="265">
        <v>83.4</v>
      </c>
      <c r="F34" s="266">
        <v>4.5999999999999996</v>
      </c>
      <c r="G34" s="269" t="s">
        <v>5734</v>
      </c>
      <c r="H34" s="268">
        <v>98.9</v>
      </c>
    </row>
    <row r="35" spans="1:8" ht="12.65" customHeight="1">
      <c r="A35" s="263" t="s">
        <v>447</v>
      </c>
      <c r="B35" s="263" t="s">
        <v>319</v>
      </c>
      <c r="C35" s="263" t="s">
        <v>448</v>
      </c>
      <c r="D35" s="264">
        <v>0.64</v>
      </c>
      <c r="E35" s="265">
        <v>89.5</v>
      </c>
      <c r="F35" s="266">
        <v>7.4</v>
      </c>
      <c r="G35" s="269">
        <v>82.4</v>
      </c>
      <c r="H35" s="268">
        <v>98.8</v>
      </c>
    </row>
    <row r="36" spans="1:8" ht="12.65" customHeight="1">
      <c r="A36" s="263" t="s">
        <v>451</v>
      </c>
      <c r="B36" s="263" t="s">
        <v>319</v>
      </c>
      <c r="C36" s="263" t="s">
        <v>452</v>
      </c>
      <c r="D36" s="264">
        <v>0.53</v>
      </c>
      <c r="E36" s="265">
        <v>93.2</v>
      </c>
      <c r="F36" s="266">
        <v>6.8</v>
      </c>
      <c r="G36" s="269">
        <v>51.6</v>
      </c>
      <c r="H36" s="268">
        <v>97.5</v>
      </c>
    </row>
    <row r="37" spans="1:8" ht="12.65" customHeight="1">
      <c r="A37" s="263" t="s">
        <v>455</v>
      </c>
      <c r="B37" s="263" t="s">
        <v>319</v>
      </c>
      <c r="C37" s="263" t="s">
        <v>456</v>
      </c>
      <c r="D37" s="264">
        <v>0.48</v>
      </c>
      <c r="E37" s="265">
        <v>84.9</v>
      </c>
      <c r="F37" s="266">
        <v>4.3</v>
      </c>
      <c r="G37" s="269" t="s">
        <v>5734</v>
      </c>
      <c r="H37" s="268">
        <v>98.9</v>
      </c>
    </row>
    <row r="38" spans="1:8" ht="12.65" customHeight="1">
      <c r="A38" s="263" t="s">
        <v>459</v>
      </c>
      <c r="B38" s="263" t="s">
        <v>319</v>
      </c>
      <c r="C38" s="263" t="s">
        <v>460</v>
      </c>
      <c r="D38" s="264">
        <v>0.37</v>
      </c>
      <c r="E38" s="265">
        <v>89</v>
      </c>
      <c r="F38" s="266">
        <v>9.6999999999999993</v>
      </c>
      <c r="G38" s="269">
        <v>46.9</v>
      </c>
      <c r="H38" s="268">
        <v>97</v>
      </c>
    </row>
    <row r="39" spans="1:8" ht="12.65" customHeight="1">
      <c r="A39" s="263" t="s">
        <v>463</v>
      </c>
      <c r="B39" s="263" t="s">
        <v>319</v>
      </c>
      <c r="C39" s="263" t="s">
        <v>464</v>
      </c>
      <c r="D39" s="264">
        <v>0.2</v>
      </c>
      <c r="E39" s="265">
        <v>83.2</v>
      </c>
      <c r="F39" s="266">
        <v>1.7</v>
      </c>
      <c r="G39" s="269">
        <v>0.5</v>
      </c>
      <c r="H39" s="268">
        <v>97.4</v>
      </c>
    </row>
    <row r="40" spans="1:8" ht="12.65" customHeight="1">
      <c r="A40" s="263" t="s">
        <v>467</v>
      </c>
      <c r="B40" s="263" t="s">
        <v>319</v>
      </c>
      <c r="C40" s="263" t="s">
        <v>468</v>
      </c>
      <c r="D40" s="264">
        <v>0.19</v>
      </c>
      <c r="E40" s="265">
        <v>83.3</v>
      </c>
      <c r="F40" s="266">
        <v>7.9</v>
      </c>
      <c r="G40" s="269">
        <v>24</v>
      </c>
      <c r="H40" s="268">
        <v>98.6</v>
      </c>
    </row>
    <row r="41" spans="1:8" ht="12.65" customHeight="1">
      <c r="A41" s="263" t="s">
        <v>471</v>
      </c>
      <c r="B41" s="263" t="s">
        <v>319</v>
      </c>
      <c r="C41" s="263" t="s">
        <v>472</v>
      </c>
      <c r="D41" s="264">
        <v>0.22</v>
      </c>
      <c r="E41" s="265">
        <v>82.8</v>
      </c>
      <c r="F41" s="266">
        <v>10.4</v>
      </c>
      <c r="G41" s="269">
        <v>7.6</v>
      </c>
      <c r="H41" s="268">
        <v>97.3</v>
      </c>
    </row>
    <row r="42" spans="1:8" ht="12.65" customHeight="1">
      <c r="A42" s="263" t="s">
        <v>475</v>
      </c>
      <c r="B42" s="263" t="s">
        <v>319</v>
      </c>
      <c r="C42" s="263" t="s">
        <v>476</v>
      </c>
      <c r="D42" s="264">
        <v>0.28000000000000003</v>
      </c>
      <c r="E42" s="265">
        <v>71.900000000000006</v>
      </c>
      <c r="F42" s="266">
        <v>10.6</v>
      </c>
      <c r="G42" s="269" t="s">
        <v>5734</v>
      </c>
      <c r="H42" s="268">
        <v>98</v>
      </c>
    </row>
    <row r="43" spans="1:8" ht="12.65" customHeight="1">
      <c r="A43" s="263" t="s">
        <v>479</v>
      </c>
      <c r="B43" s="263" t="s">
        <v>319</v>
      </c>
      <c r="C43" s="263" t="s">
        <v>480</v>
      </c>
      <c r="D43" s="264">
        <v>0.2</v>
      </c>
      <c r="E43" s="265">
        <v>90.5</v>
      </c>
      <c r="F43" s="266">
        <v>12.7</v>
      </c>
      <c r="G43" s="269">
        <v>73.3</v>
      </c>
      <c r="H43" s="268">
        <v>98.2</v>
      </c>
    </row>
    <row r="44" spans="1:8" ht="12.65" customHeight="1">
      <c r="A44" s="263" t="s">
        <v>483</v>
      </c>
      <c r="B44" s="263" t="s">
        <v>319</v>
      </c>
      <c r="C44" s="263" t="s">
        <v>484</v>
      </c>
      <c r="D44" s="264">
        <v>0.47</v>
      </c>
      <c r="E44" s="265">
        <v>81.900000000000006</v>
      </c>
      <c r="F44" s="266">
        <v>9.8000000000000007</v>
      </c>
      <c r="G44" s="269">
        <v>35.6</v>
      </c>
      <c r="H44" s="268">
        <v>97.2</v>
      </c>
    </row>
    <row r="45" spans="1:8" ht="12.65" customHeight="1">
      <c r="A45" s="263" t="s">
        <v>487</v>
      </c>
      <c r="B45" s="263" t="s">
        <v>319</v>
      </c>
      <c r="C45" s="263" t="s">
        <v>488</v>
      </c>
      <c r="D45" s="264">
        <v>0.24</v>
      </c>
      <c r="E45" s="265">
        <v>82.4</v>
      </c>
      <c r="F45" s="266">
        <v>3</v>
      </c>
      <c r="G45" s="269" t="s">
        <v>5734</v>
      </c>
      <c r="H45" s="268">
        <v>97.4</v>
      </c>
    </row>
    <row r="46" spans="1:8" ht="12.65" customHeight="1">
      <c r="A46" s="263" t="s">
        <v>491</v>
      </c>
      <c r="B46" s="263" t="s">
        <v>319</v>
      </c>
      <c r="C46" s="263" t="s">
        <v>492</v>
      </c>
      <c r="D46" s="264">
        <v>0.3</v>
      </c>
      <c r="E46" s="265">
        <v>90.8</v>
      </c>
      <c r="F46" s="266">
        <v>12.2</v>
      </c>
      <c r="G46" s="269" t="s">
        <v>5734</v>
      </c>
      <c r="H46" s="268">
        <v>98.5</v>
      </c>
    </row>
    <row r="47" spans="1:8" ht="12.65" customHeight="1">
      <c r="A47" s="263" t="s">
        <v>495</v>
      </c>
      <c r="B47" s="263" t="s">
        <v>319</v>
      </c>
      <c r="C47" s="263" t="s">
        <v>496</v>
      </c>
      <c r="D47" s="264">
        <v>0.28999999999999998</v>
      </c>
      <c r="E47" s="265">
        <v>85.7</v>
      </c>
      <c r="F47" s="266">
        <v>12.2</v>
      </c>
      <c r="G47" s="269" t="s">
        <v>5734</v>
      </c>
      <c r="H47" s="268">
        <v>96.4</v>
      </c>
    </row>
    <row r="48" spans="1:8" ht="12.65" customHeight="1">
      <c r="A48" s="263" t="s">
        <v>499</v>
      </c>
      <c r="B48" s="263" t="s">
        <v>319</v>
      </c>
      <c r="C48" s="263" t="s">
        <v>500</v>
      </c>
      <c r="D48" s="264">
        <v>0.24</v>
      </c>
      <c r="E48" s="265">
        <v>84.4</v>
      </c>
      <c r="F48" s="266">
        <v>11</v>
      </c>
      <c r="G48" s="269">
        <v>21.5</v>
      </c>
      <c r="H48" s="268">
        <v>96.9</v>
      </c>
    </row>
    <row r="49" spans="1:8" ht="12.65" customHeight="1">
      <c r="A49" s="263" t="s">
        <v>503</v>
      </c>
      <c r="B49" s="263" t="s">
        <v>319</v>
      </c>
      <c r="C49" s="263" t="s">
        <v>504</v>
      </c>
      <c r="D49" s="264">
        <v>0.27</v>
      </c>
      <c r="E49" s="265">
        <v>85.9</v>
      </c>
      <c r="F49" s="266">
        <v>14.2</v>
      </c>
      <c r="G49" s="269">
        <v>56.2</v>
      </c>
      <c r="H49" s="268">
        <v>96.7</v>
      </c>
    </row>
    <row r="50" spans="1:8" ht="12.65" customHeight="1">
      <c r="A50" s="263" t="s">
        <v>508</v>
      </c>
      <c r="B50" s="263" t="s">
        <v>319</v>
      </c>
      <c r="C50" s="263" t="s">
        <v>509</v>
      </c>
      <c r="D50" s="264">
        <v>0.17</v>
      </c>
      <c r="E50" s="265">
        <v>82.3</v>
      </c>
      <c r="F50" s="266">
        <v>7.1</v>
      </c>
      <c r="G50" s="269" t="s">
        <v>5734</v>
      </c>
      <c r="H50" s="268">
        <v>98.1</v>
      </c>
    </row>
    <row r="51" spans="1:8" ht="12.65" customHeight="1">
      <c r="A51" s="263" t="s">
        <v>512</v>
      </c>
      <c r="B51" s="263" t="s">
        <v>319</v>
      </c>
      <c r="C51" s="263" t="s">
        <v>513</v>
      </c>
      <c r="D51" s="264">
        <v>0.17</v>
      </c>
      <c r="E51" s="265">
        <v>74.099999999999994</v>
      </c>
      <c r="F51" s="266">
        <v>6.1</v>
      </c>
      <c r="G51" s="269" t="s">
        <v>5734</v>
      </c>
      <c r="H51" s="268">
        <v>93.6</v>
      </c>
    </row>
    <row r="52" spans="1:8" ht="12.65" customHeight="1">
      <c r="A52" s="263" t="s">
        <v>516</v>
      </c>
      <c r="B52" s="263" t="s">
        <v>319</v>
      </c>
      <c r="C52" s="263" t="s">
        <v>517</v>
      </c>
      <c r="D52" s="264">
        <v>0.14000000000000001</v>
      </c>
      <c r="E52" s="265">
        <v>67.099999999999994</v>
      </c>
      <c r="F52" s="266">
        <v>5</v>
      </c>
      <c r="G52" s="269" t="s">
        <v>5734</v>
      </c>
      <c r="H52" s="268">
        <v>97.1</v>
      </c>
    </row>
    <row r="53" spans="1:8" ht="12.65" customHeight="1">
      <c r="A53" s="263" t="s">
        <v>520</v>
      </c>
      <c r="B53" s="263" t="s">
        <v>319</v>
      </c>
      <c r="C53" s="263" t="s">
        <v>521</v>
      </c>
      <c r="D53" s="264">
        <v>0.13</v>
      </c>
      <c r="E53" s="265">
        <v>82.9</v>
      </c>
      <c r="F53" s="266">
        <v>9.8000000000000007</v>
      </c>
      <c r="G53" s="269">
        <v>9.3000000000000007</v>
      </c>
      <c r="H53" s="268">
        <v>88.3</v>
      </c>
    </row>
    <row r="54" spans="1:8" ht="12.65" customHeight="1">
      <c r="A54" s="263" t="s">
        <v>524</v>
      </c>
      <c r="B54" s="263" t="s">
        <v>319</v>
      </c>
      <c r="C54" s="263" t="s">
        <v>525</v>
      </c>
      <c r="D54" s="264">
        <v>0.2</v>
      </c>
      <c r="E54" s="265">
        <v>75.8</v>
      </c>
      <c r="F54" s="266">
        <v>6.6</v>
      </c>
      <c r="G54" s="269" t="s">
        <v>5734</v>
      </c>
      <c r="H54" s="268">
        <v>98.4</v>
      </c>
    </row>
    <row r="55" spans="1:8" ht="12.65" customHeight="1">
      <c r="A55" s="263" t="s">
        <v>528</v>
      </c>
      <c r="B55" s="263" t="s">
        <v>319</v>
      </c>
      <c r="C55" s="263" t="s">
        <v>529</v>
      </c>
      <c r="D55" s="264">
        <v>0.15</v>
      </c>
      <c r="E55" s="265">
        <v>85.6</v>
      </c>
      <c r="F55" s="266">
        <v>8.6999999999999993</v>
      </c>
      <c r="G55" s="269" t="s">
        <v>5734</v>
      </c>
      <c r="H55" s="268">
        <v>95.1</v>
      </c>
    </row>
    <row r="56" spans="1:8" ht="12.65" customHeight="1">
      <c r="A56" s="263" t="s">
        <v>531</v>
      </c>
      <c r="B56" s="263" t="s">
        <v>319</v>
      </c>
      <c r="C56" s="263" t="s">
        <v>532</v>
      </c>
      <c r="D56" s="264">
        <v>0.09</v>
      </c>
      <c r="E56" s="265">
        <v>86</v>
      </c>
      <c r="F56" s="266">
        <v>6.5</v>
      </c>
      <c r="G56" s="269">
        <v>24.8</v>
      </c>
      <c r="H56" s="268">
        <v>97.8</v>
      </c>
    </row>
    <row r="57" spans="1:8" ht="12.65" customHeight="1">
      <c r="A57" s="263" t="s">
        <v>535</v>
      </c>
      <c r="B57" s="263" t="s">
        <v>319</v>
      </c>
      <c r="C57" s="263" t="s">
        <v>536</v>
      </c>
      <c r="D57" s="264">
        <v>0.14000000000000001</v>
      </c>
      <c r="E57" s="265">
        <v>83.1</v>
      </c>
      <c r="F57" s="266">
        <v>12.1</v>
      </c>
      <c r="G57" s="269" t="s">
        <v>5734</v>
      </c>
      <c r="H57" s="268">
        <v>98.2</v>
      </c>
    </row>
    <row r="58" spans="1:8" ht="12.65" customHeight="1">
      <c r="A58" s="263" t="s">
        <v>539</v>
      </c>
      <c r="B58" s="263" t="s">
        <v>319</v>
      </c>
      <c r="C58" s="263" t="s">
        <v>540</v>
      </c>
      <c r="D58" s="264">
        <v>0.14000000000000001</v>
      </c>
      <c r="E58" s="265">
        <v>82.9</v>
      </c>
      <c r="F58" s="266">
        <v>11.9</v>
      </c>
      <c r="G58" s="269">
        <v>27.2</v>
      </c>
      <c r="H58" s="268">
        <v>95.8</v>
      </c>
    </row>
    <row r="59" spans="1:8" ht="12.65" customHeight="1">
      <c r="A59" s="263" t="s">
        <v>543</v>
      </c>
      <c r="B59" s="263" t="s">
        <v>319</v>
      </c>
      <c r="C59" s="263" t="s">
        <v>544</v>
      </c>
      <c r="D59" s="264">
        <v>0.18</v>
      </c>
      <c r="E59" s="265">
        <v>82</v>
      </c>
      <c r="F59" s="266">
        <v>11.4</v>
      </c>
      <c r="G59" s="269" t="s">
        <v>5734</v>
      </c>
      <c r="H59" s="268">
        <v>95</v>
      </c>
    </row>
    <row r="60" spans="1:8" ht="12.65" customHeight="1">
      <c r="A60" s="263" t="s">
        <v>547</v>
      </c>
      <c r="B60" s="263" t="s">
        <v>319</v>
      </c>
      <c r="C60" s="263" t="s">
        <v>548</v>
      </c>
      <c r="D60" s="264">
        <v>0.32</v>
      </c>
      <c r="E60" s="265">
        <v>83.7</v>
      </c>
      <c r="F60" s="266">
        <v>8</v>
      </c>
      <c r="G60" s="269">
        <v>53.4</v>
      </c>
      <c r="H60" s="268">
        <v>95.2</v>
      </c>
    </row>
    <row r="61" spans="1:8" ht="12.65" customHeight="1">
      <c r="A61" s="263" t="s">
        <v>551</v>
      </c>
      <c r="B61" s="263" t="s">
        <v>319</v>
      </c>
      <c r="C61" s="263" t="s">
        <v>552</v>
      </c>
      <c r="D61" s="264">
        <v>0.16</v>
      </c>
      <c r="E61" s="265">
        <v>90</v>
      </c>
      <c r="F61" s="266">
        <v>10.7</v>
      </c>
      <c r="G61" s="269">
        <v>67.5</v>
      </c>
      <c r="H61" s="268">
        <v>95.5</v>
      </c>
    </row>
    <row r="62" spans="1:8" ht="12.65" customHeight="1">
      <c r="A62" s="263" t="s">
        <v>555</v>
      </c>
      <c r="B62" s="263" t="s">
        <v>319</v>
      </c>
      <c r="C62" s="263" t="s">
        <v>556</v>
      </c>
      <c r="D62" s="264">
        <v>0.24</v>
      </c>
      <c r="E62" s="265">
        <v>84.5</v>
      </c>
      <c r="F62" s="266">
        <v>12</v>
      </c>
      <c r="G62" s="269">
        <v>59.2</v>
      </c>
      <c r="H62" s="268">
        <v>98.3</v>
      </c>
    </row>
    <row r="63" spans="1:8" ht="12.65" customHeight="1">
      <c r="A63" s="263" t="s">
        <v>559</v>
      </c>
      <c r="B63" s="263" t="s">
        <v>319</v>
      </c>
      <c r="C63" s="263" t="s">
        <v>560</v>
      </c>
      <c r="D63" s="264">
        <v>0.18</v>
      </c>
      <c r="E63" s="265">
        <v>81.900000000000006</v>
      </c>
      <c r="F63" s="266">
        <v>9.6</v>
      </c>
      <c r="G63" s="269">
        <v>67.3</v>
      </c>
      <c r="H63" s="268">
        <v>96.2</v>
      </c>
    </row>
    <row r="64" spans="1:8" ht="12.65" customHeight="1">
      <c r="A64" s="263" t="s">
        <v>563</v>
      </c>
      <c r="B64" s="263" t="s">
        <v>319</v>
      </c>
      <c r="C64" s="263" t="s">
        <v>564</v>
      </c>
      <c r="D64" s="264">
        <v>0.75</v>
      </c>
      <c r="E64" s="265">
        <v>76.900000000000006</v>
      </c>
      <c r="F64" s="266">
        <v>7.6</v>
      </c>
      <c r="G64" s="269" t="s">
        <v>5734</v>
      </c>
      <c r="H64" s="268">
        <v>96.6</v>
      </c>
    </row>
    <row r="65" spans="1:8" ht="12.65" customHeight="1">
      <c r="A65" s="263" t="s">
        <v>567</v>
      </c>
      <c r="B65" s="263" t="s">
        <v>319</v>
      </c>
      <c r="C65" s="263" t="s">
        <v>568</v>
      </c>
      <c r="D65" s="264">
        <v>0.62</v>
      </c>
      <c r="E65" s="265">
        <v>81.3</v>
      </c>
      <c r="F65" s="266">
        <v>7.3</v>
      </c>
      <c r="G65" s="269">
        <v>95.1</v>
      </c>
      <c r="H65" s="268">
        <v>96.3</v>
      </c>
    </row>
    <row r="66" spans="1:8" ht="12.65" customHeight="1">
      <c r="A66" s="263" t="s">
        <v>571</v>
      </c>
      <c r="B66" s="263" t="s">
        <v>319</v>
      </c>
      <c r="C66" s="263" t="s">
        <v>572</v>
      </c>
      <c r="D66" s="264">
        <v>0.24</v>
      </c>
      <c r="E66" s="265">
        <v>84.1</v>
      </c>
      <c r="F66" s="266">
        <v>8.9</v>
      </c>
      <c r="G66" s="269" t="s">
        <v>5734</v>
      </c>
      <c r="H66" s="268">
        <v>96.6</v>
      </c>
    </row>
    <row r="67" spans="1:8" ht="12.65" customHeight="1">
      <c r="A67" s="263" t="s">
        <v>575</v>
      </c>
      <c r="B67" s="263" t="s">
        <v>319</v>
      </c>
      <c r="C67" s="263" t="s">
        <v>576</v>
      </c>
      <c r="D67" s="264">
        <v>0.3</v>
      </c>
      <c r="E67" s="265">
        <v>87.5</v>
      </c>
      <c r="F67" s="266">
        <v>14.3</v>
      </c>
      <c r="G67" s="269">
        <v>111.9</v>
      </c>
      <c r="H67" s="268">
        <v>96.5</v>
      </c>
    </row>
    <row r="68" spans="1:8" ht="12.65" customHeight="1">
      <c r="A68" s="263" t="s">
        <v>579</v>
      </c>
      <c r="B68" s="263" t="s">
        <v>319</v>
      </c>
      <c r="C68" s="263" t="s">
        <v>580</v>
      </c>
      <c r="D68" s="264">
        <v>1.53</v>
      </c>
      <c r="E68" s="265">
        <v>46.8</v>
      </c>
      <c r="F68" s="266">
        <v>1.3</v>
      </c>
      <c r="G68" s="269" t="s">
        <v>5734</v>
      </c>
      <c r="H68" s="268">
        <v>97</v>
      </c>
    </row>
    <row r="69" spans="1:8" ht="12.65" customHeight="1">
      <c r="A69" s="263" t="s">
        <v>583</v>
      </c>
      <c r="B69" s="263" t="s">
        <v>319</v>
      </c>
      <c r="C69" s="263" t="s">
        <v>584</v>
      </c>
      <c r="D69" s="264">
        <v>0.1</v>
      </c>
      <c r="E69" s="265">
        <v>90</v>
      </c>
      <c r="F69" s="266">
        <v>6.6</v>
      </c>
      <c r="G69" s="269" t="s">
        <v>5734</v>
      </c>
      <c r="H69" s="268">
        <v>99.1</v>
      </c>
    </row>
    <row r="70" spans="1:8" ht="12.65" customHeight="1">
      <c r="A70" s="263" t="s">
        <v>588</v>
      </c>
      <c r="B70" s="263" t="s">
        <v>319</v>
      </c>
      <c r="C70" s="263" t="s">
        <v>589</v>
      </c>
      <c r="D70" s="264">
        <v>0.11</v>
      </c>
      <c r="E70" s="265">
        <v>87.4</v>
      </c>
      <c r="F70" s="266">
        <v>9.8000000000000007</v>
      </c>
      <c r="G70" s="269">
        <v>35</v>
      </c>
      <c r="H70" s="268">
        <v>99.6</v>
      </c>
    </row>
    <row r="71" spans="1:8" ht="12.65" customHeight="1">
      <c r="A71" s="263" t="s">
        <v>592</v>
      </c>
      <c r="B71" s="263" t="s">
        <v>319</v>
      </c>
      <c r="C71" s="263" t="s">
        <v>593</v>
      </c>
      <c r="D71" s="264">
        <v>0.12</v>
      </c>
      <c r="E71" s="265">
        <v>76.5</v>
      </c>
      <c r="F71" s="266">
        <v>8.6</v>
      </c>
      <c r="G71" s="269">
        <v>1.7</v>
      </c>
      <c r="H71" s="268">
        <v>95.6</v>
      </c>
    </row>
    <row r="72" spans="1:8" ht="12.65" customHeight="1">
      <c r="A72" s="263" t="s">
        <v>596</v>
      </c>
      <c r="B72" s="263" t="s">
        <v>319</v>
      </c>
      <c r="C72" s="263" t="s">
        <v>597</v>
      </c>
      <c r="D72" s="264">
        <v>0.17</v>
      </c>
      <c r="E72" s="265">
        <v>80.5</v>
      </c>
      <c r="F72" s="266">
        <v>9.1999999999999993</v>
      </c>
      <c r="G72" s="269" t="s">
        <v>5734</v>
      </c>
      <c r="H72" s="268">
        <v>98.1</v>
      </c>
    </row>
    <row r="73" spans="1:8" ht="12.65" customHeight="1">
      <c r="A73" s="263" t="s">
        <v>600</v>
      </c>
      <c r="B73" s="263" t="s">
        <v>319</v>
      </c>
      <c r="C73" s="263" t="s">
        <v>601</v>
      </c>
      <c r="D73" s="264">
        <v>0.34</v>
      </c>
      <c r="E73" s="265">
        <v>84.4</v>
      </c>
      <c r="F73" s="266">
        <v>5.9</v>
      </c>
      <c r="G73" s="269">
        <v>26.4</v>
      </c>
      <c r="H73" s="268">
        <v>98.2</v>
      </c>
    </row>
    <row r="74" spans="1:8" ht="12.65" customHeight="1">
      <c r="A74" s="263" t="s">
        <v>604</v>
      </c>
      <c r="B74" s="263" t="s">
        <v>319</v>
      </c>
      <c r="C74" s="263" t="s">
        <v>605</v>
      </c>
      <c r="D74" s="264">
        <v>0.25</v>
      </c>
      <c r="E74" s="265">
        <v>84.9</v>
      </c>
      <c r="F74" s="266">
        <v>6.3</v>
      </c>
      <c r="G74" s="269" t="s">
        <v>5734</v>
      </c>
      <c r="H74" s="268">
        <v>98.7</v>
      </c>
    </row>
    <row r="75" spans="1:8" ht="12.65" customHeight="1">
      <c r="A75" s="263" t="s">
        <v>608</v>
      </c>
      <c r="B75" s="263" t="s">
        <v>319</v>
      </c>
      <c r="C75" s="263" t="s">
        <v>609</v>
      </c>
      <c r="D75" s="264">
        <v>0.28000000000000003</v>
      </c>
      <c r="E75" s="265">
        <v>87.5</v>
      </c>
      <c r="F75" s="266">
        <v>10.199999999999999</v>
      </c>
      <c r="G75" s="269">
        <v>95.8</v>
      </c>
      <c r="H75" s="268">
        <v>96.8</v>
      </c>
    </row>
    <row r="76" spans="1:8" ht="12.65" customHeight="1">
      <c r="A76" s="263" t="s">
        <v>612</v>
      </c>
      <c r="B76" s="263" t="s">
        <v>319</v>
      </c>
      <c r="C76" s="263" t="s">
        <v>613</v>
      </c>
      <c r="D76" s="264">
        <v>0.26</v>
      </c>
      <c r="E76" s="265">
        <v>85</v>
      </c>
      <c r="F76" s="266">
        <v>10.1</v>
      </c>
      <c r="G76" s="269">
        <v>36.799999999999997</v>
      </c>
      <c r="H76" s="268">
        <v>94.6</v>
      </c>
    </row>
    <row r="77" spans="1:8" ht="12.65" customHeight="1">
      <c r="A77" s="263" t="s">
        <v>616</v>
      </c>
      <c r="B77" s="263" t="s">
        <v>319</v>
      </c>
      <c r="C77" s="263" t="s">
        <v>617</v>
      </c>
      <c r="D77" s="264">
        <v>0.11</v>
      </c>
      <c r="E77" s="265">
        <v>80.8</v>
      </c>
      <c r="F77" s="266">
        <v>5.3</v>
      </c>
      <c r="G77" s="269">
        <v>26.7</v>
      </c>
      <c r="H77" s="268">
        <v>93.4</v>
      </c>
    </row>
    <row r="78" spans="1:8" ht="12.65" customHeight="1">
      <c r="A78" s="263" t="s">
        <v>620</v>
      </c>
      <c r="B78" s="263" t="s">
        <v>319</v>
      </c>
      <c r="C78" s="263" t="s">
        <v>621</v>
      </c>
      <c r="D78" s="264">
        <v>0.22</v>
      </c>
      <c r="E78" s="265">
        <v>84.6</v>
      </c>
      <c r="F78" s="266">
        <v>14.5</v>
      </c>
      <c r="G78" s="269">
        <v>83.1</v>
      </c>
      <c r="H78" s="268">
        <v>95.8</v>
      </c>
    </row>
    <row r="79" spans="1:8" ht="12.65" customHeight="1">
      <c r="A79" s="263" t="s">
        <v>624</v>
      </c>
      <c r="B79" s="263" t="s">
        <v>319</v>
      </c>
      <c r="C79" s="263" t="s">
        <v>625</v>
      </c>
      <c r="D79" s="264">
        <v>0.31</v>
      </c>
      <c r="E79" s="265">
        <v>77.8</v>
      </c>
      <c r="F79" s="266">
        <v>10.8</v>
      </c>
      <c r="G79" s="269">
        <v>41.6</v>
      </c>
      <c r="H79" s="268">
        <v>97</v>
      </c>
    </row>
    <row r="80" spans="1:8" ht="12.65" customHeight="1">
      <c r="A80" s="263" t="s">
        <v>628</v>
      </c>
      <c r="B80" s="263" t="s">
        <v>319</v>
      </c>
      <c r="C80" s="263" t="s">
        <v>629</v>
      </c>
      <c r="D80" s="264">
        <v>0.28999999999999998</v>
      </c>
      <c r="E80" s="265">
        <v>87.1</v>
      </c>
      <c r="F80" s="266">
        <v>10.3</v>
      </c>
      <c r="G80" s="269">
        <v>33.200000000000003</v>
      </c>
      <c r="H80" s="268">
        <v>96.6</v>
      </c>
    </row>
    <row r="81" spans="1:8" ht="12.65" customHeight="1">
      <c r="A81" s="263" t="s">
        <v>632</v>
      </c>
      <c r="B81" s="263" t="s">
        <v>319</v>
      </c>
      <c r="C81" s="263" t="s">
        <v>633</v>
      </c>
      <c r="D81" s="264">
        <v>0.16</v>
      </c>
      <c r="E81" s="265">
        <v>73.7</v>
      </c>
      <c r="F81" s="266">
        <v>3.4</v>
      </c>
      <c r="G81" s="269" t="s">
        <v>5734</v>
      </c>
      <c r="H81" s="268">
        <v>96.7</v>
      </c>
    </row>
    <row r="82" spans="1:8" ht="12.65" customHeight="1">
      <c r="A82" s="263" t="s">
        <v>636</v>
      </c>
      <c r="B82" s="263" t="s">
        <v>319</v>
      </c>
      <c r="C82" s="263" t="s">
        <v>637</v>
      </c>
      <c r="D82" s="264">
        <v>0.15</v>
      </c>
      <c r="E82" s="265">
        <v>73.599999999999994</v>
      </c>
      <c r="F82" s="266">
        <v>2.7</v>
      </c>
      <c r="G82" s="269" t="s">
        <v>5734</v>
      </c>
      <c r="H82" s="268">
        <v>96.7</v>
      </c>
    </row>
    <row r="83" spans="1:8" ht="12.65" customHeight="1">
      <c r="A83" s="263" t="s">
        <v>640</v>
      </c>
      <c r="B83" s="263" t="s">
        <v>319</v>
      </c>
      <c r="C83" s="263" t="s">
        <v>641</v>
      </c>
      <c r="D83" s="264">
        <v>0.19</v>
      </c>
      <c r="E83" s="265">
        <v>75.900000000000006</v>
      </c>
      <c r="F83" s="266">
        <v>2.4</v>
      </c>
      <c r="G83" s="269" t="s">
        <v>5734</v>
      </c>
      <c r="H83" s="268">
        <v>97</v>
      </c>
    </row>
    <row r="84" spans="1:8" ht="12.65" customHeight="1">
      <c r="A84" s="263" t="s">
        <v>644</v>
      </c>
      <c r="B84" s="263" t="s">
        <v>319</v>
      </c>
      <c r="C84" s="263" t="s">
        <v>645</v>
      </c>
      <c r="D84" s="264">
        <v>0.18</v>
      </c>
      <c r="E84" s="265">
        <v>69.2</v>
      </c>
      <c r="F84" s="266">
        <v>5.7</v>
      </c>
      <c r="G84" s="269" t="s">
        <v>5734</v>
      </c>
      <c r="H84" s="268">
        <v>97.3</v>
      </c>
    </row>
    <row r="85" spans="1:8" ht="12.65" customHeight="1">
      <c r="A85" s="263" t="s">
        <v>648</v>
      </c>
      <c r="B85" s="263" t="s">
        <v>319</v>
      </c>
      <c r="C85" s="263" t="s">
        <v>649</v>
      </c>
      <c r="D85" s="264">
        <v>0.16</v>
      </c>
      <c r="E85" s="265">
        <v>79.400000000000006</v>
      </c>
      <c r="F85" s="266">
        <v>5.9</v>
      </c>
      <c r="G85" s="269" t="s">
        <v>5734</v>
      </c>
      <c r="H85" s="268">
        <v>98.6</v>
      </c>
    </row>
    <row r="86" spans="1:8" ht="12.65" customHeight="1">
      <c r="A86" s="263" t="s">
        <v>652</v>
      </c>
      <c r="B86" s="263" t="s">
        <v>319</v>
      </c>
      <c r="C86" s="263" t="s">
        <v>653</v>
      </c>
      <c r="D86" s="264">
        <v>0.15</v>
      </c>
      <c r="E86" s="265">
        <v>82.4</v>
      </c>
      <c r="F86" s="266">
        <v>7.2</v>
      </c>
      <c r="G86" s="269" t="s">
        <v>5734</v>
      </c>
      <c r="H86" s="268">
        <v>97.9</v>
      </c>
    </row>
    <row r="87" spans="1:8" ht="12.65" customHeight="1">
      <c r="A87" s="263" t="s">
        <v>656</v>
      </c>
      <c r="B87" s="263" t="s">
        <v>319</v>
      </c>
      <c r="C87" s="263" t="s">
        <v>657</v>
      </c>
      <c r="D87" s="264">
        <v>0.13</v>
      </c>
      <c r="E87" s="265">
        <v>85.6</v>
      </c>
      <c r="F87" s="266">
        <v>10</v>
      </c>
      <c r="G87" s="269" t="s">
        <v>5734</v>
      </c>
      <c r="H87" s="268">
        <v>98.2</v>
      </c>
    </row>
    <row r="88" spans="1:8" ht="12.65" customHeight="1">
      <c r="A88" s="263" t="s">
        <v>659</v>
      </c>
      <c r="B88" s="263" t="s">
        <v>319</v>
      </c>
      <c r="C88" s="263" t="s">
        <v>660</v>
      </c>
      <c r="D88" s="264">
        <v>0.15</v>
      </c>
      <c r="E88" s="265">
        <v>78.099999999999994</v>
      </c>
      <c r="F88" s="266">
        <v>-0.1</v>
      </c>
      <c r="G88" s="269" t="s">
        <v>5734</v>
      </c>
      <c r="H88" s="268">
        <v>96.8</v>
      </c>
    </row>
    <row r="89" spans="1:8" ht="12.65" customHeight="1">
      <c r="A89" s="263" t="s">
        <v>663</v>
      </c>
      <c r="B89" s="263" t="s">
        <v>319</v>
      </c>
      <c r="C89" s="263" t="s">
        <v>664</v>
      </c>
      <c r="D89" s="264">
        <v>0.28000000000000003</v>
      </c>
      <c r="E89" s="265">
        <v>76</v>
      </c>
      <c r="F89" s="266">
        <v>4.8</v>
      </c>
      <c r="G89" s="269">
        <v>29.7</v>
      </c>
      <c r="H89" s="268">
        <v>96.9</v>
      </c>
    </row>
    <row r="90" spans="1:8" ht="12.65" customHeight="1">
      <c r="A90" s="263" t="s">
        <v>667</v>
      </c>
      <c r="B90" s="263" t="s">
        <v>319</v>
      </c>
      <c r="C90" s="263" t="s">
        <v>668</v>
      </c>
      <c r="D90" s="264">
        <v>0.38</v>
      </c>
      <c r="E90" s="265">
        <v>72.7</v>
      </c>
      <c r="F90" s="266">
        <v>9.1999999999999993</v>
      </c>
      <c r="G90" s="269">
        <v>7.5</v>
      </c>
      <c r="H90" s="268">
        <v>97.8</v>
      </c>
    </row>
    <row r="91" spans="1:8" ht="12.65" customHeight="1">
      <c r="A91" s="263" t="s">
        <v>671</v>
      </c>
      <c r="B91" s="263" t="s">
        <v>319</v>
      </c>
      <c r="C91" s="263" t="s">
        <v>672</v>
      </c>
      <c r="D91" s="264">
        <v>0.21</v>
      </c>
      <c r="E91" s="265">
        <v>81</v>
      </c>
      <c r="F91" s="266">
        <v>6.1</v>
      </c>
      <c r="G91" s="269">
        <v>35.4</v>
      </c>
      <c r="H91" s="268">
        <v>95.5</v>
      </c>
    </row>
    <row r="92" spans="1:8" ht="12.65" customHeight="1">
      <c r="A92" s="263" t="s">
        <v>675</v>
      </c>
      <c r="B92" s="263" t="s">
        <v>319</v>
      </c>
      <c r="C92" s="263" t="s">
        <v>676</v>
      </c>
      <c r="D92" s="264">
        <v>0.17</v>
      </c>
      <c r="E92" s="265">
        <v>91.4</v>
      </c>
      <c r="F92" s="266">
        <v>6.8</v>
      </c>
      <c r="G92" s="269">
        <v>9.5</v>
      </c>
      <c r="H92" s="268">
        <v>96.8</v>
      </c>
    </row>
    <row r="93" spans="1:8" ht="12.65" customHeight="1">
      <c r="A93" s="263" t="s">
        <v>679</v>
      </c>
      <c r="B93" s="263" t="s">
        <v>319</v>
      </c>
      <c r="C93" s="263" t="s">
        <v>680</v>
      </c>
      <c r="D93" s="264">
        <v>0.16</v>
      </c>
      <c r="E93" s="265">
        <v>84.3</v>
      </c>
      <c r="F93" s="266">
        <v>8.6</v>
      </c>
      <c r="G93" s="269" t="s">
        <v>5734</v>
      </c>
      <c r="H93" s="268">
        <v>97</v>
      </c>
    </row>
    <row r="94" spans="1:8" ht="12.65" customHeight="1">
      <c r="A94" s="263" t="s">
        <v>683</v>
      </c>
      <c r="B94" s="263" t="s">
        <v>319</v>
      </c>
      <c r="C94" s="263" t="s">
        <v>684</v>
      </c>
      <c r="D94" s="264">
        <v>0.16</v>
      </c>
      <c r="E94" s="265">
        <v>81.7</v>
      </c>
      <c r="F94" s="266">
        <v>11.2</v>
      </c>
      <c r="G94" s="269">
        <v>75</v>
      </c>
      <c r="H94" s="268">
        <v>100.4</v>
      </c>
    </row>
    <row r="95" spans="1:8" ht="12.65" customHeight="1">
      <c r="A95" s="263" t="s">
        <v>687</v>
      </c>
      <c r="B95" s="263" t="s">
        <v>319</v>
      </c>
      <c r="C95" s="263" t="s">
        <v>688</v>
      </c>
      <c r="D95" s="264">
        <v>0.24</v>
      </c>
      <c r="E95" s="265">
        <v>80.2</v>
      </c>
      <c r="F95" s="266">
        <v>7.8</v>
      </c>
      <c r="G95" s="269">
        <v>4.0999999999999996</v>
      </c>
      <c r="H95" s="268">
        <v>100</v>
      </c>
    </row>
    <row r="96" spans="1:8" ht="12.65" customHeight="1">
      <c r="A96" s="263" t="s">
        <v>691</v>
      </c>
      <c r="B96" s="263" t="s">
        <v>319</v>
      </c>
      <c r="C96" s="263" t="s">
        <v>692</v>
      </c>
      <c r="D96" s="264">
        <v>0.22</v>
      </c>
      <c r="E96" s="265">
        <v>83.4</v>
      </c>
      <c r="F96" s="266">
        <v>11.6</v>
      </c>
      <c r="G96" s="269">
        <v>41.2</v>
      </c>
      <c r="H96" s="268">
        <v>99.5</v>
      </c>
    </row>
    <row r="97" spans="1:8" ht="12.65" customHeight="1">
      <c r="A97" s="263" t="s">
        <v>695</v>
      </c>
      <c r="B97" s="263" t="s">
        <v>319</v>
      </c>
      <c r="C97" s="263" t="s">
        <v>696</v>
      </c>
      <c r="D97" s="264">
        <v>0.28999999999999998</v>
      </c>
      <c r="E97" s="265">
        <v>82.7</v>
      </c>
      <c r="F97" s="266">
        <v>7.2</v>
      </c>
      <c r="G97" s="269">
        <v>18.5</v>
      </c>
      <c r="H97" s="268">
        <v>98.5</v>
      </c>
    </row>
    <row r="98" spans="1:8" ht="12.65" customHeight="1">
      <c r="A98" s="263" t="s">
        <v>699</v>
      </c>
      <c r="B98" s="263" t="s">
        <v>319</v>
      </c>
      <c r="C98" s="263" t="s">
        <v>700</v>
      </c>
      <c r="D98" s="264">
        <v>0.23</v>
      </c>
      <c r="E98" s="265">
        <v>72.599999999999994</v>
      </c>
      <c r="F98" s="266">
        <v>6.3</v>
      </c>
      <c r="G98" s="269" t="s">
        <v>5734</v>
      </c>
      <c r="H98" s="268">
        <v>97.6</v>
      </c>
    </row>
    <row r="99" spans="1:8" ht="12.65" customHeight="1">
      <c r="A99" s="263" t="s">
        <v>702</v>
      </c>
      <c r="B99" s="263" t="s">
        <v>319</v>
      </c>
      <c r="C99" s="263" t="s">
        <v>703</v>
      </c>
      <c r="D99" s="264">
        <v>0.12</v>
      </c>
      <c r="E99" s="265">
        <v>87.4</v>
      </c>
      <c r="F99" s="266">
        <v>12.6</v>
      </c>
      <c r="G99" s="269">
        <v>43.1</v>
      </c>
      <c r="H99" s="268">
        <v>99.3</v>
      </c>
    </row>
    <row r="100" spans="1:8" ht="12.65" customHeight="1">
      <c r="A100" s="263" t="s">
        <v>706</v>
      </c>
      <c r="B100" s="263" t="s">
        <v>319</v>
      </c>
      <c r="C100" s="263" t="s">
        <v>707</v>
      </c>
      <c r="D100" s="264">
        <v>0.25</v>
      </c>
      <c r="E100" s="265">
        <v>87.6</v>
      </c>
      <c r="F100" s="266">
        <v>7.8</v>
      </c>
      <c r="G100" s="269">
        <v>42.4</v>
      </c>
      <c r="H100" s="268">
        <v>100.8</v>
      </c>
    </row>
    <row r="101" spans="1:8" ht="12.65" customHeight="1">
      <c r="A101" s="263" t="s">
        <v>710</v>
      </c>
      <c r="B101" s="263" t="s">
        <v>319</v>
      </c>
      <c r="C101" s="263" t="s">
        <v>711</v>
      </c>
      <c r="D101" s="264">
        <v>0.16</v>
      </c>
      <c r="E101" s="265">
        <v>74.599999999999994</v>
      </c>
      <c r="F101" s="266">
        <v>4.5</v>
      </c>
      <c r="G101" s="269" t="s">
        <v>5734</v>
      </c>
      <c r="H101" s="268">
        <v>97.7</v>
      </c>
    </row>
    <row r="102" spans="1:8" ht="12.65" customHeight="1">
      <c r="A102" s="263" t="s">
        <v>714</v>
      </c>
      <c r="B102" s="263" t="s">
        <v>319</v>
      </c>
      <c r="C102" s="263" t="s">
        <v>715</v>
      </c>
      <c r="D102" s="264">
        <v>0.15</v>
      </c>
      <c r="E102" s="265">
        <v>81.099999999999994</v>
      </c>
      <c r="F102" s="266">
        <v>5.6</v>
      </c>
      <c r="G102" s="269" t="s">
        <v>5734</v>
      </c>
      <c r="H102" s="268">
        <v>99.4</v>
      </c>
    </row>
    <row r="103" spans="1:8" ht="12.65" customHeight="1">
      <c r="A103" s="263" t="s">
        <v>718</v>
      </c>
      <c r="B103" s="263" t="s">
        <v>319</v>
      </c>
      <c r="C103" s="263" t="s">
        <v>719</v>
      </c>
      <c r="D103" s="264">
        <v>0.15</v>
      </c>
      <c r="E103" s="265">
        <v>85</v>
      </c>
      <c r="F103" s="266">
        <v>6.2</v>
      </c>
      <c r="G103" s="269">
        <v>9</v>
      </c>
      <c r="H103" s="268">
        <v>97.2</v>
      </c>
    </row>
    <row r="104" spans="1:8" ht="12.65" customHeight="1">
      <c r="A104" s="263" t="s">
        <v>722</v>
      </c>
      <c r="B104" s="263" t="s">
        <v>319</v>
      </c>
      <c r="C104" s="263" t="s">
        <v>723</v>
      </c>
      <c r="D104" s="264">
        <v>0.16</v>
      </c>
      <c r="E104" s="265">
        <v>67.900000000000006</v>
      </c>
      <c r="F104" s="266">
        <v>6.5</v>
      </c>
      <c r="G104" s="269" t="s">
        <v>5734</v>
      </c>
      <c r="H104" s="268">
        <v>96.2</v>
      </c>
    </row>
    <row r="105" spans="1:8" ht="12.65" customHeight="1">
      <c r="A105" s="263" t="s">
        <v>726</v>
      </c>
      <c r="B105" s="263" t="s">
        <v>319</v>
      </c>
      <c r="C105" s="263" t="s">
        <v>727</v>
      </c>
      <c r="D105" s="264">
        <v>0.1</v>
      </c>
      <c r="E105" s="265">
        <v>90.7</v>
      </c>
      <c r="F105" s="266">
        <v>6.6</v>
      </c>
      <c r="G105" s="269">
        <v>12.1</v>
      </c>
      <c r="H105" s="268">
        <v>97.6</v>
      </c>
    </row>
    <row r="106" spans="1:8" ht="12.65" customHeight="1">
      <c r="A106" s="263" t="s">
        <v>730</v>
      </c>
      <c r="B106" s="263" t="s">
        <v>319</v>
      </c>
      <c r="C106" s="263" t="s">
        <v>731</v>
      </c>
      <c r="D106" s="264">
        <v>0.11</v>
      </c>
      <c r="E106" s="265">
        <v>84.6</v>
      </c>
      <c r="F106" s="266">
        <v>13.7</v>
      </c>
      <c r="G106" s="269" t="s">
        <v>5734</v>
      </c>
      <c r="H106" s="268">
        <v>96.9</v>
      </c>
    </row>
    <row r="107" spans="1:8" ht="12.65" customHeight="1">
      <c r="A107" s="263" t="s">
        <v>734</v>
      </c>
      <c r="B107" s="263" t="s">
        <v>319</v>
      </c>
      <c r="C107" s="263" t="s">
        <v>735</v>
      </c>
      <c r="D107" s="264">
        <v>0.11</v>
      </c>
      <c r="E107" s="265">
        <v>86.8</v>
      </c>
      <c r="F107" s="266">
        <v>3.3</v>
      </c>
      <c r="G107" s="269" t="s">
        <v>5734</v>
      </c>
      <c r="H107" s="268">
        <v>95.5</v>
      </c>
    </row>
    <row r="108" spans="1:8" ht="12.65" customHeight="1">
      <c r="A108" s="263" t="s">
        <v>738</v>
      </c>
      <c r="B108" s="263" t="s">
        <v>319</v>
      </c>
      <c r="C108" s="263" t="s">
        <v>739</v>
      </c>
      <c r="D108" s="264">
        <v>0.15</v>
      </c>
      <c r="E108" s="265">
        <v>76.5</v>
      </c>
      <c r="F108" s="266">
        <v>9.6</v>
      </c>
      <c r="G108" s="269" t="s">
        <v>5734</v>
      </c>
      <c r="H108" s="268">
        <v>95.5</v>
      </c>
    </row>
    <row r="109" spans="1:8" ht="12.65" customHeight="1">
      <c r="A109" s="263" t="s">
        <v>742</v>
      </c>
      <c r="B109" s="263" t="s">
        <v>319</v>
      </c>
      <c r="C109" s="263" t="s">
        <v>743</v>
      </c>
      <c r="D109" s="264">
        <v>0.14000000000000001</v>
      </c>
      <c r="E109" s="265">
        <v>76.2</v>
      </c>
      <c r="F109" s="266">
        <v>9.6</v>
      </c>
      <c r="G109" s="269" t="s">
        <v>5734</v>
      </c>
      <c r="H109" s="268">
        <v>96</v>
      </c>
    </row>
    <row r="110" spans="1:8" ht="12.65" customHeight="1">
      <c r="A110" s="263" t="s">
        <v>746</v>
      </c>
      <c r="B110" s="263" t="s">
        <v>319</v>
      </c>
      <c r="C110" s="263" t="s">
        <v>747</v>
      </c>
      <c r="D110" s="264">
        <v>0.15</v>
      </c>
      <c r="E110" s="265">
        <v>77.2</v>
      </c>
      <c r="F110" s="266">
        <v>8.6</v>
      </c>
      <c r="G110" s="269" t="s">
        <v>5734</v>
      </c>
      <c r="H110" s="268">
        <v>94.4</v>
      </c>
    </row>
    <row r="111" spans="1:8" ht="12.65" customHeight="1">
      <c r="A111" s="263" t="s">
        <v>750</v>
      </c>
      <c r="B111" s="263" t="s">
        <v>319</v>
      </c>
      <c r="C111" s="263" t="s">
        <v>751</v>
      </c>
      <c r="D111" s="264">
        <v>0.2</v>
      </c>
      <c r="E111" s="265">
        <v>83.8</v>
      </c>
      <c r="F111" s="266">
        <v>9.9</v>
      </c>
      <c r="G111" s="269" t="s">
        <v>5734</v>
      </c>
      <c r="H111" s="268">
        <v>94.7</v>
      </c>
    </row>
    <row r="112" spans="1:8" ht="12.65" customHeight="1">
      <c r="A112" s="263" t="s">
        <v>754</v>
      </c>
      <c r="B112" s="263" t="s">
        <v>319</v>
      </c>
      <c r="C112" s="263" t="s">
        <v>755</v>
      </c>
      <c r="D112" s="264">
        <v>0.11</v>
      </c>
      <c r="E112" s="265">
        <v>78.400000000000006</v>
      </c>
      <c r="F112" s="266">
        <v>6.3</v>
      </c>
      <c r="G112" s="269" t="s">
        <v>5734</v>
      </c>
      <c r="H112" s="268">
        <v>94.5</v>
      </c>
    </row>
    <row r="113" spans="1:8" ht="12.65" customHeight="1">
      <c r="A113" s="263" t="s">
        <v>758</v>
      </c>
      <c r="B113" s="263" t="s">
        <v>319</v>
      </c>
      <c r="C113" s="263" t="s">
        <v>759</v>
      </c>
      <c r="D113" s="264">
        <v>0.13</v>
      </c>
      <c r="E113" s="265">
        <v>77.599999999999994</v>
      </c>
      <c r="F113" s="266">
        <v>8.8000000000000007</v>
      </c>
      <c r="G113" s="269" t="s">
        <v>5734</v>
      </c>
      <c r="H113" s="268">
        <v>96.6</v>
      </c>
    </row>
    <row r="114" spans="1:8" ht="12.65" customHeight="1">
      <c r="A114" s="263" t="s">
        <v>762</v>
      </c>
      <c r="B114" s="263" t="s">
        <v>319</v>
      </c>
      <c r="C114" s="263" t="s">
        <v>763</v>
      </c>
      <c r="D114" s="264">
        <v>0.16</v>
      </c>
      <c r="E114" s="265">
        <v>73.8</v>
      </c>
      <c r="F114" s="266">
        <v>8.1999999999999993</v>
      </c>
      <c r="G114" s="269">
        <v>64.599999999999994</v>
      </c>
      <c r="H114" s="268">
        <v>96.6</v>
      </c>
    </row>
    <row r="115" spans="1:8" ht="12.65" customHeight="1">
      <c r="A115" s="263" t="s">
        <v>766</v>
      </c>
      <c r="B115" s="263" t="s">
        <v>319</v>
      </c>
      <c r="C115" s="263" t="s">
        <v>767</v>
      </c>
      <c r="D115" s="264">
        <v>0.24</v>
      </c>
      <c r="E115" s="265">
        <v>79.599999999999994</v>
      </c>
      <c r="F115" s="266">
        <v>9.8000000000000007</v>
      </c>
      <c r="G115" s="269">
        <v>2.6</v>
      </c>
      <c r="H115" s="268">
        <v>97</v>
      </c>
    </row>
    <row r="116" spans="1:8" ht="12.65" customHeight="1">
      <c r="A116" s="263" t="s">
        <v>770</v>
      </c>
      <c r="B116" s="263" t="s">
        <v>319</v>
      </c>
      <c r="C116" s="263" t="s">
        <v>771</v>
      </c>
      <c r="D116" s="264">
        <v>0.2</v>
      </c>
      <c r="E116" s="265">
        <v>84.2</v>
      </c>
      <c r="F116" s="266">
        <v>7.9</v>
      </c>
      <c r="G116" s="269">
        <v>1.6</v>
      </c>
      <c r="H116" s="268">
        <v>96.7</v>
      </c>
    </row>
    <row r="117" spans="1:8" ht="12.65" customHeight="1">
      <c r="A117" s="263" t="s">
        <v>774</v>
      </c>
      <c r="B117" s="263" t="s">
        <v>319</v>
      </c>
      <c r="C117" s="263" t="s">
        <v>775</v>
      </c>
      <c r="D117" s="264">
        <v>0.11</v>
      </c>
      <c r="E117" s="265">
        <v>58.6</v>
      </c>
      <c r="F117" s="266">
        <v>-1.2</v>
      </c>
      <c r="G117" s="269" t="s">
        <v>5734</v>
      </c>
      <c r="H117" s="268">
        <v>93.1</v>
      </c>
    </row>
    <row r="118" spans="1:8" ht="12.65" customHeight="1">
      <c r="A118" s="263" t="s">
        <v>778</v>
      </c>
      <c r="B118" s="263" t="s">
        <v>319</v>
      </c>
      <c r="C118" s="263" t="s">
        <v>779</v>
      </c>
      <c r="D118" s="264">
        <v>0.2</v>
      </c>
      <c r="E118" s="265">
        <v>78.8</v>
      </c>
      <c r="F118" s="266">
        <v>8.3000000000000007</v>
      </c>
      <c r="G118" s="269" t="s">
        <v>5734</v>
      </c>
      <c r="H118" s="268">
        <v>96.2</v>
      </c>
    </row>
    <row r="119" spans="1:8" ht="12.65" customHeight="1">
      <c r="A119" s="263" t="s">
        <v>781</v>
      </c>
      <c r="B119" s="263" t="s">
        <v>319</v>
      </c>
      <c r="C119" s="263" t="s">
        <v>782</v>
      </c>
      <c r="D119" s="264">
        <v>0.19</v>
      </c>
      <c r="E119" s="265">
        <v>67.400000000000006</v>
      </c>
      <c r="F119" s="266">
        <v>13</v>
      </c>
      <c r="G119" s="269" t="s">
        <v>5734</v>
      </c>
      <c r="H119" s="268">
        <v>95.7</v>
      </c>
    </row>
    <row r="120" spans="1:8" ht="12.65" customHeight="1">
      <c r="A120" s="263" t="s">
        <v>785</v>
      </c>
      <c r="B120" s="263" t="s">
        <v>319</v>
      </c>
      <c r="C120" s="263" t="s">
        <v>786</v>
      </c>
      <c r="D120" s="264">
        <v>0.13</v>
      </c>
      <c r="E120" s="265">
        <v>71.7</v>
      </c>
      <c r="F120" s="266">
        <v>13.7</v>
      </c>
      <c r="G120" s="269" t="s">
        <v>5734</v>
      </c>
      <c r="H120" s="268">
        <v>95.4</v>
      </c>
    </row>
    <row r="121" spans="1:8" ht="12.65" customHeight="1">
      <c r="A121" s="263" t="s">
        <v>789</v>
      </c>
      <c r="B121" s="263" t="s">
        <v>319</v>
      </c>
      <c r="C121" s="263" t="s">
        <v>790</v>
      </c>
      <c r="D121" s="264">
        <v>0.11</v>
      </c>
      <c r="E121" s="265">
        <v>73</v>
      </c>
      <c r="F121" s="266">
        <v>12.5</v>
      </c>
      <c r="G121" s="269">
        <v>68.3</v>
      </c>
      <c r="H121" s="268">
        <v>93.4</v>
      </c>
    </row>
    <row r="122" spans="1:8" ht="12.65" customHeight="1">
      <c r="A122" s="263" t="s">
        <v>793</v>
      </c>
      <c r="B122" s="263" t="s">
        <v>319</v>
      </c>
      <c r="C122" s="263" t="s">
        <v>794</v>
      </c>
      <c r="D122" s="264">
        <v>0.12</v>
      </c>
      <c r="E122" s="265">
        <v>73.599999999999994</v>
      </c>
      <c r="F122" s="266">
        <v>14.3</v>
      </c>
      <c r="G122" s="269" t="s">
        <v>5734</v>
      </c>
      <c r="H122" s="268">
        <v>94.3</v>
      </c>
    </row>
    <row r="123" spans="1:8" ht="12.65" customHeight="1">
      <c r="A123" s="263" t="s">
        <v>797</v>
      </c>
      <c r="B123" s="263" t="s">
        <v>319</v>
      </c>
      <c r="C123" s="263" t="s">
        <v>798</v>
      </c>
      <c r="D123" s="264">
        <v>0.23</v>
      </c>
      <c r="E123" s="265">
        <v>71.3</v>
      </c>
      <c r="F123" s="266">
        <v>6.3</v>
      </c>
      <c r="G123" s="269" t="s">
        <v>5734</v>
      </c>
      <c r="H123" s="268">
        <v>95.9</v>
      </c>
    </row>
    <row r="124" spans="1:8" ht="12.65" customHeight="1">
      <c r="A124" s="263" t="s">
        <v>801</v>
      </c>
      <c r="B124" s="263" t="s">
        <v>319</v>
      </c>
      <c r="C124" s="263" t="s">
        <v>802</v>
      </c>
      <c r="D124" s="264">
        <v>0.36</v>
      </c>
      <c r="E124" s="265">
        <v>81.400000000000006</v>
      </c>
      <c r="F124" s="266">
        <v>6.3</v>
      </c>
      <c r="G124" s="269" t="s">
        <v>5734</v>
      </c>
      <c r="H124" s="268">
        <v>96.7</v>
      </c>
    </row>
    <row r="125" spans="1:8" ht="12.65" customHeight="1">
      <c r="A125" s="263" t="s">
        <v>805</v>
      </c>
      <c r="B125" s="263" t="s">
        <v>319</v>
      </c>
      <c r="C125" s="263" t="s">
        <v>806</v>
      </c>
      <c r="D125" s="264">
        <v>0.2</v>
      </c>
      <c r="E125" s="265">
        <v>81.599999999999994</v>
      </c>
      <c r="F125" s="266">
        <v>6.7</v>
      </c>
      <c r="G125" s="269" t="s">
        <v>5734</v>
      </c>
      <c r="H125" s="268">
        <v>98.6</v>
      </c>
    </row>
    <row r="126" spans="1:8" ht="12.65" customHeight="1">
      <c r="A126" s="263" t="s">
        <v>809</v>
      </c>
      <c r="B126" s="263" t="s">
        <v>319</v>
      </c>
      <c r="C126" s="263" t="s">
        <v>810</v>
      </c>
      <c r="D126" s="264">
        <v>0.36</v>
      </c>
      <c r="E126" s="265">
        <v>85</v>
      </c>
      <c r="F126" s="266">
        <v>10.9</v>
      </c>
      <c r="G126" s="269">
        <v>66.599999999999994</v>
      </c>
      <c r="H126" s="268">
        <v>95.4</v>
      </c>
    </row>
    <row r="127" spans="1:8" ht="12.65" customHeight="1">
      <c r="A127" s="263" t="s">
        <v>813</v>
      </c>
      <c r="B127" s="263" t="s">
        <v>319</v>
      </c>
      <c r="C127" s="263" t="s">
        <v>814</v>
      </c>
      <c r="D127" s="264">
        <v>0.19</v>
      </c>
      <c r="E127" s="265">
        <v>74.3</v>
      </c>
      <c r="F127" s="266">
        <v>8.9</v>
      </c>
      <c r="G127" s="269" t="s">
        <v>5734</v>
      </c>
      <c r="H127" s="268">
        <v>97.5</v>
      </c>
    </row>
    <row r="128" spans="1:8" ht="12.65" customHeight="1">
      <c r="A128" s="263" t="s">
        <v>817</v>
      </c>
      <c r="B128" s="263" t="s">
        <v>319</v>
      </c>
      <c r="C128" s="263" t="s">
        <v>818</v>
      </c>
      <c r="D128" s="264">
        <v>0.22</v>
      </c>
      <c r="E128" s="265">
        <v>74.3</v>
      </c>
      <c r="F128" s="266">
        <v>10.4</v>
      </c>
      <c r="G128" s="269" t="s">
        <v>5734</v>
      </c>
      <c r="H128" s="268">
        <v>96.5</v>
      </c>
    </row>
    <row r="129" spans="1:8" ht="12.65" customHeight="1">
      <c r="A129" s="263" t="s">
        <v>820</v>
      </c>
      <c r="B129" s="263" t="s">
        <v>319</v>
      </c>
      <c r="C129" s="263" t="s">
        <v>821</v>
      </c>
      <c r="D129" s="264">
        <v>0.23</v>
      </c>
      <c r="E129" s="265">
        <v>74.400000000000006</v>
      </c>
      <c r="F129" s="266">
        <v>6.6</v>
      </c>
      <c r="G129" s="269" t="s">
        <v>5734</v>
      </c>
      <c r="H129" s="268">
        <v>97</v>
      </c>
    </row>
    <row r="130" spans="1:8" ht="12.65" customHeight="1">
      <c r="A130" s="263" t="s">
        <v>824</v>
      </c>
      <c r="B130" s="263" t="s">
        <v>319</v>
      </c>
      <c r="C130" s="263" t="s">
        <v>825</v>
      </c>
      <c r="D130" s="264">
        <v>0.14000000000000001</v>
      </c>
      <c r="E130" s="265">
        <v>75.2</v>
      </c>
      <c r="F130" s="266">
        <v>6.3</v>
      </c>
      <c r="G130" s="269" t="s">
        <v>5734</v>
      </c>
      <c r="H130" s="268">
        <v>99.1</v>
      </c>
    </row>
    <row r="131" spans="1:8" ht="12.65" customHeight="1">
      <c r="A131" s="263" t="s">
        <v>828</v>
      </c>
      <c r="B131" s="263" t="s">
        <v>319</v>
      </c>
      <c r="C131" s="263" t="s">
        <v>829</v>
      </c>
      <c r="D131" s="264">
        <v>0.25</v>
      </c>
      <c r="E131" s="265">
        <v>76.7</v>
      </c>
      <c r="F131" s="266">
        <v>7.9</v>
      </c>
      <c r="G131" s="269" t="s">
        <v>5734</v>
      </c>
      <c r="H131" s="268">
        <v>97.3</v>
      </c>
    </row>
    <row r="132" spans="1:8" ht="12.65" customHeight="1">
      <c r="A132" s="263" t="s">
        <v>833</v>
      </c>
      <c r="B132" s="263" t="s">
        <v>319</v>
      </c>
      <c r="C132" s="263" t="s">
        <v>834</v>
      </c>
      <c r="D132" s="264">
        <v>0.26</v>
      </c>
      <c r="E132" s="265">
        <v>86.3</v>
      </c>
      <c r="F132" s="266">
        <v>9.5</v>
      </c>
      <c r="G132" s="269">
        <v>17.5</v>
      </c>
      <c r="H132" s="268">
        <v>97</v>
      </c>
    </row>
    <row r="133" spans="1:8" ht="12.65" customHeight="1">
      <c r="A133" s="263" t="s">
        <v>837</v>
      </c>
      <c r="B133" s="263" t="s">
        <v>319</v>
      </c>
      <c r="C133" s="263" t="s">
        <v>838</v>
      </c>
      <c r="D133" s="264">
        <v>0.25</v>
      </c>
      <c r="E133" s="265">
        <v>77.099999999999994</v>
      </c>
      <c r="F133" s="266">
        <v>7.2</v>
      </c>
      <c r="G133" s="269" t="s">
        <v>5734</v>
      </c>
      <c r="H133" s="268">
        <v>96.7</v>
      </c>
    </row>
    <row r="134" spans="1:8" ht="12.65" customHeight="1">
      <c r="A134" s="263" t="s">
        <v>841</v>
      </c>
      <c r="B134" s="263" t="s">
        <v>319</v>
      </c>
      <c r="C134" s="263" t="s">
        <v>842</v>
      </c>
      <c r="D134" s="264">
        <v>0.12</v>
      </c>
      <c r="E134" s="265">
        <v>79.5</v>
      </c>
      <c r="F134" s="266">
        <v>6.3</v>
      </c>
      <c r="G134" s="269" t="s">
        <v>5734</v>
      </c>
      <c r="H134" s="268">
        <v>95.8</v>
      </c>
    </row>
    <row r="135" spans="1:8" ht="12.65" customHeight="1">
      <c r="A135" s="263" t="s">
        <v>845</v>
      </c>
      <c r="B135" s="263" t="s">
        <v>319</v>
      </c>
      <c r="C135" s="263" t="s">
        <v>846</v>
      </c>
      <c r="D135" s="264">
        <v>0.22</v>
      </c>
      <c r="E135" s="265">
        <v>76.400000000000006</v>
      </c>
      <c r="F135" s="266">
        <v>7.9</v>
      </c>
      <c r="G135" s="269" t="s">
        <v>5734</v>
      </c>
      <c r="H135" s="268">
        <v>97.1</v>
      </c>
    </row>
    <row r="136" spans="1:8" ht="12.65" customHeight="1">
      <c r="A136" s="263" t="s">
        <v>849</v>
      </c>
      <c r="B136" s="263" t="s">
        <v>319</v>
      </c>
      <c r="C136" s="263" t="s">
        <v>850</v>
      </c>
      <c r="D136" s="264">
        <v>0.1</v>
      </c>
      <c r="E136" s="265">
        <v>84.1</v>
      </c>
      <c r="F136" s="266">
        <v>9.5</v>
      </c>
      <c r="G136" s="269" t="s">
        <v>5734</v>
      </c>
      <c r="H136" s="268">
        <v>98.6</v>
      </c>
    </row>
    <row r="137" spans="1:8" ht="12.65" customHeight="1">
      <c r="A137" s="263" t="s">
        <v>853</v>
      </c>
      <c r="B137" s="263" t="s">
        <v>319</v>
      </c>
      <c r="C137" s="263" t="s">
        <v>854</v>
      </c>
      <c r="D137" s="264">
        <v>0.2</v>
      </c>
      <c r="E137" s="265">
        <v>73</v>
      </c>
      <c r="F137" s="266">
        <v>8.1</v>
      </c>
      <c r="G137" s="269" t="s">
        <v>5734</v>
      </c>
      <c r="H137" s="268">
        <v>99.4</v>
      </c>
    </row>
    <row r="138" spans="1:8" ht="12.65" customHeight="1">
      <c r="A138" s="263" t="s">
        <v>857</v>
      </c>
      <c r="B138" s="263" t="s">
        <v>319</v>
      </c>
      <c r="C138" s="263" t="s">
        <v>858</v>
      </c>
      <c r="D138" s="264">
        <v>0.25</v>
      </c>
      <c r="E138" s="265">
        <v>86.8</v>
      </c>
      <c r="F138" s="266">
        <v>10</v>
      </c>
      <c r="G138" s="269" t="s">
        <v>5734</v>
      </c>
      <c r="H138" s="268">
        <v>97.7</v>
      </c>
    </row>
    <row r="139" spans="1:8" ht="12.65" customHeight="1">
      <c r="A139" s="263" t="s">
        <v>861</v>
      </c>
      <c r="B139" s="263" t="s">
        <v>319</v>
      </c>
      <c r="C139" s="263" t="s">
        <v>862</v>
      </c>
      <c r="D139" s="264">
        <v>0.19</v>
      </c>
      <c r="E139" s="265">
        <v>79.5</v>
      </c>
      <c r="F139" s="266">
        <v>13.2</v>
      </c>
      <c r="G139" s="269" t="s">
        <v>5734</v>
      </c>
      <c r="H139" s="268">
        <v>97.2</v>
      </c>
    </row>
    <row r="140" spans="1:8" ht="12.65" customHeight="1">
      <c r="A140" s="263" t="s">
        <v>865</v>
      </c>
      <c r="B140" s="263" t="s">
        <v>319</v>
      </c>
      <c r="C140" s="263" t="s">
        <v>866</v>
      </c>
      <c r="D140" s="264">
        <v>0.19</v>
      </c>
      <c r="E140" s="265">
        <v>78.7</v>
      </c>
      <c r="F140" s="266">
        <v>11.3</v>
      </c>
      <c r="G140" s="269" t="s">
        <v>5734</v>
      </c>
      <c r="H140" s="268">
        <v>93.9</v>
      </c>
    </row>
    <row r="141" spans="1:8" ht="12.65" customHeight="1">
      <c r="A141" s="263" t="s">
        <v>869</v>
      </c>
      <c r="B141" s="263" t="s">
        <v>319</v>
      </c>
      <c r="C141" s="263" t="s">
        <v>870</v>
      </c>
      <c r="D141" s="264">
        <v>0.39</v>
      </c>
      <c r="E141" s="265">
        <v>90.2</v>
      </c>
      <c r="F141" s="266">
        <v>12.1</v>
      </c>
      <c r="G141" s="269">
        <v>21.4</v>
      </c>
      <c r="H141" s="268">
        <v>98.3</v>
      </c>
    </row>
    <row r="142" spans="1:8" ht="12.65" customHeight="1">
      <c r="A142" s="263" t="s">
        <v>873</v>
      </c>
      <c r="B142" s="263" t="s">
        <v>319</v>
      </c>
      <c r="C142" s="263" t="s">
        <v>874</v>
      </c>
      <c r="D142" s="264">
        <v>0.45</v>
      </c>
      <c r="E142" s="265">
        <v>87.8</v>
      </c>
      <c r="F142" s="266">
        <v>10.5</v>
      </c>
      <c r="G142" s="269" t="s">
        <v>5734</v>
      </c>
      <c r="H142" s="268">
        <v>99.6</v>
      </c>
    </row>
    <row r="143" spans="1:8" ht="12.65" customHeight="1">
      <c r="A143" s="263" t="s">
        <v>877</v>
      </c>
      <c r="B143" s="263" t="s">
        <v>319</v>
      </c>
      <c r="C143" s="263" t="s">
        <v>878</v>
      </c>
      <c r="D143" s="264">
        <v>0.27</v>
      </c>
      <c r="E143" s="265">
        <v>87.6</v>
      </c>
      <c r="F143" s="266">
        <v>10.6</v>
      </c>
      <c r="G143" s="269">
        <v>30.9</v>
      </c>
      <c r="H143" s="268">
        <v>97.9</v>
      </c>
    </row>
    <row r="144" spans="1:8" ht="12.65" customHeight="1">
      <c r="A144" s="263" t="s">
        <v>881</v>
      </c>
      <c r="B144" s="263" t="s">
        <v>319</v>
      </c>
      <c r="C144" s="263" t="s">
        <v>882</v>
      </c>
      <c r="D144" s="264">
        <v>0.46</v>
      </c>
      <c r="E144" s="265">
        <v>86.9</v>
      </c>
      <c r="F144" s="266">
        <v>10.1</v>
      </c>
      <c r="G144" s="269">
        <v>33.299999999999997</v>
      </c>
      <c r="H144" s="268">
        <v>97.1</v>
      </c>
    </row>
    <row r="145" spans="1:8" ht="12.65" customHeight="1">
      <c r="A145" s="263" t="s">
        <v>885</v>
      </c>
      <c r="B145" s="263" t="s">
        <v>319</v>
      </c>
      <c r="C145" s="263" t="s">
        <v>886</v>
      </c>
      <c r="D145" s="264">
        <v>0.23</v>
      </c>
      <c r="E145" s="265">
        <v>88</v>
      </c>
      <c r="F145" s="266">
        <v>9.3000000000000007</v>
      </c>
      <c r="G145" s="269">
        <v>16.7</v>
      </c>
      <c r="H145" s="268">
        <v>97.9</v>
      </c>
    </row>
    <row r="146" spans="1:8" ht="12.65" customHeight="1">
      <c r="A146" s="263" t="s">
        <v>889</v>
      </c>
      <c r="B146" s="263" t="s">
        <v>319</v>
      </c>
      <c r="C146" s="263" t="s">
        <v>890</v>
      </c>
      <c r="D146" s="264">
        <v>0.26</v>
      </c>
      <c r="E146" s="265">
        <v>95</v>
      </c>
      <c r="F146" s="266">
        <v>12.3</v>
      </c>
      <c r="G146" s="269">
        <v>58.7</v>
      </c>
      <c r="H146" s="268">
        <v>97.9</v>
      </c>
    </row>
    <row r="147" spans="1:8" ht="12.65" customHeight="1">
      <c r="A147" s="263" t="s">
        <v>893</v>
      </c>
      <c r="B147" s="263" t="s">
        <v>319</v>
      </c>
      <c r="C147" s="263" t="s">
        <v>894</v>
      </c>
      <c r="D147" s="264">
        <v>0.18</v>
      </c>
      <c r="E147" s="265">
        <v>80.099999999999994</v>
      </c>
      <c r="F147" s="266">
        <v>5.5</v>
      </c>
      <c r="G147" s="269">
        <v>45</v>
      </c>
      <c r="H147" s="268">
        <v>97.1</v>
      </c>
    </row>
    <row r="148" spans="1:8" ht="12.65" customHeight="1">
      <c r="A148" s="263" t="s">
        <v>897</v>
      </c>
      <c r="B148" s="263" t="s">
        <v>319</v>
      </c>
      <c r="C148" s="263" t="s">
        <v>898</v>
      </c>
      <c r="D148" s="264">
        <v>0.22</v>
      </c>
      <c r="E148" s="265">
        <v>84.3</v>
      </c>
      <c r="F148" s="266">
        <v>7.7</v>
      </c>
      <c r="G148" s="269" t="s">
        <v>5734</v>
      </c>
      <c r="H148" s="268">
        <v>95.9</v>
      </c>
    </row>
    <row r="149" spans="1:8" ht="12.65" customHeight="1">
      <c r="A149" s="263" t="s">
        <v>901</v>
      </c>
      <c r="B149" s="263" t="s">
        <v>319</v>
      </c>
      <c r="C149" s="263" t="s">
        <v>902</v>
      </c>
      <c r="D149" s="264">
        <v>0.3</v>
      </c>
      <c r="E149" s="265">
        <v>79.400000000000006</v>
      </c>
      <c r="F149" s="266">
        <v>10.3</v>
      </c>
      <c r="G149" s="269">
        <v>17.899999999999999</v>
      </c>
      <c r="H149" s="268">
        <v>96.6</v>
      </c>
    </row>
    <row r="150" spans="1:8" ht="12.65" customHeight="1">
      <c r="A150" s="263" t="s">
        <v>905</v>
      </c>
      <c r="B150" s="263" t="s">
        <v>319</v>
      </c>
      <c r="C150" s="263" t="s">
        <v>906</v>
      </c>
      <c r="D150" s="264">
        <v>0.18</v>
      </c>
      <c r="E150" s="265">
        <v>80.900000000000006</v>
      </c>
      <c r="F150" s="266">
        <v>11.1</v>
      </c>
      <c r="G150" s="269">
        <v>16.899999999999999</v>
      </c>
      <c r="H150" s="268">
        <v>98.5</v>
      </c>
    </row>
    <row r="151" spans="1:8" ht="12.65" customHeight="1">
      <c r="A151" s="263" t="s">
        <v>909</v>
      </c>
      <c r="B151" s="263" t="s">
        <v>319</v>
      </c>
      <c r="C151" s="263" t="s">
        <v>910</v>
      </c>
      <c r="D151" s="264">
        <v>0.17</v>
      </c>
      <c r="E151" s="265">
        <v>86</v>
      </c>
      <c r="F151" s="266">
        <v>8.5</v>
      </c>
      <c r="G151" s="269" t="s">
        <v>5734</v>
      </c>
      <c r="H151" s="268">
        <v>97</v>
      </c>
    </row>
    <row r="152" spans="1:8" ht="12.65" customHeight="1">
      <c r="A152" s="263" t="s">
        <v>913</v>
      </c>
      <c r="B152" s="263" t="s">
        <v>319</v>
      </c>
      <c r="C152" s="263" t="s">
        <v>914</v>
      </c>
      <c r="D152" s="264">
        <v>0.33</v>
      </c>
      <c r="E152" s="265">
        <v>84.3</v>
      </c>
      <c r="F152" s="266">
        <v>10</v>
      </c>
      <c r="G152" s="269">
        <v>35.200000000000003</v>
      </c>
      <c r="H152" s="268">
        <v>95.4</v>
      </c>
    </row>
    <row r="153" spans="1:8" ht="12.65" customHeight="1">
      <c r="A153" s="263" t="s">
        <v>917</v>
      </c>
      <c r="B153" s="263" t="s">
        <v>319</v>
      </c>
      <c r="C153" s="263" t="s">
        <v>918</v>
      </c>
      <c r="D153" s="264">
        <v>0.5</v>
      </c>
      <c r="E153" s="265">
        <v>84</v>
      </c>
      <c r="F153" s="266">
        <v>10.9</v>
      </c>
      <c r="G153" s="269">
        <v>40.799999999999997</v>
      </c>
      <c r="H153" s="268">
        <v>97.8</v>
      </c>
    </row>
    <row r="154" spans="1:8" ht="12.65" customHeight="1">
      <c r="A154" s="263" t="s">
        <v>921</v>
      </c>
      <c r="B154" s="263" t="s">
        <v>319</v>
      </c>
      <c r="C154" s="263" t="s">
        <v>922</v>
      </c>
      <c r="D154" s="264">
        <v>0.3</v>
      </c>
      <c r="E154" s="265">
        <v>85.6</v>
      </c>
      <c r="F154" s="266">
        <v>6.8</v>
      </c>
      <c r="G154" s="269" t="s">
        <v>5734</v>
      </c>
      <c r="H154" s="268">
        <v>99.3</v>
      </c>
    </row>
    <row r="155" spans="1:8" ht="12.65" customHeight="1">
      <c r="A155" s="263" t="s">
        <v>924</v>
      </c>
      <c r="B155" s="263" t="s">
        <v>319</v>
      </c>
      <c r="C155" s="263" t="s">
        <v>925</v>
      </c>
      <c r="D155" s="264">
        <v>0.24</v>
      </c>
      <c r="E155" s="265">
        <v>86.9</v>
      </c>
      <c r="F155" s="266">
        <v>7.9</v>
      </c>
      <c r="G155" s="269" t="s">
        <v>5734</v>
      </c>
      <c r="H155" s="268">
        <v>97.6</v>
      </c>
    </row>
    <row r="156" spans="1:8" ht="12.65" customHeight="1">
      <c r="A156" s="263" t="s">
        <v>927</v>
      </c>
      <c r="B156" s="263" t="s">
        <v>319</v>
      </c>
      <c r="C156" s="263" t="s">
        <v>928</v>
      </c>
      <c r="D156" s="264">
        <v>0.26</v>
      </c>
      <c r="E156" s="265">
        <v>78.599999999999994</v>
      </c>
      <c r="F156" s="266">
        <v>9.6</v>
      </c>
      <c r="G156" s="269" t="s">
        <v>5734</v>
      </c>
      <c r="H156" s="268">
        <v>98.4</v>
      </c>
    </row>
    <row r="157" spans="1:8" ht="12.65" customHeight="1">
      <c r="A157" s="263" t="s">
        <v>930</v>
      </c>
      <c r="B157" s="263" t="s">
        <v>319</v>
      </c>
      <c r="C157" s="263" t="s">
        <v>931</v>
      </c>
      <c r="D157" s="264">
        <v>0.24</v>
      </c>
      <c r="E157" s="265">
        <v>79.599999999999994</v>
      </c>
      <c r="F157" s="266">
        <v>10.9</v>
      </c>
      <c r="G157" s="269" t="s">
        <v>5734</v>
      </c>
      <c r="H157" s="268">
        <v>98.9</v>
      </c>
    </row>
    <row r="158" spans="1:8" ht="12.65" customHeight="1">
      <c r="A158" s="263" t="s">
        <v>933</v>
      </c>
      <c r="B158" s="263" t="s">
        <v>319</v>
      </c>
      <c r="C158" s="263" t="s">
        <v>934</v>
      </c>
      <c r="D158" s="264">
        <v>0.34</v>
      </c>
      <c r="E158" s="265">
        <v>83.8</v>
      </c>
      <c r="F158" s="266">
        <v>8</v>
      </c>
      <c r="G158" s="269" t="s">
        <v>5734</v>
      </c>
      <c r="H158" s="268">
        <v>99.1</v>
      </c>
    </row>
    <row r="159" spans="1:8" ht="12.65" customHeight="1">
      <c r="A159" s="263" t="s">
        <v>936</v>
      </c>
      <c r="B159" s="263" t="s">
        <v>319</v>
      </c>
      <c r="C159" s="263" t="s">
        <v>937</v>
      </c>
      <c r="D159" s="264">
        <v>0.49</v>
      </c>
      <c r="E159" s="265">
        <v>81.2</v>
      </c>
      <c r="F159" s="266">
        <v>5.2</v>
      </c>
      <c r="G159" s="269">
        <v>72.8</v>
      </c>
      <c r="H159" s="268">
        <v>98.1</v>
      </c>
    </row>
    <row r="160" spans="1:8" ht="12.65" customHeight="1">
      <c r="A160" s="263" t="s">
        <v>939</v>
      </c>
      <c r="B160" s="263" t="s">
        <v>319</v>
      </c>
      <c r="C160" s="263" t="s">
        <v>940</v>
      </c>
      <c r="D160" s="264">
        <v>0.28999999999999998</v>
      </c>
      <c r="E160" s="265">
        <v>83.5</v>
      </c>
      <c r="F160" s="266">
        <v>6</v>
      </c>
      <c r="G160" s="269" t="s">
        <v>5734</v>
      </c>
      <c r="H160" s="268">
        <v>96.8</v>
      </c>
    </row>
    <row r="161" spans="1:8" ht="12.65" customHeight="1">
      <c r="A161" s="263" t="s">
        <v>942</v>
      </c>
      <c r="B161" s="263" t="s">
        <v>319</v>
      </c>
      <c r="C161" s="263" t="s">
        <v>943</v>
      </c>
      <c r="D161" s="264">
        <v>0.28000000000000003</v>
      </c>
      <c r="E161" s="265">
        <v>78.3</v>
      </c>
      <c r="F161" s="266">
        <v>9.1999999999999993</v>
      </c>
      <c r="G161" s="269" t="s">
        <v>5734</v>
      </c>
      <c r="H161" s="268">
        <v>97.7</v>
      </c>
    </row>
    <row r="162" spans="1:8" ht="12.65" customHeight="1">
      <c r="A162" s="263" t="s">
        <v>945</v>
      </c>
      <c r="B162" s="263" t="s">
        <v>319</v>
      </c>
      <c r="C162" s="263" t="s">
        <v>946</v>
      </c>
      <c r="D162" s="264">
        <v>0.24</v>
      </c>
      <c r="E162" s="265">
        <v>84</v>
      </c>
      <c r="F162" s="266">
        <v>9.5</v>
      </c>
      <c r="G162" s="269">
        <v>27.2</v>
      </c>
      <c r="H162" s="268">
        <v>97</v>
      </c>
    </row>
    <row r="163" spans="1:8" ht="12.65" customHeight="1">
      <c r="A163" s="263" t="s">
        <v>948</v>
      </c>
      <c r="B163" s="263" t="s">
        <v>319</v>
      </c>
      <c r="C163" s="263" t="s">
        <v>949</v>
      </c>
      <c r="D163" s="264">
        <v>0.23</v>
      </c>
      <c r="E163" s="265">
        <v>82.4</v>
      </c>
      <c r="F163" s="266">
        <v>14.7</v>
      </c>
      <c r="G163" s="269">
        <v>36.6</v>
      </c>
      <c r="H163" s="268">
        <v>97.3</v>
      </c>
    </row>
    <row r="164" spans="1:8" ht="12.65" customHeight="1">
      <c r="A164" s="263" t="s">
        <v>951</v>
      </c>
      <c r="B164" s="263" t="s">
        <v>319</v>
      </c>
      <c r="C164" s="263" t="s">
        <v>952</v>
      </c>
      <c r="D164" s="264">
        <v>0.35</v>
      </c>
      <c r="E164" s="265">
        <v>81.8</v>
      </c>
      <c r="F164" s="266">
        <v>9.1</v>
      </c>
      <c r="G164" s="269">
        <v>82.5</v>
      </c>
      <c r="H164" s="268">
        <v>96.6</v>
      </c>
    </row>
    <row r="165" spans="1:8" ht="12.65" customHeight="1">
      <c r="A165" s="263" t="s">
        <v>954</v>
      </c>
      <c r="B165" s="263" t="s">
        <v>319</v>
      </c>
      <c r="C165" s="263" t="s">
        <v>955</v>
      </c>
      <c r="D165" s="264">
        <v>0.22</v>
      </c>
      <c r="E165" s="265">
        <v>84.3</v>
      </c>
      <c r="F165" s="266">
        <v>12.8</v>
      </c>
      <c r="G165" s="269">
        <v>32.9</v>
      </c>
      <c r="H165" s="268">
        <v>98.2</v>
      </c>
    </row>
    <row r="166" spans="1:8" ht="12.65" customHeight="1">
      <c r="A166" s="263" t="s">
        <v>957</v>
      </c>
      <c r="B166" s="263" t="s">
        <v>319</v>
      </c>
      <c r="C166" s="263" t="s">
        <v>958</v>
      </c>
      <c r="D166" s="264">
        <v>0.22</v>
      </c>
      <c r="E166" s="265">
        <v>74.599999999999994</v>
      </c>
      <c r="F166" s="266">
        <v>7.5</v>
      </c>
      <c r="G166" s="269" t="s">
        <v>5734</v>
      </c>
      <c r="H166" s="268">
        <v>98</v>
      </c>
    </row>
    <row r="167" spans="1:8" ht="12.65" customHeight="1">
      <c r="A167" s="263" t="s">
        <v>960</v>
      </c>
      <c r="B167" s="263" t="s">
        <v>319</v>
      </c>
      <c r="C167" s="263" t="s">
        <v>961</v>
      </c>
      <c r="D167" s="264">
        <v>0.27</v>
      </c>
      <c r="E167" s="265">
        <v>80.2</v>
      </c>
      <c r="F167" s="266">
        <v>11.1</v>
      </c>
      <c r="G167" s="269">
        <v>26.3</v>
      </c>
      <c r="H167" s="268">
        <v>97.1</v>
      </c>
    </row>
    <row r="168" spans="1:8" ht="12.65" customHeight="1">
      <c r="A168" s="263" t="s">
        <v>963</v>
      </c>
      <c r="B168" s="263" t="s">
        <v>319</v>
      </c>
      <c r="C168" s="263" t="s">
        <v>964</v>
      </c>
      <c r="D168" s="264">
        <v>0.2</v>
      </c>
      <c r="E168" s="265">
        <v>84.5</v>
      </c>
      <c r="F168" s="266">
        <v>10.1</v>
      </c>
      <c r="G168" s="269" t="s">
        <v>5734</v>
      </c>
      <c r="H168" s="268">
        <v>96.9</v>
      </c>
    </row>
    <row r="169" spans="1:8" ht="12.65" customHeight="1">
      <c r="A169" s="263" t="s">
        <v>966</v>
      </c>
      <c r="B169" s="263" t="s">
        <v>319</v>
      </c>
      <c r="C169" s="263" t="s">
        <v>967</v>
      </c>
      <c r="D169" s="264">
        <v>0.17</v>
      </c>
      <c r="E169" s="265">
        <v>74</v>
      </c>
      <c r="F169" s="266">
        <v>10.6</v>
      </c>
      <c r="G169" s="269" t="s">
        <v>5734</v>
      </c>
      <c r="H169" s="268">
        <v>96.4</v>
      </c>
    </row>
    <row r="170" spans="1:8" ht="12.65" customHeight="1">
      <c r="A170" s="263" t="s">
        <v>969</v>
      </c>
      <c r="B170" s="263" t="s">
        <v>319</v>
      </c>
      <c r="C170" s="263" t="s">
        <v>970</v>
      </c>
      <c r="D170" s="264">
        <v>0.2</v>
      </c>
      <c r="E170" s="265">
        <v>84</v>
      </c>
      <c r="F170" s="266">
        <v>8.1999999999999993</v>
      </c>
      <c r="G170" s="269" t="s">
        <v>5734</v>
      </c>
      <c r="H170" s="268">
        <v>95.6</v>
      </c>
    </row>
    <row r="171" spans="1:8" ht="12.65" customHeight="1">
      <c r="A171" s="263" t="s">
        <v>972</v>
      </c>
      <c r="B171" s="263" t="s">
        <v>319</v>
      </c>
      <c r="C171" s="263" t="s">
        <v>973</v>
      </c>
      <c r="D171" s="264">
        <v>0.5</v>
      </c>
      <c r="E171" s="265">
        <v>84</v>
      </c>
      <c r="F171" s="266">
        <v>7.4</v>
      </c>
      <c r="G171" s="269">
        <v>33.299999999999997</v>
      </c>
      <c r="H171" s="268">
        <v>97.3</v>
      </c>
    </row>
    <row r="172" spans="1:8" ht="12.65" customHeight="1">
      <c r="A172" s="263" t="s">
        <v>975</v>
      </c>
      <c r="B172" s="263" t="s">
        <v>319</v>
      </c>
      <c r="C172" s="263" t="s">
        <v>976</v>
      </c>
      <c r="D172" s="264">
        <v>0.23</v>
      </c>
      <c r="E172" s="265">
        <v>91.5</v>
      </c>
      <c r="F172" s="266">
        <v>11.5</v>
      </c>
      <c r="G172" s="269">
        <v>81.900000000000006</v>
      </c>
      <c r="H172" s="268">
        <v>99.6</v>
      </c>
    </row>
    <row r="173" spans="1:8" ht="12.65" customHeight="1">
      <c r="A173" s="263" t="s">
        <v>978</v>
      </c>
      <c r="B173" s="263" t="s">
        <v>319</v>
      </c>
      <c r="C173" s="263" t="s">
        <v>979</v>
      </c>
      <c r="D173" s="264">
        <v>0.22</v>
      </c>
      <c r="E173" s="265">
        <v>82.7</v>
      </c>
      <c r="F173" s="266">
        <v>10.8</v>
      </c>
      <c r="G173" s="269">
        <v>74.099999999999994</v>
      </c>
      <c r="H173" s="268">
        <v>98.1</v>
      </c>
    </row>
    <row r="174" spans="1:8" ht="12.65" customHeight="1">
      <c r="A174" s="263" t="s">
        <v>981</v>
      </c>
      <c r="B174" s="263" t="s">
        <v>319</v>
      </c>
      <c r="C174" s="263" t="s">
        <v>982</v>
      </c>
      <c r="D174" s="264">
        <v>0.23</v>
      </c>
      <c r="E174" s="265">
        <v>88.7</v>
      </c>
      <c r="F174" s="266">
        <v>8.6999999999999993</v>
      </c>
      <c r="G174" s="269">
        <v>55</v>
      </c>
      <c r="H174" s="268">
        <v>96.3</v>
      </c>
    </row>
    <row r="175" spans="1:8" ht="12.65" customHeight="1">
      <c r="A175" s="263" t="s">
        <v>984</v>
      </c>
      <c r="B175" s="263" t="s">
        <v>319</v>
      </c>
      <c r="C175" s="263" t="s">
        <v>985</v>
      </c>
      <c r="D175" s="264">
        <v>0.23</v>
      </c>
      <c r="E175" s="265">
        <v>93.3</v>
      </c>
      <c r="F175" s="266">
        <v>15.7</v>
      </c>
      <c r="G175" s="269">
        <v>2.2000000000000002</v>
      </c>
      <c r="H175" s="268">
        <v>96.4</v>
      </c>
    </row>
    <row r="176" spans="1:8" ht="12.65" customHeight="1">
      <c r="A176" s="263" t="s">
        <v>987</v>
      </c>
      <c r="B176" s="263" t="s">
        <v>319</v>
      </c>
      <c r="C176" s="263" t="s">
        <v>988</v>
      </c>
      <c r="D176" s="264">
        <v>0.2</v>
      </c>
      <c r="E176" s="265">
        <v>78.400000000000006</v>
      </c>
      <c r="F176" s="266">
        <v>4.7</v>
      </c>
      <c r="G176" s="269" t="s">
        <v>5734</v>
      </c>
      <c r="H176" s="268">
        <v>98.3</v>
      </c>
    </row>
    <row r="177" spans="1:8" ht="12.65" customHeight="1">
      <c r="A177" s="263" t="s">
        <v>990</v>
      </c>
      <c r="B177" s="263" t="s">
        <v>319</v>
      </c>
      <c r="C177" s="263" t="s">
        <v>991</v>
      </c>
      <c r="D177" s="264">
        <v>0.26</v>
      </c>
      <c r="E177" s="265">
        <v>81.7</v>
      </c>
      <c r="F177" s="266">
        <v>9.1999999999999993</v>
      </c>
      <c r="G177" s="269" t="s">
        <v>5734</v>
      </c>
      <c r="H177" s="268">
        <v>96.1</v>
      </c>
    </row>
    <row r="178" spans="1:8" ht="12.65" customHeight="1">
      <c r="A178" s="263" t="s">
        <v>993</v>
      </c>
      <c r="B178" s="263" t="s">
        <v>319</v>
      </c>
      <c r="C178" s="263" t="s">
        <v>5735</v>
      </c>
      <c r="D178" s="264">
        <v>0.31</v>
      </c>
      <c r="E178" s="265">
        <v>91.9</v>
      </c>
      <c r="F178" s="266">
        <v>11.9</v>
      </c>
      <c r="G178" s="269">
        <v>68.8</v>
      </c>
      <c r="H178" s="268">
        <v>97.2</v>
      </c>
    </row>
    <row r="179" spans="1:8" ht="12.65" customHeight="1">
      <c r="A179" s="263" t="s">
        <v>996</v>
      </c>
      <c r="B179" s="263" t="s">
        <v>319</v>
      </c>
      <c r="C179" s="263" t="s">
        <v>997</v>
      </c>
      <c r="D179" s="264">
        <v>0.42</v>
      </c>
      <c r="E179" s="265">
        <v>89</v>
      </c>
      <c r="F179" s="266">
        <v>12.9</v>
      </c>
      <c r="G179" s="269">
        <v>74.400000000000006</v>
      </c>
      <c r="H179" s="268">
        <v>93.1</v>
      </c>
    </row>
    <row r="180" spans="1:8" ht="12.65" customHeight="1">
      <c r="A180" s="263" t="s">
        <v>999</v>
      </c>
      <c r="B180" s="263" t="s">
        <v>319</v>
      </c>
      <c r="C180" s="263" t="s">
        <v>1000</v>
      </c>
      <c r="D180" s="264">
        <v>0.21</v>
      </c>
      <c r="E180" s="265">
        <v>72.099999999999994</v>
      </c>
      <c r="F180" s="266">
        <v>8.5</v>
      </c>
      <c r="G180" s="269" t="s">
        <v>5734</v>
      </c>
      <c r="H180" s="268">
        <v>95.8</v>
      </c>
    </row>
    <row r="181" spans="1:8" ht="12.65" customHeight="1">
      <c r="A181" s="263" t="s">
        <v>1002</v>
      </c>
      <c r="B181" s="263" t="s">
        <v>319</v>
      </c>
      <c r="C181" s="263" t="s">
        <v>1003</v>
      </c>
      <c r="D181" s="264">
        <v>0.24</v>
      </c>
      <c r="E181" s="265">
        <v>77.400000000000006</v>
      </c>
      <c r="F181" s="266">
        <v>7.8</v>
      </c>
      <c r="G181" s="269" t="s">
        <v>5734</v>
      </c>
      <c r="H181" s="268">
        <v>98.3</v>
      </c>
    </row>
    <row r="182" spans="1:8" ht="12.65" customHeight="1">
      <c r="A182" s="263" t="s">
        <v>1026</v>
      </c>
      <c r="B182" s="263" t="s">
        <v>323</v>
      </c>
      <c r="C182" s="263" t="s">
        <v>709</v>
      </c>
      <c r="D182" s="264">
        <v>0.55000000000000004</v>
      </c>
      <c r="E182" s="265">
        <v>87</v>
      </c>
      <c r="F182" s="266">
        <v>13.2</v>
      </c>
      <c r="G182" s="269">
        <v>82.3</v>
      </c>
      <c r="H182" s="268">
        <v>97</v>
      </c>
    </row>
    <row r="183" spans="1:8" ht="12.65" customHeight="1">
      <c r="A183" s="263" t="s">
        <v>1029</v>
      </c>
      <c r="B183" s="263" t="s">
        <v>323</v>
      </c>
      <c r="C183" s="263" t="s">
        <v>1030</v>
      </c>
      <c r="D183" s="264">
        <v>0.49</v>
      </c>
      <c r="E183" s="265">
        <v>91.5</v>
      </c>
      <c r="F183" s="266">
        <v>6.4</v>
      </c>
      <c r="G183" s="269">
        <v>47.4</v>
      </c>
      <c r="H183" s="268">
        <v>94.5</v>
      </c>
    </row>
    <row r="184" spans="1:8" ht="12.65" customHeight="1">
      <c r="A184" s="263" t="s">
        <v>1032</v>
      </c>
      <c r="B184" s="263" t="s">
        <v>323</v>
      </c>
      <c r="C184" s="263" t="s">
        <v>773</v>
      </c>
      <c r="D184" s="264">
        <v>0.66</v>
      </c>
      <c r="E184" s="265">
        <v>86.4</v>
      </c>
      <c r="F184" s="266">
        <v>8.8000000000000007</v>
      </c>
      <c r="G184" s="269">
        <v>96</v>
      </c>
      <c r="H184" s="268">
        <v>98</v>
      </c>
    </row>
    <row r="185" spans="1:8" ht="12.65" customHeight="1">
      <c r="A185" s="263" t="s">
        <v>1034</v>
      </c>
      <c r="B185" s="263" t="s">
        <v>323</v>
      </c>
      <c r="C185" s="263" t="s">
        <v>1035</v>
      </c>
      <c r="D185" s="264">
        <v>0.36</v>
      </c>
      <c r="E185" s="265">
        <v>88.6</v>
      </c>
      <c r="F185" s="266">
        <v>14.1</v>
      </c>
      <c r="G185" s="269">
        <v>41</v>
      </c>
      <c r="H185" s="268">
        <v>93.9</v>
      </c>
    </row>
    <row r="186" spans="1:8" ht="12.65" customHeight="1">
      <c r="A186" s="263" t="s">
        <v>1037</v>
      </c>
      <c r="B186" s="263" t="s">
        <v>323</v>
      </c>
      <c r="C186" s="263" t="s">
        <v>1038</v>
      </c>
      <c r="D186" s="264">
        <v>0.33</v>
      </c>
      <c r="E186" s="265">
        <v>95.1</v>
      </c>
      <c r="F186" s="266">
        <v>10</v>
      </c>
      <c r="G186" s="269">
        <v>104.1</v>
      </c>
      <c r="H186" s="268">
        <v>97.5</v>
      </c>
    </row>
    <row r="187" spans="1:8" ht="12.65" customHeight="1">
      <c r="A187" s="263" t="s">
        <v>1040</v>
      </c>
      <c r="B187" s="263" t="s">
        <v>323</v>
      </c>
      <c r="C187" s="263" t="s">
        <v>1041</v>
      </c>
      <c r="D187" s="264">
        <v>0.43</v>
      </c>
      <c r="E187" s="265">
        <v>87.9</v>
      </c>
      <c r="F187" s="266">
        <v>7.8</v>
      </c>
      <c r="G187" s="269">
        <v>20.5</v>
      </c>
      <c r="H187" s="268">
        <v>97</v>
      </c>
    </row>
    <row r="188" spans="1:8" ht="12.65" customHeight="1">
      <c r="A188" s="263" t="s">
        <v>1043</v>
      </c>
      <c r="B188" s="263" t="s">
        <v>323</v>
      </c>
      <c r="C188" s="263" t="s">
        <v>1044</v>
      </c>
      <c r="D188" s="264">
        <v>0.51</v>
      </c>
      <c r="E188" s="265">
        <v>85.2</v>
      </c>
      <c r="F188" s="266">
        <v>10.1</v>
      </c>
      <c r="G188" s="269">
        <v>48.7</v>
      </c>
      <c r="H188" s="268">
        <v>94.1</v>
      </c>
    </row>
    <row r="189" spans="1:8" ht="12.65" customHeight="1">
      <c r="A189" s="263" t="s">
        <v>1046</v>
      </c>
      <c r="B189" s="263" t="s">
        <v>323</v>
      </c>
      <c r="C189" s="263" t="s">
        <v>1047</v>
      </c>
      <c r="D189" s="264">
        <v>0.37</v>
      </c>
      <c r="E189" s="265">
        <v>95</v>
      </c>
      <c r="F189" s="266">
        <v>15</v>
      </c>
      <c r="G189" s="269">
        <v>122.3</v>
      </c>
      <c r="H189" s="268">
        <v>97</v>
      </c>
    </row>
    <row r="190" spans="1:8" ht="12.65" customHeight="1">
      <c r="A190" s="263" t="s">
        <v>1049</v>
      </c>
      <c r="B190" s="263" t="s">
        <v>323</v>
      </c>
      <c r="C190" s="263" t="s">
        <v>1050</v>
      </c>
      <c r="D190" s="264">
        <v>0.24</v>
      </c>
      <c r="E190" s="265">
        <v>90.3</v>
      </c>
      <c r="F190" s="266">
        <v>12.3</v>
      </c>
      <c r="G190" s="269">
        <v>118.6</v>
      </c>
      <c r="H190" s="268">
        <v>96.1</v>
      </c>
    </row>
    <row r="191" spans="1:8" ht="12.65" customHeight="1">
      <c r="A191" s="263" t="s">
        <v>1052</v>
      </c>
      <c r="B191" s="263" t="s">
        <v>323</v>
      </c>
      <c r="C191" s="263" t="s">
        <v>1053</v>
      </c>
      <c r="D191" s="264">
        <v>0.28999999999999998</v>
      </c>
      <c r="E191" s="265">
        <v>92.1</v>
      </c>
      <c r="F191" s="266">
        <v>8.1</v>
      </c>
      <c r="G191" s="269" t="s">
        <v>5734</v>
      </c>
      <c r="H191" s="268">
        <v>94.7</v>
      </c>
    </row>
    <row r="192" spans="1:8" ht="12.65" customHeight="1">
      <c r="A192" s="263" t="s">
        <v>1055</v>
      </c>
      <c r="B192" s="263" t="s">
        <v>323</v>
      </c>
      <c r="C192" s="263" t="s">
        <v>1056</v>
      </c>
      <c r="D192" s="264">
        <v>0.26</v>
      </c>
      <c r="E192" s="265">
        <v>77.599999999999994</v>
      </c>
      <c r="F192" s="266">
        <v>9.6</v>
      </c>
      <c r="G192" s="269">
        <v>69.7</v>
      </c>
      <c r="H192" s="268">
        <v>98.3</v>
      </c>
    </row>
    <row r="193" spans="1:8" ht="12.65" customHeight="1">
      <c r="A193" s="263" t="s">
        <v>1058</v>
      </c>
      <c r="B193" s="263" t="s">
        <v>323</v>
      </c>
      <c r="C193" s="263" t="s">
        <v>1059</v>
      </c>
      <c r="D193" s="264">
        <v>0.21</v>
      </c>
      <c r="E193" s="265">
        <v>75.3</v>
      </c>
      <c r="F193" s="266">
        <v>2.9</v>
      </c>
      <c r="G193" s="269">
        <v>1.1000000000000001</v>
      </c>
      <c r="H193" s="268">
        <v>98.8</v>
      </c>
    </row>
    <row r="194" spans="1:8" ht="12.65" customHeight="1">
      <c r="A194" s="263" t="s">
        <v>1061</v>
      </c>
      <c r="B194" s="263" t="s">
        <v>323</v>
      </c>
      <c r="C194" s="263" t="s">
        <v>1062</v>
      </c>
      <c r="D194" s="264">
        <v>0.19</v>
      </c>
      <c r="E194" s="265">
        <v>79</v>
      </c>
      <c r="F194" s="266">
        <v>3.5</v>
      </c>
      <c r="G194" s="269" t="s">
        <v>5734</v>
      </c>
      <c r="H194" s="268">
        <v>99.1</v>
      </c>
    </row>
    <row r="195" spans="1:8" ht="12.65" customHeight="1">
      <c r="A195" s="263" t="s">
        <v>1064</v>
      </c>
      <c r="B195" s="263" t="s">
        <v>323</v>
      </c>
      <c r="C195" s="263" t="s">
        <v>1065</v>
      </c>
      <c r="D195" s="264">
        <v>0.18</v>
      </c>
      <c r="E195" s="265">
        <v>94.8</v>
      </c>
      <c r="F195" s="266">
        <v>11.2</v>
      </c>
      <c r="G195" s="269">
        <v>30.5</v>
      </c>
      <c r="H195" s="268">
        <v>96</v>
      </c>
    </row>
    <row r="196" spans="1:8" ht="12.65" customHeight="1">
      <c r="A196" s="263" t="s">
        <v>1067</v>
      </c>
      <c r="B196" s="263" t="s">
        <v>323</v>
      </c>
      <c r="C196" s="263" t="s">
        <v>5736</v>
      </c>
      <c r="D196" s="264">
        <v>0.22</v>
      </c>
      <c r="E196" s="265">
        <v>90.8</v>
      </c>
      <c r="F196" s="266">
        <v>14.1</v>
      </c>
      <c r="G196" s="269">
        <v>155.9</v>
      </c>
      <c r="H196" s="268">
        <v>92.6</v>
      </c>
    </row>
    <row r="197" spans="1:8" ht="12.65" customHeight="1">
      <c r="A197" s="263" t="s">
        <v>1070</v>
      </c>
      <c r="B197" s="263" t="s">
        <v>323</v>
      </c>
      <c r="C197" s="263" t="s">
        <v>1071</v>
      </c>
      <c r="D197" s="264">
        <v>0.17</v>
      </c>
      <c r="E197" s="265">
        <v>90.8</v>
      </c>
      <c r="F197" s="266">
        <v>9.5</v>
      </c>
      <c r="G197" s="269">
        <v>29.1</v>
      </c>
      <c r="H197" s="268">
        <v>94.8</v>
      </c>
    </row>
    <row r="198" spans="1:8" ht="12.65" customHeight="1">
      <c r="A198" s="263" t="s">
        <v>1073</v>
      </c>
      <c r="B198" s="263" t="s">
        <v>323</v>
      </c>
      <c r="C198" s="263" t="s">
        <v>1074</v>
      </c>
      <c r="D198" s="264">
        <v>0.14000000000000001</v>
      </c>
      <c r="E198" s="265">
        <v>84.2</v>
      </c>
      <c r="F198" s="266">
        <v>11.5</v>
      </c>
      <c r="G198" s="269">
        <v>20.399999999999999</v>
      </c>
      <c r="H198" s="268">
        <v>92.1</v>
      </c>
    </row>
    <row r="199" spans="1:8" ht="12.65" customHeight="1">
      <c r="A199" s="263" t="s">
        <v>1076</v>
      </c>
      <c r="B199" s="263" t="s">
        <v>323</v>
      </c>
      <c r="C199" s="263" t="s">
        <v>1077</v>
      </c>
      <c r="D199" s="264">
        <v>0.28999999999999998</v>
      </c>
      <c r="E199" s="265">
        <v>85.1</v>
      </c>
      <c r="F199" s="266">
        <v>12.3</v>
      </c>
      <c r="G199" s="269">
        <v>31.6</v>
      </c>
      <c r="H199" s="268">
        <v>94.2</v>
      </c>
    </row>
    <row r="200" spans="1:8" ht="12.65" customHeight="1">
      <c r="A200" s="263" t="s">
        <v>1079</v>
      </c>
      <c r="B200" s="263" t="s">
        <v>323</v>
      </c>
      <c r="C200" s="263" t="s">
        <v>1080</v>
      </c>
      <c r="D200" s="264">
        <v>0.22</v>
      </c>
      <c r="E200" s="265">
        <v>86.8</v>
      </c>
      <c r="F200" s="266">
        <v>13.7</v>
      </c>
      <c r="G200" s="269">
        <v>104.8</v>
      </c>
      <c r="H200" s="268">
        <v>91.1</v>
      </c>
    </row>
    <row r="201" spans="1:8" ht="12.65" customHeight="1">
      <c r="A201" s="263" t="s">
        <v>1082</v>
      </c>
      <c r="B201" s="263" t="s">
        <v>323</v>
      </c>
      <c r="C201" s="263" t="s">
        <v>1083</v>
      </c>
      <c r="D201" s="264">
        <v>0.28000000000000003</v>
      </c>
      <c r="E201" s="265">
        <v>78.3</v>
      </c>
      <c r="F201" s="266">
        <v>6.7</v>
      </c>
      <c r="G201" s="269" t="s">
        <v>5734</v>
      </c>
      <c r="H201" s="268">
        <v>93.8</v>
      </c>
    </row>
    <row r="202" spans="1:8" ht="12.65" customHeight="1">
      <c r="A202" s="263" t="s">
        <v>1085</v>
      </c>
      <c r="B202" s="263" t="s">
        <v>323</v>
      </c>
      <c r="C202" s="263" t="s">
        <v>1086</v>
      </c>
      <c r="D202" s="264">
        <v>0.27</v>
      </c>
      <c r="E202" s="265">
        <v>90.1</v>
      </c>
      <c r="F202" s="266">
        <v>10.199999999999999</v>
      </c>
      <c r="G202" s="269" t="s">
        <v>5734</v>
      </c>
      <c r="H202" s="268">
        <v>92.9</v>
      </c>
    </row>
    <row r="203" spans="1:8" ht="12.65" customHeight="1">
      <c r="A203" s="263" t="s">
        <v>1088</v>
      </c>
      <c r="B203" s="263" t="s">
        <v>323</v>
      </c>
      <c r="C203" s="263" t="s">
        <v>1089</v>
      </c>
      <c r="D203" s="264">
        <v>0.27</v>
      </c>
      <c r="E203" s="265">
        <v>85.2</v>
      </c>
      <c r="F203" s="266">
        <v>12.2</v>
      </c>
      <c r="G203" s="269">
        <v>111.1</v>
      </c>
      <c r="H203" s="268">
        <v>96.6</v>
      </c>
    </row>
    <row r="204" spans="1:8" ht="12.65" customHeight="1">
      <c r="A204" s="263" t="s">
        <v>1091</v>
      </c>
      <c r="B204" s="263" t="s">
        <v>323</v>
      </c>
      <c r="C204" s="263" t="s">
        <v>1092</v>
      </c>
      <c r="D204" s="264">
        <v>0.22</v>
      </c>
      <c r="E204" s="265">
        <v>90.5</v>
      </c>
      <c r="F204" s="266">
        <v>11.3</v>
      </c>
      <c r="G204" s="269">
        <v>62.2</v>
      </c>
      <c r="H204" s="268">
        <v>95.4</v>
      </c>
    </row>
    <row r="205" spans="1:8" ht="12.65" customHeight="1">
      <c r="A205" s="263" t="s">
        <v>1094</v>
      </c>
      <c r="B205" s="263" t="s">
        <v>323</v>
      </c>
      <c r="C205" s="263" t="s">
        <v>1095</v>
      </c>
      <c r="D205" s="264">
        <v>0.38</v>
      </c>
      <c r="E205" s="265">
        <v>91.3</v>
      </c>
      <c r="F205" s="266">
        <v>7.5</v>
      </c>
      <c r="G205" s="269">
        <v>8.6999999999999993</v>
      </c>
      <c r="H205" s="268">
        <v>96.8</v>
      </c>
    </row>
    <row r="206" spans="1:8" ht="12.65" customHeight="1">
      <c r="A206" s="263" t="s">
        <v>1097</v>
      </c>
      <c r="B206" s="263" t="s">
        <v>323</v>
      </c>
      <c r="C206" s="263" t="s">
        <v>1098</v>
      </c>
      <c r="D206" s="264">
        <v>0.38</v>
      </c>
      <c r="E206" s="265">
        <v>82</v>
      </c>
      <c r="F206" s="266">
        <v>3.8</v>
      </c>
      <c r="G206" s="269" t="s">
        <v>5734</v>
      </c>
      <c r="H206" s="268">
        <v>96.7</v>
      </c>
    </row>
    <row r="207" spans="1:8" ht="12.65" customHeight="1">
      <c r="A207" s="263" t="s">
        <v>1100</v>
      </c>
      <c r="B207" s="263" t="s">
        <v>323</v>
      </c>
      <c r="C207" s="263" t="s">
        <v>1101</v>
      </c>
      <c r="D207" s="264">
        <v>0.42</v>
      </c>
      <c r="E207" s="265">
        <v>82.3</v>
      </c>
      <c r="F207" s="266">
        <v>8.3000000000000007</v>
      </c>
      <c r="G207" s="269" t="s">
        <v>5734</v>
      </c>
      <c r="H207" s="268">
        <v>97.4</v>
      </c>
    </row>
    <row r="208" spans="1:8" ht="12.65" customHeight="1">
      <c r="A208" s="263" t="s">
        <v>1103</v>
      </c>
      <c r="B208" s="263" t="s">
        <v>323</v>
      </c>
      <c r="C208" s="263" t="s">
        <v>1104</v>
      </c>
      <c r="D208" s="264">
        <v>0.32</v>
      </c>
      <c r="E208" s="265">
        <v>88.2</v>
      </c>
      <c r="F208" s="266">
        <v>5.4</v>
      </c>
      <c r="G208" s="269" t="s">
        <v>5734</v>
      </c>
      <c r="H208" s="268">
        <v>98.5</v>
      </c>
    </row>
    <row r="209" spans="1:8" ht="12.65" customHeight="1">
      <c r="A209" s="263" t="s">
        <v>1106</v>
      </c>
      <c r="B209" s="263" t="s">
        <v>323</v>
      </c>
      <c r="C209" s="263" t="s">
        <v>1107</v>
      </c>
      <c r="D209" s="264">
        <v>0.3</v>
      </c>
      <c r="E209" s="265">
        <v>85.9</v>
      </c>
      <c r="F209" s="266">
        <v>11.5</v>
      </c>
      <c r="G209" s="269">
        <v>90.5</v>
      </c>
      <c r="H209" s="268">
        <v>97.6</v>
      </c>
    </row>
    <row r="210" spans="1:8" ht="12.65" customHeight="1">
      <c r="A210" s="263" t="s">
        <v>1109</v>
      </c>
      <c r="B210" s="263" t="s">
        <v>323</v>
      </c>
      <c r="C210" s="263" t="s">
        <v>5737</v>
      </c>
      <c r="D210" s="264">
        <v>1.69</v>
      </c>
      <c r="E210" s="265">
        <v>89.9</v>
      </c>
      <c r="F210" s="266">
        <v>4.3</v>
      </c>
      <c r="G210" s="269" t="s">
        <v>5734</v>
      </c>
      <c r="H210" s="268">
        <v>100.9</v>
      </c>
    </row>
    <row r="211" spans="1:8" ht="12.65" customHeight="1">
      <c r="A211" s="263" t="s">
        <v>1112</v>
      </c>
      <c r="B211" s="263" t="s">
        <v>323</v>
      </c>
      <c r="C211" s="263" t="s">
        <v>1113</v>
      </c>
      <c r="D211" s="264">
        <v>0.46</v>
      </c>
      <c r="E211" s="265">
        <v>87.2</v>
      </c>
      <c r="F211" s="266">
        <v>10.8</v>
      </c>
      <c r="G211" s="269" t="s">
        <v>5734</v>
      </c>
      <c r="H211" s="268">
        <v>95.6</v>
      </c>
    </row>
    <row r="212" spans="1:8" ht="12.65" customHeight="1">
      <c r="A212" s="263" t="s">
        <v>1115</v>
      </c>
      <c r="B212" s="263" t="s">
        <v>323</v>
      </c>
      <c r="C212" s="263" t="s">
        <v>1116</v>
      </c>
      <c r="D212" s="264">
        <v>0.27</v>
      </c>
      <c r="E212" s="265">
        <v>75</v>
      </c>
      <c r="F212" s="266">
        <v>12.9</v>
      </c>
      <c r="G212" s="269">
        <v>12.6</v>
      </c>
      <c r="H212" s="268">
        <v>97.4</v>
      </c>
    </row>
    <row r="213" spans="1:8" ht="12.65" customHeight="1">
      <c r="A213" s="263" t="s">
        <v>1118</v>
      </c>
      <c r="B213" s="263" t="s">
        <v>323</v>
      </c>
      <c r="C213" s="263" t="s">
        <v>1119</v>
      </c>
      <c r="D213" s="264">
        <v>0.66</v>
      </c>
      <c r="E213" s="265">
        <v>73.8</v>
      </c>
      <c r="F213" s="266">
        <v>14.6</v>
      </c>
      <c r="G213" s="269" t="s">
        <v>5734</v>
      </c>
      <c r="H213" s="268">
        <v>94</v>
      </c>
    </row>
    <row r="214" spans="1:8" ht="12.65" customHeight="1">
      <c r="A214" s="263" t="s">
        <v>1121</v>
      </c>
      <c r="B214" s="263" t="s">
        <v>323</v>
      </c>
      <c r="C214" s="263" t="s">
        <v>1122</v>
      </c>
      <c r="D214" s="264">
        <v>0.09</v>
      </c>
      <c r="E214" s="265">
        <v>86.5</v>
      </c>
      <c r="F214" s="266">
        <v>13</v>
      </c>
      <c r="G214" s="269" t="s">
        <v>5734</v>
      </c>
      <c r="H214" s="268">
        <v>96.2</v>
      </c>
    </row>
    <row r="215" spans="1:8" ht="12.65" customHeight="1">
      <c r="A215" s="263" t="s">
        <v>1124</v>
      </c>
      <c r="B215" s="263" t="s">
        <v>323</v>
      </c>
      <c r="C215" s="263" t="s">
        <v>1125</v>
      </c>
      <c r="D215" s="264">
        <v>0.12</v>
      </c>
      <c r="E215" s="265">
        <v>75.099999999999994</v>
      </c>
      <c r="F215" s="266">
        <v>5.0999999999999996</v>
      </c>
      <c r="G215" s="269" t="s">
        <v>5734</v>
      </c>
      <c r="H215" s="268">
        <v>94.1</v>
      </c>
    </row>
    <row r="216" spans="1:8" ht="12.65" customHeight="1">
      <c r="A216" s="263" t="s">
        <v>1127</v>
      </c>
      <c r="B216" s="263" t="s">
        <v>323</v>
      </c>
      <c r="C216" s="263" t="s">
        <v>1128</v>
      </c>
      <c r="D216" s="264">
        <v>0.25</v>
      </c>
      <c r="E216" s="265">
        <v>87.6</v>
      </c>
      <c r="F216" s="266">
        <v>10.8</v>
      </c>
      <c r="G216" s="269">
        <v>24.6</v>
      </c>
      <c r="H216" s="268">
        <v>94.2</v>
      </c>
    </row>
    <row r="217" spans="1:8" ht="12.65" customHeight="1">
      <c r="A217" s="263" t="s">
        <v>1130</v>
      </c>
      <c r="B217" s="263" t="s">
        <v>323</v>
      </c>
      <c r="C217" s="263" t="s">
        <v>1131</v>
      </c>
      <c r="D217" s="264">
        <v>0.28000000000000003</v>
      </c>
      <c r="E217" s="265">
        <v>83.7</v>
      </c>
      <c r="F217" s="266">
        <v>9.1999999999999993</v>
      </c>
      <c r="G217" s="269">
        <v>4.0999999999999996</v>
      </c>
      <c r="H217" s="268">
        <v>94.3</v>
      </c>
    </row>
    <row r="218" spans="1:8" ht="12.65" customHeight="1">
      <c r="A218" s="263" t="s">
        <v>1133</v>
      </c>
      <c r="B218" s="263" t="s">
        <v>323</v>
      </c>
      <c r="C218" s="263" t="s">
        <v>1134</v>
      </c>
      <c r="D218" s="264">
        <v>0.21</v>
      </c>
      <c r="E218" s="265">
        <v>81.7</v>
      </c>
      <c r="F218" s="266">
        <v>7.1</v>
      </c>
      <c r="G218" s="269">
        <v>16.8</v>
      </c>
      <c r="H218" s="268">
        <v>93.1</v>
      </c>
    </row>
    <row r="219" spans="1:8" ht="12.65" customHeight="1">
      <c r="A219" s="263" t="s">
        <v>1136</v>
      </c>
      <c r="B219" s="263" t="s">
        <v>323</v>
      </c>
      <c r="C219" s="263" t="s">
        <v>1137</v>
      </c>
      <c r="D219" s="264">
        <v>0.28000000000000003</v>
      </c>
      <c r="E219" s="265">
        <v>82.2</v>
      </c>
      <c r="F219" s="266">
        <v>7.4</v>
      </c>
      <c r="G219" s="269" t="s">
        <v>5734</v>
      </c>
      <c r="H219" s="268">
        <v>93.2</v>
      </c>
    </row>
    <row r="220" spans="1:8" ht="12.65" customHeight="1">
      <c r="A220" s="263" t="s">
        <v>1139</v>
      </c>
      <c r="B220" s="263" t="s">
        <v>323</v>
      </c>
      <c r="C220" s="263" t="s">
        <v>1140</v>
      </c>
      <c r="D220" s="264">
        <v>0.36</v>
      </c>
      <c r="E220" s="265">
        <v>85.1</v>
      </c>
      <c r="F220" s="266">
        <v>11.2</v>
      </c>
      <c r="G220" s="269">
        <v>2.5</v>
      </c>
      <c r="H220" s="268">
        <v>95.9</v>
      </c>
    </row>
    <row r="221" spans="1:8" ht="12.65" customHeight="1">
      <c r="A221" s="263" t="s">
        <v>1142</v>
      </c>
      <c r="B221" s="263" t="s">
        <v>323</v>
      </c>
      <c r="C221" s="263" t="s">
        <v>1143</v>
      </c>
      <c r="D221" s="264">
        <v>0.17</v>
      </c>
      <c r="E221" s="265">
        <v>77.8</v>
      </c>
      <c r="F221" s="266">
        <v>6.5</v>
      </c>
      <c r="G221" s="269" t="s">
        <v>5734</v>
      </c>
      <c r="H221" s="268">
        <v>93</v>
      </c>
    </row>
    <row r="222" spans="1:8" ht="12.65" customHeight="1">
      <c r="A222" s="263" t="s">
        <v>1148</v>
      </c>
      <c r="B222" s="263" t="s">
        <v>327</v>
      </c>
      <c r="C222" s="263" t="s">
        <v>713</v>
      </c>
      <c r="D222" s="264">
        <v>0.74</v>
      </c>
      <c r="E222" s="265">
        <v>92.1</v>
      </c>
      <c r="F222" s="266">
        <v>9.9</v>
      </c>
      <c r="G222" s="269">
        <v>57.8</v>
      </c>
      <c r="H222" s="268">
        <v>99</v>
      </c>
    </row>
    <row r="223" spans="1:8" ht="12.65" customHeight="1">
      <c r="A223" s="263" t="s">
        <v>1151</v>
      </c>
      <c r="B223" s="263" t="s">
        <v>327</v>
      </c>
      <c r="C223" s="263" t="s">
        <v>1152</v>
      </c>
      <c r="D223" s="264">
        <v>0.38</v>
      </c>
      <c r="E223" s="265">
        <v>92.2</v>
      </c>
      <c r="F223" s="266">
        <v>8.3000000000000007</v>
      </c>
      <c r="G223" s="269">
        <v>15.5</v>
      </c>
      <c r="H223" s="268">
        <v>94.5</v>
      </c>
    </row>
    <row r="224" spans="1:8" ht="12.65" customHeight="1">
      <c r="A224" s="263" t="s">
        <v>1154</v>
      </c>
      <c r="B224" s="263" t="s">
        <v>327</v>
      </c>
      <c r="C224" s="263" t="s">
        <v>1155</v>
      </c>
      <c r="D224" s="264">
        <v>0.46</v>
      </c>
      <c r="E224" s="265">
        <v>89.4</v>
      </c>
      <c r="F224" s="266">
        <v>11.6</v>
      </c>
      <c r="G224" s="269">
        <v>93</v>
      </c>
      <c r="H224" s="268">
        <v>96.4</v>
      </c>
    </row>
    <row r="225" spans="1:8" ht="12.65" customHeight="1">
      <c r="A225" s="263" t="s">
        <v>1157</v>
      </c>
      <c r="B225" s="263" t="s">
        <v>327</v>
      </c>
      <c r="C225" s="263" t="s">
        <v>1158</v>
      </c>
      <c r="D225" s="264">
        <v>0.47</v>
      </c>
      <c r="E225" s="265">
        <v>83.9</v>
      </c>
      <c r="F225" s="266">
        <v>8.3000000000000007</v>
      </c>
      <c r="G225" s="269">
        <v>50.4</v>
      </c>
      <c r="H225" s="268">
        <v>95.8</v>
      </c>
    </row>
    <row r="226" spans="1:8" ht="12.65" customHeight="1">
      <c r="A226" s="263" t="s">
        <v>1160</v>
      </c>
      <c r="B226" s="263" t="s">
        <v>327</v>
      </c>
      <c r="C226" s="263" t="s">
        <v>1161</v>
      </c>
      <c r="D226" s="264">
        <v>0.79</v>
      </c>
      <c r="E226" s="265">
        <v>94.2</v>
      </c>
      <c r="F226" s="266">
        <v>7</v>
      </c>
      <c r="G226" s="269">
        <v>45.1</v>
      </c>
      <c r="H226" s="268">
        <v>99</v>
      </c>
    </row>
    <row r="227" spans="1:8" ht="12.65" customHeight="1">
      <c r="A227" s="263" t="s">
        <v>1163</v>
      </c>
      <c r="B227" s="263" t="s">
        <v>327</v>
      </c>
      <c r="C227" s="263" t="s">
        <v>1164</v>
      </c>
      <c r="D227" s="264">
        <v>0.41</v>
      </c>
      <c r="E227" s="265">
        <v>91.2</v>
      </c>
      <c r="F227" s="266">
        <v>12.5</v>
      </c>
      <c r="G227" s="269">
        <v>104.3</v>
      </c>
      <c r="H227" s="268">
        <v>96.4</v>
      </c>
    </row>
    <row r="228" spans="1:8" ht="12.65" customHeight="1">
      <c r="A228" s="263" t="s">
        <v>1166</v>
      </c>
      <c r="B228" s="263" t="s">
        <v>327</v>
      </c>
      <c r="C228" s="263" t="s">
        <v>1167</v>
      </c>
      <c r="D228" s="264">
        <v>0.31</v>
      </c>
      <c r="E228" s="265">
        <v>87.2</v>
      </c>
      <c r="F228" s="266">
        <v>10.8</v>
      </c>
      <c r="G228" s="269">
        <v>65.900000000000006</v>
      </c>
      <c r="H228" s="268">
        <v>97.2</v>
      </c>
    </row>
    <row r="229" spans="1:8" ht="12.65" customHeight="1">
      <c r="A229" s="263" t="s">
        <v>1169</v>
      </c>
      <c r="B229" s="263" t="s">
        <v>327</v>
      </c>
      <c r="C229" s="263" t="s">
        <v>1170</v>
      </c>
      <c r="D229" s="264">
        <v>0.37</v>
      </c>
      <c r="E229" s="265">
        <v>94.7</v>
      </c>
      <c r="F229" s="266">
        <v>10.1</v>
      </c>
      <c r="G229" s="269">
        <v>67</v>
      </c>
      <c r="H229" s="268">
        <v>97.9</v>
      </c>
    </row>
    <row r="230" spans="1:8" ht="12.65" customHeight="1">
      <c r="A230" s="263" t="s">
        <v>1172</v>
      </c>
      <c r="B230" s="263" t="s">
        <v>327</v>
      </c>
      <c r="C230" s="263" t="s">
        <v>1173</v>
      </c>
      <c r="D230" s="264">
        <v>0.33</v>
      </c>
      <c r="E230" s="265">
        <v>89.4</v>
      </c>
      <c r="F230" s="266">
        <v>14.5</v>
      </c>
      <c r="G230" s="269" t="s">
        <v>5734</v>
      </c>
      <c r="H230" s="268">
        <v>95.1</v>
      </c>
    </row>
    <row r="231" spans="1:8" ht="12.65" customHeight="1">
      <c r="A231" s="263" t="s">
        <v>1175</v>
      </c>
      <c r="B231" s="263" t="s">
        <v>327</v>
      </c>
      <c r="C231" s="263" t="s">
        <v>1176</v>
      </c>
      <c r="D231" s="264">
        <v>0.51</v>
      </c>
      <c r="E231" s="265">
        <v>94.9</v>
      </c>
      <c r="F231" s="266">
        <v>14.4</v>
      </c>
      <c r="G231" s="269" t="s">
        <v>5734</v>
      </c>
      <c r="H231" s="268">
        <v>96.9</v>
      </c>
    </row>
    <row r="232" spans="1:8" ht="12.65" customHeight="1">
      <c r="A232" s="263" t="s">
        <v>1178</v>
      </c>
      <c r="B232" s="263" t="s">
        <v>327</v>
      </c>
      <c r="C232" s="263" t="s">
        <v>1179</v>
      </c>
      <c r="D232" s="264">
        <v>0.36</v>
      </c>
      <c r="E232" s="265">
        <v>92.5</v>
      </c>
      <c r="F232" s="266">
        <v>10.9</v>
      </c>
      <c r="G232" s="269">
        <v>34.4</v>
      </c>
      <c r="H232" s="268">
        <v>97.1</v>
      </c>
    </row>
    <row r="233" spans="1:8" ht="12.65" customHeight="1">
      <c r="A233" s="263" t="s">
        <v>1181</v>
      </c>
      <c r="B233" s="263" t="s">
        <v>327</v>
      </c>
      <c r="C233" s="263" t="s">
        <v>1182</v>
      </c>
      <c r="D233" s="264">
        <v>0.3</v>
      </c>
      <c r="E233" s="265">
        <v>97.2</v>
      </c>
      <c r="F233" s="266">
        <v>16.899999999999999</v>
      </c>
      <c r="G233" s="269">
        <v>48.9</v>
      </c>
      <c r="H233" s="268">
        <v>96.6</v>
      </c>
    </row>
    <row r="234" spans="1:8" ht="12.65" customHeight="1">
      <c r="A234" s="263" t="s">
        <v>1184</v>
      </c>
      <c r="B234" s="263" t="s">
        <v>327</v>
      </c>
      <c r="C234" s="263" t="s">
        <v>1185</v>
      </c>
      <c r="D234" s="264">
        <v>0.43</v>
      </c>
      <c r="E234" s="265">
        <v>92</v>
      </c>
      <c r="F234" s="266">
        <v>15</v>
      </c>
      <c r="G234" s="269">
        <v>48.8</v>
      </c>
      <c r="H234" s="268">
        <v>98.5</v>
      </c>
    </row>
    <row r="235" spans="1:8" ht="12.65" customHeight="1">
      <c r="A235" s="263" t="s">
        <v>5738</v>
      </c>
      <c r="B235" s="263" t="s">
        <v>327</v>
      </c>
      <c r="C235" s="263" t="s">
        <v>5739</v>
      </c>
      <c r="D235" s="264">
        <v>0.59</v>
      </c>
      <c r="E235" s="265">
        <v>83.8</v>
      </c>
      <c r="F235" s="266">
        <v>6.1</v>
      </c>
      <c r="G235" s="269">
        <v>40.4</v>
      </c>
      <c r="H235" s="268">
        <v>97</v>
      </c>
    </row>
    <row r="236" spans="1:8" ht="12.65" customHeight="1">
      <c r="A236" s="263" t="s">
        <v>1190</v>
      </c>
      <c r="B236" s="263" t="s">
        <v>327</v>
      </c>
      <c r="C236" s="263" t="s">
        <v>1191</v>
      </c>
      <c r="D236" s="264">
        <v>0.39</v>
      </c>
      <c r="E236" s="265">
        <v>90.2</v>
      </c>
      <c r="F236" s="266">
        <v>6.2</v>
      </c>
      <c r="G236" s="269">
        <v>9.9</v>
      </c>
      <c r="H236" s="268">
        <v>95.7</v>
      </c>
    </row>
    <row r="237" spans="1:8" ht="12.65" customHeight="1">
      <c r="A237" s="263" t="s">
        <v>1193</v>
      </c>
      <c r="B237" s="263" t="s">
        <v>327</v>
      </c>
      <c r="C237" s="263" t="s">
        <v>1194</v>
      </c>
      <c r="D237" s="264">
        <v>0.17</v>
      </c>
      <c r="E237" s="265">
        <v>81.400000000000006</v>
      </c>
      <c r="F237" s="266">
        <v>8.3000000000000007</v>
      </c>
      <c r="G237" s="269" t="s">
        <v>5734</v>
      </c>
      <c r="H237" s="268">
        <v>96.1</v>
      </c>
    </row>
    <row r="238" spans="1:8" ht="12.65" customHeight="1">
      <c r="A238" s="263" t="s">
        <v>1196</v>
      </c>
      <c r="B238" s="263" t="s">
        <v>327</v>
      </c>
      <c r="C238" s="263" t="s">
        <v>1197</v>
      </c>
      <c r="D238" s="264">
        <v>0.33</v>
      </c>
      <c r="E238" s="265">
        <v>82.1</v>
      </c>
      <c r="F238" s="266">
        <v>7.2</v>
      </c>
      <c r="G238" s="269">
        <v>24</v>
      </c>
      <c r="H238" s="268">
        <v>94.8</v>
      </c>
    </row>
    <row r="239" spans="1:8" ht="12.65" customHeight="1">
      <c r="A239" s="263" t="s">
        <v>1199</v>
      </c>
      <c r="B239" s="263" t="s">
        <v>327</v>
      </c>
      <c r="C239" s="263" t="s">
        <v>1200</v>
      </c>
      <c r="D239" s="264">
        <v>0.47</v>
      </c>
      <c r="E239" s="265">
        <v>88</v>
      </c>
      <c r="F239" s="266">
        <v>12.9</v>
      </c>
      <c r="G239" s="269">
        <v>105.1</v>
      </c>
      <c r="H239" s="268">
        <v>94.3</v>
      </c>
    </row>
    <row r="240" spans="1:8" ht="12.65" customHeight="1">
      <c r="A240" s="263" t="s">
        <v>1202</v>
      </c>
      <c r="B240" s="263" t="s">
        <v>327</v>
      </c>
      <c r="C240" s="263" t="s">
        <v>1203</v>
      </c>
      <c r="D240" s="264">
        <v>0.67</v>
      </c>
      <c r="E240" s="265">
        <v>93.5</v>
      </c>
      <c r="F240" s="266">
        <v>15.8</v>
      </c>
      <c r="G240" s="269">
        <v>97.7</v>
      </c>
      <c r="H240" s="268">
        <v>97.2</v>
      </c>
    </row>
    <row r="241" spans="1:8" ht="12.65" customHeight="1">
      <c r="A241" s="263" t="s">
        <v>1205</v>
      </c>
      <c r="B241" s="263" t="s">
        <v>327</v>
      </c>
      <c r="C241" s="263" t="s">
        <v>1206</v>
      </c>
      <c r="D241" s="264">
        <v>0.15</v>
      </c>
      <c r="E241" s="265">
        <v>89.6</v>
      </c>
      <c r="F241" s="266">
        <v>12.8</v>
      </c>
      <c r="G241" s="269">
        <v>79.400000000000006</v>
      </c>
      <c r="H241" s="268">
        <v>97</v>
      </c>
    </row>
    <row r="242" spans="1:8" ht="12.65" customHeight="1">
      <c r="A242" s="263" t="s">
        <v>1208</v>
      </c>
      <c r="B242" s="263" t="s">
        <v>327</v>
      </c>
      <c r="C242" s="263" t="s">
        <v>1209</v>
      </c>
      <c r="D242" s="264">
        <v>0.67</v>
      </c>
      <c r="E242" s="265">
        <v>86.7</v>
      </c>
      <c r="F242" s="266">
        <v>13.2</v>
      </c>
      <c r="G242" s="269" t="s">
        <v>5734</v>
      </c>
      <c r="H242" s="268">
        <v>97.8</v>
      </c>
    </row>
    <row r="243" spans="1:8" ht="12.65" customHeight="1">
      <c r="A243" s="263" t="s">
        <v>1211</v>
      </c>
      <c r="B243" s="263" t="s">
        <v>327</v>
      </c>
      <c r="C243" s="263" t="s">
        <v>1212</v>
      </c>
      <c r="D243" s="264">
        <v>0.31</v>
      </c>
      <c r="E243" s="265">
        <v>86.7</v>
      </c>
      <c r="F243" s="266">
        <v>9.1</v>
      </c>
      <c r="G243" s="269">
        <v>80.099999999999994</v>
      </c>
      <c r="H243" s="268">
        <v>98</v>
      </c>
    </row>
    <row r="244" spans="1:8" ht="12.65" customHeight="1">
      <c r="A244" s="263" t="s">
        <v>1214</v>
      </c>
      <c r="B244" s="263" t="s">
        <v>327</v>
      </c>
      <c r="C244" s="263" t="s">
        <v>1215</v>
      </c>
      <c r="D244" s="264">
        <v>0.18</v>
      </c>
      <c r="E244" s="265">
        <v>79.8</v>
      </c>
      <c r="F244" s="266">
        <v>9</v>
      </c>
      <c r="G244" s="269" t="s">
        <v>5734</v>
      </c>
      <c r="H244" s="268">
        <v>95</v>
      </c>
    </row>
    <row r="245" spans="1:8" ht="12.65" customHeight="1">
      <c r="A245" s="263" t="s">
        <v>1217</v>
      </c>
      <c r="B245" s="263" t="s">
        <v>327</v>
      </c>
      <c r="C245" s="263" t="s">
        <v>1218</v>
      </c>
      <c r="D245" s="264">
        <v>0.31</v>
      </c>
      <c r="E245" s="265">
        <v>90.6</v>
      </c>
      <c r="F245" s="266">
        <v>12.7</v>
      </c>
      <c r="G245" s="269" t="s">
        <v>5734</v>
      </c>
      <c r="H245" s="268">
        <v>94.3</v>
      </c>
    </row>
    <row r="246" spans="1:8" ht="12.65" customHeight="1">
      <c r="A246" s="263" t="s">
        <v>1220</v>
      </c>
      <c r="B246" s="263" t="s">
        <v>327</v>
      </c>
      <c r="C246" s="263" t="s">
        <v>1221</v>
      </c>
      <c r="D246" s="264">
        <v>0.32</v>
      </c>
      <c r="E246" s="265">
        <v>85.4</v>
      </c>
      <c r="F246" s="266">
        <v>5.4</v>
      </c>
      <c r="G246" s="269" t="s">
        <v>5734</v>
      </c>
      <c r="H246" s="268">
        <v>96.6</v>
      </c>
    </row>
    <row r="247" spans="1:8" ht="12.65" customHeight="1">
      <c r="A247" s="263" t="s">
        <v>1223</v>
      </c>
      <c r="B247" s="263" t="s">
        <v>327</v>
      </c>
      <c r="C247" s="263" t="s">
        <v>1224</v>
      </c>
      <c r="D247" s="264">
        <v>0.16</v>
      </c>
      <c r="E247" s="265">
        <v>88.8</v>
      </c>
      <c r="F247" s="266">
        <v>14</v>
      </c>
      <c r="G247" s="269" t="s">
        <v>5734</v>
      </c>
      <c r="H247" s="268">
        <v>95.9</v>
      </c>
    </row>
    <row r="248" spans="1:8" ht="12.65" customHeight="1">
      <c r="A248" s="263" t="s">
        <v>1226</v>
      </c>
      <c r="B248" s="263" t="s">
        <v>327</v>
      </c>
      <c r="C248" s="263" t="s">
        <v>1227</v>
      </c>
      <c r="D248" s="264">
        <v>0.16</v>
      </c>
      <c r="E248" s="265">
        <v>86.5</v>
      </c>
      <c r="F248" s="266">
        <v>8.5</v>
      </c>
      <c r="G248" s="269" t="s">
        <v>5734</v>
      </c>
      <c r="H248" s="268">
        <v>89.8</v>
      </c>
    </row>
    <row r="249" spans="1:8" ht="12.65" customHeight="1">
      <c r="A249" s="263" t="s">
        <v>1229</v>
      </c>
      <c r="B249" s="263" t="s">
        <v>327</v>
      </c>
      <c r="C249" s="263" t="s">
        <v>1230</v>
      </c>
      <c r="D249" s="264">
        <v>0.16</v>
      </c>
      <c r="E249" s="265">
        <v>101.6</v>
      </c>
      <c r="F249" s="266">
        <v>9.4</v>
      </c>
      <c r="G249" s="269" t="s">
        <v>5734</v>
      </c>
      <c r="H249" s="268">
        <v>93.3</v>
      </c>
    </row>
    <row r="250" spans="1:8" ht="12.65" customHeight="1">
      <c r="A250" s="263" t="s">
        <v>1232</v>
      </c>
      <c r="B250" s="263" t="s">
        <v>327</v>
      </c>
      <c r="C250" s="263" t="s">
        <v>1233</v>
      </c>
      <c r="D250" s="264">
        <v>0.31</v>
      </c>
      <c r="E250" s="265">
        <v>85.8</v>
      </c>
      <c r="F250" s="266">
        <v>10.9</v>
      </c>
      <c r="G250" s="269">
        <v>63.6</v>
      </c>
      <c r="H250" s="268">
        <v>91.3</v>
      </c>
    </row>
    <row r="251" spans="1:8" ht="12.65" customHeight="1">
      <c r="A251" s="263" t="s">
        <v>1235</v>
      </c>
      <c r="B251" s="263" t="s">
        <v>327</v>
      </c>
      <c r="C251" s="263" t="s">
        <v>1236</v>
      </c>
      <c r="D251" s="264">
        <v>0.2</v>
      </c>
      <c r="E251" s="265">
        <v>81.400000000000006</v>
      </c>
      <c r="F251" s="266">
        <v>6.6</v>
      </c>
      <c r="G251" s="269" t="s">
        <v>5734</v>
      </c>
      <c r="H251" s="268">
        <v>91.7</v>
      </c>
    </row>
    <row r="252" spans="1:8" ht="12.65" customHeight="1">
      <c r="A252" s="263" t="s">
        <v>1238</v>
      </c>
      <c r="B252" s="263" t="s">
        <v>327</v>
      </c>
      <c r="C252" s="263" t="s">
        <v>1239</v>
      </c>
      <c r="D252" s="264">
        <v>0.2</v>
      </c>
      <c r="E252" s="265">
        <v>81.099999999999994</v>
      </c>
      <c r="F252" s="266">
        <v>7.2</v>
      </c>
      <c r="G252" s="269" t="s">
        <v>5734</v>
      </c>
      <c r="H252" s="268">
        <v>92.7</v>
      </c>
    </row>
    <row r="253" spans="1:8" ht="12.65" customHeight="1">
      <c r="A253" s="263" t="s">
        <v>1241</v>
      </c>
      <c r="B253" s="263" t="s">
        <v>327</v>
      </c>
      <c r="C253" s="263" t="s">
        <v>1242</v>
      </c>
      <c r="D253" s="264">
        <v>0.26</v>
      </c>
      <c r="E253" s="265">
        <v>90.3</v>
      </c>
      <c r="F253" s="266">
        <v>11.6</v>
      </c>
      <c r="G253" s="269">
        <v>8.6999999999999993</v>
      </c>
      <c r="H253" s="268">
        <v>91.8</v>
      </c>
    </row>
    <row r="254" spans="1:8" ht="12.65" customHeight="1">
      <c r="A254" s="263" t="s">
        <v>1244</v>
      </c>
      <c r="B254" s="263" t="s">
        <v>327</v>
      </c>
      <c r="C254" s="263" t="s">
        <v>1245</v>
      </c>
      <c r="D254" s="264">
        <v>0.34</v>
      </c>
      <c r="E254" s="265">
        <v>87</v>
      </c>
      <c r="F254" s="266">
        <v>7.8</v>
      </c>
      <c r="G254" s="269">
        <v>13.2</v>
      </c>
      <c r="H254" s="268">
        <v>97.4</v>
      </c>
    </row>
    <row r="255" spans="1:8" ht="12.65" customHeight="1">
      <c r="A255" s="263" t="s">
        <v>1250</v>
      </c>
      <c r="B255" s="263" t="s">
        <v>331</v>
      </c>
      <c r="C255" s="263" t="s">
        <v>546</v>
      </c>
      <c r="D255" s="264">
        <v>0.9</v>
      </c>
      <c r="E255" s="265">
        <v>96.6</v>
      </c>
      <c r="F255" s="266">
        <v>6.9</v>
      </c>
      <c r="G255" s="269">
        <v>59.1</v>
      </c>
      <c r="H255" s="268">
        <v>102.5</v>
      </c>
    </row>
    <row r="256" spans="1:8" ht="12.65" customHeight="1">
      <c r="A256" s="263" t="s">
        <v>1253</v>
      </c>
      <c r="B256" s="263" t="s">
        <v>331</v>
      </c>
      <c r="C256" s="263" t="s">
        <v>1254</v>
      </c>
      <c r="D256" s="264">
        <v>0.54</v>
      </c>
      <c r="E256" s="265">
        <v>97.5</v>
      </c>
      <c r="F256" s="266">
        <v>9.5</v>
      </c>
      <c r="G256" s="269">
        <v>37.799999999999997</v>
      </c>
      <c r="H256" s="268">
        <v>96.2</v>
      </c>
    </row>
    <row r="257" spans="1:8" ht="12.65" customHeight="1">
      <c r="A257" s="263" t="s">
        <v>1256</v>
      </c>
      <c r="B257" s="263" t="s">
        <v>331</v>
      </c>
      <c r="C257" s="263" t="s">
        <v>1257</v>
      </c>
      <c r="D257" s="264">
        <v>0.51</v>
      </c>
      <c r="E257" s="265">
        <v>91.6</v>
      </c>
      <c r="F257" s="266">
        <v>4.5999999999999996</v>
      </c>
      <c r="G257" s="269" t="s">
        <v>5734</v>
      </c>
      <c r="H257" s="268">
        <v>97.2</v>
      </c>
    </row>
    <row r="258" spans="1:8" ht="12.65" customHeight="1">
      <c r="A258" s="263" t="s">
        <v>1259</v>
      </c>
      <c r="B258" s="263" t="s">
        <v>331</v>
      </c>
      <c r="C258" s="263" t="s">
        <v>1260</v>
      </c>
      <c r="D258" s="264">
        <v>0.45</v>
      </c>
      <c r="E258" s="265">
        <v>97.6</v>
      </c>
      <c r="F258" s="266">
        <v>8.9</v>
      </c>
      <c r="G258" s="269" t="s">
        <v>5734</v>
      </c>
      <c r="H258" s="268">
        <v>95.4</v>
      </c>
    </row>
    <row r="259" spans="1:8" ht="12.65" customHeight="1">
      <c r="A259" s="263" t="s">
        <v>1262</v>
      </c>
      <c r="B259" s="263" t="s">
        <v>331</v>
      </c>
      <c r="C259" s="263" t="s">
        <v>1263</v>
      </c>
      <c r="D259" s="264">
        <v>0.49</v>
      </c>
      <c r="E259" s="265">
        <v>84.8</v>
      </c>
      <c r="F259" s="266">
        <v>3</v>
      </c>
      <c r="G259" s="269" t="s">
        <v>5734</v>
      </c>
      <c r="H259" s="268">
        <v>96.5</v>
      </c>
    </row>
    <row r="260" spans="1:8" ht="12.65" customHeight="1">
      <c r="A260" s="263" t="s">
        <v>1265</v>
      </c>
      <c r="B260" s="263" t="s">
        <v>331</v>
      </c>
      <c r="C260" s="263" t="s">
        <v>1266</v>
      </c>
      <c r="D260" s="264">
        <v>0.83</v>
      </c>
      <c r="E260" s="265">
        <v>95.7</v>
      </c>
      <c r="F260" s="266">
        <v>4.3</v>
      </c>
      <c r="G260" s="269" t="s">
        <v>5734</v>
      </c>
      <c r="H260" s="268">
        <v>96</v>
      </c>
    </row>
    <row r="261" spans="1:8" ht="12.65" customHeight="1">
      <c r="A261" s="263" t="s">
        <v>1268</v>
      </c>
      <c r="B261" s="263" t="s">
        <v>331</v>
      </c>
      <c r="C261" s="263" t="s">
        <v>1269</v>
      </c>
      <c r="D261" s="264">
        <v>0.5</v>
      </c>
      <c r="E261" s="265">
        <v>90.7</v>
      </c>
      <c r="F261" s="266">
        <v>9.6999999999999993</v>
      </c>
      <c r="G261" s="269">
        <v>37.299999999999997</v>
      </c>
      <c r="H261" s="268">
        <v>96.7</v>
      </c>
    </row>
    <row r="262" spans="1:8" ht="12.65" customHeight="1">
      <c r="A262" s="263" t="s">
        <v>1271</v>
      </c>
      <c r="B262" s="263" t="s">
        <v>331</v>
      </c>
      <c r="C262" s="263" t="s">
        <v>1272</v>
      </c>
      <c r="D262" s="264">
        <v>0.71</v>
      </c>
      <c r="E262" s="265">
        <v>96</v>
      </c>
      <c r="F262" s="266">
        <v>3.9</v>
      </c>
      <c r="G262" s="269" t="s">
        <v>5734</v>
      </c>
      <c r="H262" s="268">
        <v>93.2</v>
      </c>
    </row>
    <row r="263" spans="1:8" ht="12.65" customHeight="1">
      <c r="A263" s="263" t="s">
        <v>1274</v>
      </c>
      <c r="B263" s="263" t="s">
        <v>331</v>
      </c>
      <c r="C263" s="263" t="s">
        <v>1275</v>
      </c>
      <c r="D263" s="264">
        <v>0.81</v>
      </c>
      <c r="E263" s="265">
        <v>95.6</v>
      </c>
      <c r="F263" s="266">
        <v>-1.8</v>
      </c>
      <c r="G263" s="269" t="s">
        <v>5734</v>
      </c>
      <c r="H263" s="268">
        <v>96</v>
      </c>
    </row>
    <row r="264" spans="1:8" ht="12.65" customHeight="1">
      <c r="A264" s="263" t="s">
        <v>1277</v>
      </c>
      <c r="B264" s="263" t="s">
        <v>331</v>
      </c>
      <c r="C264" s="263" t="s">
        <v>1278</v>
      </c>
      <c r="D264" s="264">
        <v>0.36</v>
      </c>
      <c r="E264" s="265">
        <v>93.2</v>
      </c>
      <c r="F264" s="266">
        <v>7.1</v>
      </c>
      <c r="G264" s="269">
        <v>69</v>
      </c>
      <c r="H264" s="268">
        <v>93.4</v>
      </c>
    </row>
    <row r="265" spans="1:8" ht="12.65" customHeight="1">
      <c r="A265" s="263" t="s">
        <v>1280</v>
      </c>
      <c r="B265" s="263" t="s">
        <v>331</v>
      </c>
      <c r="C265" s="263" t="s">
        <v>1281</v>
      </c>
      <c r="D265" s="264">
        <v>0.31</v>
      </c>
      <c r="E265" s="265">
        <v>92.5</v>
      </c>
      <c r="F265" s="266">
        <v>7.9</v>
      </c>
      <c r="G265" s="269">
        <v>24.1</v>
      </c>
      <c r="H265" s="268">
        <v>94.3</v>
      </c>
    </row>
    <row r="266" spans="1:8" ht="12.65" customHeight="1">
      <c r="A266" s="263" t="s">
        <v>1283</v>
      </c>
      <c r="B266" s="263" t="s">
        <v>331</v>
      </c>
      <c r="C266" s="263" t="s">
        <v>1284</v>
      </c>
      <c r="D266" s="264">
        <v>0.46</v>
      </c>
      <c r="E266" s="265">
        <v>92.6</v>
      </c>
      <c r="F266" s="266">
        <v>9.5</v>
      </c>
      <c r="G266" s="269" t="s">
        <v>5734</v>
      </c>
      <c r="H266" s="268">
        <v>95.9</v>
      </c>
    </row>
    <row r="267" spans="1:8" ht="12.65" customHeight="1">
      <c r="A267" s="263" t="s">
        <v>1286</v>
      </c>
      <c r="B267" s="263" t="s">
        <v>331</v>
      </c>
      <c r="C267" s="263" t="s">
        <v>1287</v>
      </c>
      <c r="D267" s="264">
        <v>0.49</v>
      </c>
      <c r="E267" s="265">
        <v>91.1</v>
      </c>
      <c r="F267" s="266">
        <v>6.9</v>
      </c>
      <c r="G267" s="269">
        <v>56.6</v>
      </c>
      <c r="H267" s="268">
        <v>98.2</v>
      </c>
    </row>
    <row r="268" spans="1:8" ht="12.65" customHeight="1">
      <c r="A268" s="263" t="s">
        <v>5740</v>
      </c>
      <c r="B268" s="263" t="s">
        <v>331</v>
      </c>
      <c r="C268" s="263" t="s">
        <v>5741</v>
      </c>
      <c r="D268" s="264">
        <v>0.81</v>
      </c>
      <c r="E268" s="265">
        <v>89</v>
      </c>
      <c r="F268" s="266">
        <v>-2.2999999999999998</v>
      </c>
      <c r="G268" s="269" t="s">
        <v>5734</v>
      </c>
      <c r="H268" s="268">
        <v>92.9</v>
      </c>
    </row>
    <row r="269" spans="1:8" ht="12.65" customHeight="1">
      <c r="A269" s="263" t="s">
        <v>1292</v>
      </c>
      <c r="B269" s="263" t="s">
        <v>331</v>
      </c>
      <c r="C269" s="263" t="s">
        <v>1293</v>
      </c>
      <c r="D269" s="264">
        <v>0.46</v>
      </c>
      <c r="E269" s="265">
        <v>87.8</v>
      </c>
      <c r="F269" s="266">
        <v>4.2</v>
      </c>
      <c r="G269" s="269" t="s">
        <v>5734</v>
      </c>
      <c r="H269" s="268">
        <v>97.5</v>
      </c>
    </row>
    <row r="270" spans="1:8" ht="12.65" customHeight="1">
      <c r="A270" s="263" t="s">
        <v>1295</v>
      </c>
      <c r="B270" s="263" t="s">
        <v>331</v>
      </c>
      <c r="C270" s="263" t="s">
        <v>5742</v>
      </c>
      <c r="D270" s="264">
        <v>0.32</v>
      </c>
      <c r="E270" s="265">
        <v>83.3</v>
      </c>
      <c r="F270" s="266">
        <v>6.6</v>
      </c>
      <c r="G270" s="269" t="s">
        <v>5734</v>
      </c>
      <c r="H270" s="268">
        <v>97.6</v>
      </c>
    </row>
    <row r="271" spans="1:8" ht="12.65" customHeight="1">
      <c r="A271" s="263" t="s">
        <v>1298</v>
      </c>
      <c r="B271" s="263" t="s">
        <v>331</v>
      </c>
      <c r="C271" s="263" t="s">
        <v>1299</v>
      </c>
      <c r="D271" s="264">
        <v>0.63</v>
      </c>
      <c r="E271" s="265">
        <v>93.5</v>
      </c>
      <c r="F271" s="266">
        <v>0.4</v>
      </c>
      <c r="G271" s="269">
        <v>22.7</v>
      </c>
      <c r="H271" s="268">
        <v>96.2</v>
      </c>
    </row>
    <row r="272" spans="1:8" ht="12.65" customHeight="1">
      <c r="A272" s="263" t="s">
        <v>1301</v>
      </c>
      <c r="B272" s="263" t="s">
        <v>331</v>
      </c>
      <c r="C272" s="263" t="s">
        <v>1302</v>
      </c>
      <c r="D272" s="264">
        <v>0.41</v>
      </c>
      <c r="E272" s="265">
        <v>88.2</v>
      </c>
      <c r="F272" s="266">
        <v>11.8</v>
      </c>
      <c r="G272" s="269">
        <v>72.400000000000006</v>
      </c>
      <c r="H272" s="268">
        <v>92.8</v>
      </c>
    </row>
    <row r="273" spans="1:8" ht="12.65" customHeight="1">
      <c r="A273" s="263" t="s">
        <v>1304</v>
      </c>
      <c r="B273" s="263" t="s">
        <v>331</v>
      </c>
      <c r="C273" s="263" t="s">
        <v>1305</v>
      </c>
      <c r="D273" s="264">
        <v>0.61</v>
      </c>
      <c r="E273" s="265">
        <v>89.1</v>
      </c>
      <c r="F273" s="266">
        <v>4.0999999999999996</v>
      </c>
      <c r="G273" s="269">
        <v>61.9</v>
      </c>
      <c r="H273" s="268">
        <v>96</v>
      </c>
    </row>
    <row r="274" spans="1:8" ht="12.65" customHeight="1">
      <c r="A274" s="263" t="s">
        <v>1307</v>
      </c>
      <c r="B274" s="263" t="s">
        <v>331</v>
      </c>
      <c r="C274" s="263" t="s">
        <v>1308</v>
      </c>
      <c r="D274" s="264">
        <v>0.31</v>
      </c>
      <c r="E274" s="265">
        <v>84.2</v>
      </c>
      <c r="F274" s="266">
        <v>4.8</v>
      </c>
      <c r="G274" s="269" t="s">
        <v>5734</v>
      </c>
      <c r="H274" s="268">
        <v>98.2</v>
      </c>
    </row>
    <row r="275" spans="1:8" ht="12.65" customHeight="1">
      <c r="A275" s="263" t="s">
        <v>1310</v>
      </c>
      <c r="B275" s="263" t="s">
        <v>331</v>
      </c>
      <c r="C275" s="263" t="s">
        <v>1311</v>
      </c>
      <c r="D275" s="264">
        <v>0.3</v>
      </c>
      <c r="E275" s="265">
        <v>80.3</v>
      </c>
      <c r="F275" s="266">
        <v>9.3000000000000007</v>
      </c>
      <c r="G275" s="269">
        <v>4.7</v>
      </c>
      <c r="H275" s="268">
        <v>89.2</v>
      </c>
    </row>
    <row r="276" spans="1:8" ht="12.65" customHeight="1">
      <c r="A276" s="263" t="s">
        <v>1313</v>
      </c>
      <c r="B276" s="263" t="s">
        <v>331</v>
      </c>
      <c r="C276" s="263" t="s">
        <v>1314</v>
      </c>
      <c r="D276" s="264">
        <v>0.59</v>
      </c>
      <c r="E276" s="265">
        <v>89</v>
      </c>
      <c r="F276" s="266">
        <v>5.3</v>
      </c>
      <c r="G276" s="269" t="s">
        <v>5734</v>
      </c>
      <c r="H276" s="268">
        <v>93.8</v>
      </c>
    </row>
    <row r="277" spans="1:8" ht="12.65" customHeight="1">
      <c r="A277" s="263" t="s">
        <v>1316</v>
      </c>
      <c r="B277" s="263" t="s">
        <v>331</v>
      </c>
      <c r="C277" s="263" t="s">
        <v>1317</v>
      </c>
      <c r="D277" s="264">
        <v>0.38</v>
      </c>
      <c r="E277" s="265">
        <v>85.6</v>
      </c>
      <c r="F277" s="266">
        <v>7.1</v>
      </c>
      <c r="G277" s="269" t="s">
        <v>5734</v>
      </c>
      <c r="H277" s="268">
        <v>91.2</v>
      </c>
    </row>
    <row r="278" spans="1:8" ht="12.65" customHeight="1">
      <c r="A278" s="263" t="s">
        <v>1319</v>
      </c>
      <c r="B278" s="263" t="s">
        <v>331</v>
      </c>
      <c r="C278" s="263" t="s">
        <v>1320</v>
      </c>
      <c r="D278" s="264">
        <v>0.46</v>
      </c>
      <c r="E278" s="265">
        <v>87.7</v>
      </c>
      <c r="F278" s="266">
        <v>7.4</v>
      </c>
      <c r="G278" s="269">
        <v>6.7</v>
      </c>
      <c r="H278" s="268">
        <v>92.1</v>
      </c>
    </row>
    <row r="279" spans="1:8" ht="12.65" customHeight="1">
      <c r="A279" s="263" t="s">
        <v>1322</v>
      </c>
      <c r="B279" s="263" t="s">
        <v>331</v>
      </c>
      <c r="C279" s="263" t="s">
        <v>5743</v>
      </c>
      <c r="D279" s="264">
        <v>0.55000000000000004</v>
      </c>
      <c r="E279" s="265">
        <v>89.1</v>
      </c>
      <c r="F279" s="266">
        <v>0.8</v>
      </c>
      <c r="G279" s="269" t="s">
        <v>5734</v>
      </c>
      <c r="H279" s="268">
        <v>91.9</v>
      </c>
    </row>
    <row r="280" spans="1:8" ht="12.65" customHeight="1">
      <c r="A280" s="263" t="s">
        <v>1325</v>
      </c>
      <c r="B280" s="263" t="s">
        <v>331</v>
      </c>
      <c r="C280" s="263" t="s">
        <v>1326</v>
      </c>
      <c r="D280" s="264">
        <v>0.82</v>
      </c>
      <c r="E280" s="265">
        <v>86</v>
      </c>
      <c r="F280" s="266">
        <v>6.8</v>
      </c>
      <c r="G280" s="269">
        <v>40.700000000000003</v>
      </c>
      <c r="H280" s="268">
        <v>96.5</v>
      </c>
    </row>
    <row r="281" spans="1:8" ht="12.65" customHeight="1">
      <c r="A281" s="263" t="s">
        <v>1328</v>
      </c>
      <c r="B281" s="263" t="s">
        <v>331</v>
      </c>
      <c r="C281" s="263" t="s">
        <v>1329</v>
      </c>
      <c r="D281" s="264">
        <v>1.05</v>
      </c>
      <c r="E281" s="265">
        <v>91</v>
      </c>
      <c r="F281" s="266">
        <v>1</v>
      </c>
      <c r="G281" s="269" t="s">
        <v>5734</v>
      </c>
      <c r="H281" s="268">
        <v>96</v>
      </c>
    </row>
    <row r="282" spans="1:8" ht="12.65" customHeight="1">
      <c r="A282" s="263" t="s">
        <v>1331</v>
      </c>
      <c r="B282" s="263" t="s">
        <v>331</v>
      </c>
      <c r="C282" s="263" t="s">
        <v>1332</v>
      </c>
      <c r="D282" s="264">
        <v>0.46</v>
      </c>
      <c r="E282" s="265">
        <v>82.2</v>
      </c>
      <c r="F282" s="266">
        <v>8.4</v>
      </c>
      <c r="G282" s="269" t="s">
        <v>5734</v>
      </c>
      <c r="H282" s="268">
        <v>94.1</v>
      </c>
    </row>
    <row r="283" spans="1:8" ht="12.65" customHeight="1">
      <c r="A283" s="263" t="s">
        <v>1334</v>
      </c>
      <c r="B283" s="263" t="s">
        <v>331</v>
      </c>
      <c r="C283" s="263" t="s">
        <v>1335</v>
      </c>
      <c r="D283" s="264">
        <v>0.77</v>
      </c>
      <c r="E283" s="265">
        <v>90.6</v>
      </c>
      <c r="F283" s="266">
        <v>5.8</v>
      </c>
      <c r="G283" s="269" t="s">
        <v>5734</v>
      </c>
      <c r="H283" s="268">
        <v>94.3</v>
      </c>
    </row>
    <row r="284" spans="1:8" ht="12.65" customHeight="1">
      <c r="A284" s="263" t="s">
        <v>1337</v>
      </c>
      <c r="B284" s="263" t="s">
        <v>331</v>
      </c>
      <c r="C284" s="263" t="s">
        <v>1338</v>
      </c>
      <c r="D284" s="264">
        <v>0.28999999999999998</v>
      </c>
      <c r="E284" s="265">
        <v>83.5</v>
      </c>
      <c r="F284" s="266">
        <v>10.199999999999999</v>
      </c>
      <c r="G284" s="269">
        <v>79.099999999999994</v>
      </c>
      <c r="H284" s="268">
        <v>96</v>
      </c>
    </row>
    <row r="285" spans="1:8" ht="12.65" customHeight="1">
      <c r="A285" s="263" t="s">
        <v>1340</v>
      </c>
      <c r="B285" s="263" t="s">
        <v>331</v>
      </c>
      <c r="C285" s="263" t="s">
        <v>1341</v>
      </c>
      <c r="D285" s="264">
        <v>0.35</v>
      </c>
      <c r="E285" s="265">
        <v>84.8</v>
      </c>
      <c r="F285" s="266">
        <v>7.5</v>
      </c>
      <c r="G285" s="269">
        <v>31.1</v>
      </c>
      <c r="H285" s="268">
        <v>94.4</v>
      </c>
    </row>
    <row r="286" spans="1:8" ht="12.65" customHeight="1">
      <c r="A286" s="263" t="s">
        <v>1343</v>
      </c>
      <c r="B286" s="263" t="s">
        <v>331</v>
      </c>
      <c r="C286" s="263" t="s">
        <v>1344</v>
      </c>
      <c r="D286" s="264">
        <v>0.38</v>
      </c>
      <c r="E286" s="265">
        <v>78.599999999999994</v>
      </c>
      <c r="F286" s="266">
        <v>7.4</v>
      </c>
      <c r="G286" s="269">
        <v>20.399999999999999</v>
      </c>
      <c r="H286" s="268">
        <v>92.9</v>
      </c>
    </row>
    <row r="287" spans="1:8" ht="12.65" customHeight="1">
      <c r="A287" s="263" t="s">
        <v>1346</v>
      </c>
      <c r="B287" s="263" t="s">
        <v>331</v>
      </c>
      <c r="C287" s="263" t="s">
        <v>1347</v>
      </c>
      <c r="D287" s="264">
        <v>0.42</v>
      </c>
      <c r="E287" s="265">
        <v>84.6</v>
      </c>
      <c r="F287" s="266">
        <v>6.7</v>
      </c>
      <c r="G287" s="269">
        <v>14.1</v>
      </c>
      <c r="H287" s="268">
        <v>94.5</v>
      </c>
    </row>
    <row r="288" spans="1:8" ht="12.65" customHeight="1">
      <c r="A288" s="263" t="s">
        <v>1349</v>
      </c>
      <c r="B288" s="263" t="s">
        <v>331</v>
      </c>
      <c r="C288" s="263" t="s">
        <v>1350</v>
      </c>
      <c r="D288" s="264">
        <v>1.01</v>
      </c>
      <c r="E288" s="265">
        <v>94.3</v>
      </c>
      <c r="F288" s="266">
        <v>5</v>
      </c>
      <c r="G288" s="269" t="s">
        <v>5734</v>
      </c>
      <c r="H288" s="268">
        <v>94</v>
      </c>
    </row>
    <row r="289" spans="1:8" ht="12.65" customHeight="1">
      <c r="A289" s="263" t="s">
        <v>1352</v>
      </c>
      <c r="B289" s="263" t="s">
        <v>331</v>
      </c>
      <c r="C289" s="263" t="s">
        <v>1353</v>
      </c>
      <c r="D289" s="264">
        <v>0.31</v>
      </c>
      <c r="E289" s="265">
        <v>93.8</v>
      </c>
      <c r="F289" s="266">
        <v>9.6</v>
      </c>
      <c r="G289" s="269" t="s">
        <v>5734</v>
      </c>
      <c r="H289" s="268">
        <v>91.1</v>
      </c>
    </row>
    <row r="290" spans="1:8" ht="12.65" customHeight="1">
      <c r="A290" s="263" t="s">
        <v>1358</v>
      </c>
      <c r="B290" s="263" t="s">
        <v>335</v>
      </c>
      <c r="C290" s="263" t="s">
        <v>607</v>
      </c>
      <c r="D290" s="264">
        <v>0.66</v>
      </c>
      <c r="E290" s="265">
        <v>88.1</v>
      </c>
      <c r="F290" s="266">
        <v>8.8000000000000007</v>
      </c>
      <c r="G290" s="269">
        <v>81.5</v>
      </c>
      <c r="H290" s="268">
        <v>97.9</v>
      </c>
    </row>
    <row r="291" spans="1:8" ht="12.65" customHeight="1">
      <c r="A291" s="263" t="s">
        <v>1361</v>
      </c>
      <c r="B291" s="263" t="s">
        <v>335</v>
      </c>
      <c r="C291" s="263" t="s">
        <v>1362</v>
      </c>
      <c r="D291" s="264">
        <v>0.46</v>
      </c>
      <c r="E291" s="265">
        <v>86.2</v>
      </c>
      <c r="F291" s="266">
        <v>7.7</v>
      </c>
      <c r="G291" s="269">
        <v>35.4</v>
      </c>
      <c r="H291" s="268">
        <v>96.1</v>
      </c>
    </row>
    <row r="292" spans="1:8" ht="12.65" customHeight="1">
      <c r="A292" s="263" t="s">
        <v>1364</v>
      </c>
      <c r="B292" s="263" t="s">
        <v>335</v>
      </c>
      <c r="C292" s="263" t="s">
        <v>1365</v>
      </c>
      <c r="D292" s="264">
        <v>0.33</v>
      </c>
      <c r="E292" s="265">
        <v>91.3</v>
      </c>
      <c r="F292" s="266">
        <v>7.2</v>
      </c>
      <c r="G292" s="269">
        <v>13.6</v>
      </c>
      <c r="H292" s="268">
        <v>96.8</v>
      </c>
    </row>
    <row r="293" spans="1:8" ht="12.65" customHeight="1">
      <c r="A293" s="263" t="s">
        <v>1367</v>
      </c>
      <c r="B293" s="263" t="s">
        <v>335</v>
      </c>
      <c r="C293" s="263" t="s">
        <v>1368</v>
      </c>
      <c r="D293" s="264">
        <v>0.42</v>
      </c>
      <c r="E293" s="265">
        <v>90.9</v>
      </c>
      <c r="F293" s="266">
        <v>8.1999999999999993</v>
      </c>
      <c r="G293" s="269">
        <v>82.2</v>
      </c>
      <c r="H293" s="268">
        <v>98.2</v>
      </c>
    </row>
    <row r="294" spans="1:8" ht="12.65" customHeight="1">
      <c r="A294" s="263" t="s">
        <v>1370</v>
      </c>
      <c r="B294" s="263" t="s">
        <v>335</v>
      </c>
      <c r="C294" s="263" t="s">
        <v>1371</v>
      </c>
      <c r="D294" s="264">
        <v>0.35</v>
      </c>
      <c r="E294" s="265">
        <v>87.7</v>
      </c>
      <c r="F294" s="266">
        <v>9.4</v>
      </c>
      <c r="G294" s="269">
        <v>36.6</v>
      </c>
      <c r="H294" s="268">
        <v>95.7</v>
      </c>
    </row>
    <row r="295" spans="1:8" ht="12.65" customHeight="1">
      <c r="A295" s="263" t="s">
        <v>1373</v>
      </c>
      <c r="B295" s="263" t="s">
        <v>335</v>
      </c>
      <c r="C295" s="263" t="s">
        <v>1374</v>
      </c>
      <c r="D295" s="264">
        <v>0.31</v>
      </c>
      <c r="E295" s="265">
        <v>92.9</v>
      </c>
      <c r="F295" s="266">
        <v>12.4</v>
      </c>
      <c r="G295" s="269">
        <v>63.5</v>
      </c>
      <c r="H295" s="268">
        <v>94.6</v>
      </c>
    </row>
    <row r="296" spans="1:8" ht="12.65" customHeight="1">
      <c r="A296" s="263" t="s">
        <v>1376</v>
      </c>
      <c r="B296" s="263" t="s">
        <v>335</v>
      </c>
      <c r="C296" s="263" t="s">
        <v>1377</v>
      </c>
      <c r="D296" s="264">
        <v>0.32</v>
      </c>
      <c r="E296" s="265">
        <v>87.6</v>
      </c>
      <c r="F296" s="266">
        <v>8.4</v>
      </c>
      <c r="G296" s="269">
        <v>38.700000000000003</v>
      </c>
      <c r="H296" s="268">
        <v>97.7</v>
      </c>
    </row>
    <row r="297" spans="1:8" ht="12.65" customHeight="1">
      <c r="A297" s="263" t="s">
        <v>1379</v>
      </c>
      <c r="B297" s="263" t="s">
        <v>335</v>
      </c>
      <c r="C297" s="263" t="s">
        <v>1380</v>
      </c>
      <c r="D297" s="264">
        <v>0.34</v>
      </c>
      <c r="E297" s="265">
        <v>88.5</v>
      </c>
      <c r="F297" s="266">
        <v>10.7</v>
      </c>
      <c r="G297" s="269">
        <v>93.5</v>
      </c>
      <c r="H297" s="268">
        <v>96.3</v>
      </c>
    </row>
    <row r="298" spans="1:8" ht="12.65" customHeight="1">
      <c r="A298" s="263" t="s">
        <v>1382</v>
      </c>
      <c r="B298" s="263" t="s">
        <v>335</v>
      </c>
      <c r="C298" s="263" t="s">
        <v>1383</v>
      </c>
      <c r="D298" s="264">
        <v>0.33</v>
      </c>
      <c r="E298" s="265">
        <v>90.7</v>
      </c>
      <c r="F298" s="266">
        <v>6.8</v>
      </c>
      <c r="G298" s="269">
        <v>46.5</v>
      </c>
      <c r="H298" s="268">
        <v>94.4</v>
      </c>
    </row>
    <row r="299" spans="1:8" ht="12.65" customHeight="1">
      <c r="A299" s="263" t="s">
        <v>1385</v>
      </c>
      <c r="B299" s="263" t="s">
        <v>335</v>
      </c>
      <c r="C299" s="263" t="s">
        <v>1386</v>
      </c>
      <c r="D299" s="264">
        <v>0.34</v>
      </c>
      <c r="E299" s="265">
        <v>87</v>
      </c>
      <c r="F299" s="266">
        <v>10.6</v>
      </c>
      <c r="G299" s="269">
        <v>93.8</v>
      </c>
      <c r="H299" s="268">
        <v>97.8</v>
      </c>
    </row>
    <row r="300" spans="1:8" ht="12.65" customHeight="1">
      <c r="A300" s="263" t="s">
        <v>1388</v>
      </c>
      <c r="B300" s="263" t="s">
        <v>335</v>
      </c>
      <c r="C300" s="263" t="s">
        <v>1389</v>
      </c>
      <c r="D300" s="264">
        <v>0.26</v>
      </c>
      <c r="E300" s="265">
        <v>94.2</v>
      </c>
      <c r="F300" s="266">
        <v>9.1999999999999993</v>
      </c>
      <c r="G300" s="269">
        <v>51.7</v>
      </c>
      <c r="H300" s="268">
        <v>96.9</v>
      </c>
    </row>
    <row r="301" spans="1:8" ht="12.65" customHeight="1">
      <c r="A301" s="263" t="s">
        <v>1391</v>
      </c>
      <c r="B301" s="263" t="s">
        <v>335</v>
      </c>
      <c r="C301" s="263" t="s">
        <v>1392</v>
      </c>
      <c r="D301" s="264">
        <v>0.35</v>
      </c>
      <c r="E301" s="265">
        <v>88.9</v>
      </c>
      <c r="F301" s="266">
        <v>8.1999999999999993</v>
      </c>
      <c r="G301" s="269">
        <v>52.2</v>
      </c>
      <c r="H301" s="268">
        <v>93.7</v>
      </c>
    </row>
    <row r="302" spans="1:8" ht="12.65" customHeight="1">
      <c r="A302" s="263" t="s">
        <v>1394</v>
      </c>
      <c r="B302" s="263" t="s">
        <v>335</v>
      </c>
      <c r="C302" s="263" t="s">
        <v>1395</v>
      </c>
      <c r="D302" s="264">
        <v>0.26</v>
      </c>
      <c r="E302" s="265">
        <v>93.2</v>
      </c>
      <c r="F302" s="266">
        <v>9.3000000000000007</v>
      </c>
      <c r="G302" s="269">
        <v>99.6</v>
      </c>
      <c r="H302" s="268">
        <v>97.1</v>
      </c>
    </row>
    <row r="303" spans="1:8" ht="12.65" customHeight="1">
      <c r="A303" s="263" t="s">
        <v>1397</v>
      </c>
      <c r="B303" s="263" t="s">
        <v>335</v>
      </c>
      <c r="C303" s="263" t="s">
        <v>1398</v>
      </c>
      <c r="D303" s="264">
        <v>0.28000000000000003</v>
      </c>
      <c r="E303" s="265">
        <v>88</v>
      </c>
      <c r="F303" s="266">
        <v>15.3</v>
      </c>
      <c r="G303" s="269">
        <v>60.1</v>
      </c>
      <c r="H303" s="268">
        <v>92.7</v>
      </c>
    </row>
    <row r="304" spans="1:8" ht="12.65" customHeight="1">
      <c r="A304" s="263" t="s">
        <v>1400</v>
      </c>
      <c r="B304" s="263" t="s">
        <v>335</v>
      </c>
      <c r="C304" s="263" t="s">
        <v>1401</v>
      </c>
      <c r="D304" s="264">
        <v>0.13</v>
      </c>
      <c r="E304" s="265">
        <v>83.8</v>
      </c>
      <c r="F304" s="266">
        <v>6.7</v>
      </c>
      <c r="G304" s="269" t="s">
        <v>5734</v>
      </c>
      <c r="H304" s="268">
        <v>92.2</v>
      </c>
    </row>
    <row r="305" spans="1:8" ht="12.65" customHeight="1">
      <c r="A305" s="263" t="s">
        <v>1403</v>
      </c>
      <c r="B305" s="263" t="s">
        <v>335</v>
      </c>
      <c r="C305" s="263" t="s">
        <v>1404</v>
      </c>
      <c r="D305" s="264">
        <v>0.13</v>
      </c>
      <c r="E305" s="265">
        <v>85.8</v>
      </c>
      <c r="F305" s="266">
        <v>6</v>
      </c>
      <c r="G305" s="269">
        <v>11.9</v>
      </c>
      <c r="H305" s="268">
        <v>94.9</v>
      </c>
    </row>
    <row r="306" spans="1:8" ht="12.65" customHeight="1">
      <c r="A306" s="263" t="s">
        <v>1406</v>
      </c>
      <c r="B306" s="263" t="s">
        <v>335</v>
      </c>
      <c r="C306" s="263" t="s">
        <v>1407</v>
      </c>
      <c r="D306" s="264">
        <v>0.25</v>
      </c>
      <c r="E306" s="265">
        <v>85.4</v>
      </c>
      <c r="F306" s="266">
        <v>6.8</v>
      </c>
      <c r="G306" s="269" t="s">
        <v>5734</v>
      </c>
      <c r="H306" s="268">
        <v>96</v>
      </c>
    </row>
    <row r="307" spans="1:8" ht="12.65" customHeight="1">
      <c r="A307" s="263" t="s">
        <v>1409</v>
      </c>
      <c r="B307" s="263" t="s">
        <v>335</v>
      </c>
      <c r="C307" s="263" t="s">
        <v>1410</v>
      </c>
      <c r="D307" s="264">
        <v>0.17</v>
      </c>
      <c r="E307" s="265">
        <v>85.5</v>
      </c>
      <c r="F307" s="266">
        <v>8.9</v>
      </c>
      <c r="G307" s="269" t="s">
        <v>5734</v>
      </c>
      <c r="H307" s="268">
        <v>94.5</v>
      </c>
    </row>
    <row r="308" spans="1:8" ht="12.65" customHeight="1">
      <c r="A308" s="263" t="s">
        <v>1412</v>
      </c>
      <c r="B308" s="263" t="s">
        <v>335</v>
      </c>
      <c r="C308" s="263" t="s">
        <v>1413</v>
      </c>
      <c r="D308" s="264">
        <v>0.25</v>
      </c>
      <c r="E308" s="265">
        <v>88.6</v>
      </c>
      <c r="F308" s="266">
        <v>10</v>
      </c>
      <c r="G308" s="269">
        <v>62.3</v>
      </c>
      <c r="H308" s="268">
        <v>95.3</v>
      </c>
    </row>
    <row r="309" spans="1:8" ht="12.65" customHeight="1">
      <c r="A309" s="263" t="s">
        <v>1415</v>
      </c>
      <c r="B309" s="263" t="s">
        <v>335</v>
      </c>
      <c r="C309" s="263" t="s">
        <v>1416</v>
      </c>
      <c r="D309" s="264">
        <v>0.25</v>
      </c>
      <c r="E309" s="265">
        <v>83.1</v>
      </c>
      <c r="F309" s="266">
        <v>11.7</v>
      </c>
      <c r="G309" s="269" t="s">
        <v>5734</v>
      </c>
      <c r="H309" s="268">
        <v>89.8</v>
      </c>
    </row>
    <row r="310" spans="1:8" ht="12.65" customHeight="1">
      <c r="A310" s="263" t="s">
        <v>1418</v>
      </c>
      <c r="B310" s="263" t="s">
        <v>335</v>
      </c>
      <c r="C310" s="263" t="s">
        <v>1419</v>
      </c>
      <c r="D310" s="264">
        <v>0.22</v>
      </c>
      <c r="E310" s="265">
        <v>77.400000000000006</v>
      </c>
      <c r="F310" s="266">
        <v>6.2</v>
      </c>
      <c r="G310" s="269" t="s">
        <v>5734</v>
      </c>
      <c r="H310" s="268">
        <v>94.3</v>
      </c>
    </row>
    <row r="311" spans="1:8" ht="12.65" customHeight="1">
      <c r="A311" s="263" t="s">
        <v>1421</v>
      </c>
      <c r="B311" s="263" t="s">
        <v>335</v>
      </c>
      <c r="C311" s="263" t="s">
        <v>1422</v>
      </c>
      <c r="D311" s="264">
        <v>0.36</v>
      </c>
      <c r="E311" s="265">
        <v>87.3</v>
      </c>
      <c r="F311" s="266">
        <v>8.4</v>
      </c>
      <c r="G311" s="269" t="s">
        <v>5734</v>
      </c>
      <c r="H311" s="268">
        <v>94.7</v>
      </c>
    </row>
    <row r="312" spans="1:8" ht="12.65" customHeight="1">
      <c r="A312" s="263" t="s">
        <v>1424</v>
      </c>
      <c r="B312" s="263" t="s">
        <v>335</v>
      </c>
      <c r="C312" s="263" t="s">
        <v>1425</v>
      </c>
      <c r="D312" s="264">
        <v>0.25</v>
      </c>
      <c r="E312" s="265">
        <v>82.6</v>
      </c>
      <c r="F312" s="266">
        <v>-1.3</v>
      </c>
      <c r="G312" s="269" t="s">
        <v>5734</v>
      </c>
      <c r="H312" s="268">
        <v>94</v>
      </c>
    </row>
    <row r="313" spans="1:8" ht="12.65" customHeight="1">
      <c r="A313" s="263" t="s">
        <v>1427</v>
      </c>
      <c r="B313" s="263" t="s">
        <v>335</v>
      </c>
      <c r="C313" s="263" t="s">
        <v>1428</v>
      </c>
      <c r="D313" s="264">
        <v>0.26</v>
      </c>
      <c r="E313" s="265">
        <v>87.3</v>
      </c>
      <c r="F313" s="266">
        <v>10.5</v>
      </c>
      <c r="G313" s="269" t="s">
        <v>5734</v>
      </c>
      <c r="H313" s="268">
        <v>94.3</v>
      </c>
    </row>
    <row r="314" spans="1:8" ht="12.65" customHeight="1">
      <c r="A314" s="263" t="s">
        <v>1430</v>
      </c>
      <c r="B314" s="263" t="s">
        <v>335</v>
      </c>
      <c r="C314" s="263" t="s">
        <v>1431</v>
      </c>
      <c r="D314" s="264">
        <v>0.12</v>
      </c>
      <c r="E314" s="265">
        <v>90.5</v>
      </c>
      <c r="F314" s="266">
        <v>16.2</v>
      </c>
      <c r="G314" s="269">
        <v>17.3</v>
      </c>
      <c r="H314" s="268">
        <v>95.7</v>
      </c>
    </row>
    <row r="315" spans="1:8" ht="12.65" customHeight="1">
      <c r="A315" s="263" t="s">
        <v>1436</v>
      </c>
      <c r="B315" s="263" t="s">
        <v>339</v>
      </c>
      <c r="C315" s="263" t="s">
        <v>800</v>
      </c>
      <c r="D315" s="264">
        <v>0.76</v>
      </c>
      <c r="E315" s="265">
        <v>83.7</v>
      </c>
      <c r="F315" s="266">
        <v>7.4</v>
      </c>
      <c r="G315" s="269">
        <v>99.5</v>
      </c>
      <c r="H315" s="268">
        <v>100.8</v>
      </c>
    </row>
    <row r="316" spans="1:8" ht="12.65" customHeight="1">
      <c r="A316" s="263" t="s">
        <v>1439</v>
      </c>
      <c r="B316" s="263" t="s">
        <v>339</v>
      </c>
      <c r="C316" s="263" t="s">
        <v>1440</v>
      </c>
      <c r="D316" s="264">
        <v>0.57999999999999996</v>
      </c>
      <c r="E316" s="265">
        <v>87.1</v>
      </c>
      <c r="F316" s="266">
        <v>7.8</v>
      </c>
      <c r="G316" s="269">
        <v>47.8</v>
      </c>
      <c r="H316" s="268">
        <v>100</v>
      </c>
    </row>
    <row r="317" spans="1:8" ht="12.65" customHeight="1">
      <c r="A317" s="263" t="s">
        <v>1442</v>
      </c>
      <c r="B317" s="263" t="s">
        <v>339</v>
      </c>
      <c r="C317" s="263" t="s">
        <v>1443</v>
      </c>
      <c r="D317" s="264">
        <v>0.42</v>
      </c>
      <c r="E317" s="265">
        <v>89.6</v>
      </c>
      <c r="F317" s="266">
        <v>6.1</v>
      </c>
      <c r="G317" s="269">
        <v>44.8</v>
      </c>
      <c r="H317" s="268">
        <v>100.8</v>
      </c>
    </row>
    <row r="318" spans="1:8" ht="12.65" customHeight="1">
      <c r="A318" s="263" t="s">
        <v>1445</v>
      </c>
      <c r="B318" s="263" t="s">
        <v>339</v>
      </c>
      <c r="C318" s="263" t="s">
        <v>1446</v>
      </c>
      <c r="D318" s="264">
        <v>0.49</v>
      </c>
      <c r="E318" s="265">
        <v>90.2</v>
      </c>
      <c r="F318" s="266">
        <v>10.1</v>
      </c>
      <c r="G318" s="269">
        <v>28.8</v>
      </c>
      <c r="H318" s="268">
        <v>99.1</v>
      </c>
    </row>
    <row r="319" spans="1:8" ht="12.65" customHeight="1">
      <c r="A319" s="263" t="s">
        <v>1448</v>
      </c>
      <c r="B319" s="263" t="s">
        <v>339</v>
      </c>
      <c r="C319" s="263" t="s">
        <v>1449</v>
      </c>
      <c r="D319" s="264">
        <v>0.52</v>
      </c>
      <c r="E319" s="265">
        <v>87</v>
      </c>
      <c r="F319" s="266">
        <v>7.1</v>
      </c>
      <c r="G319" s="269">
        <v>19.3</v>
      </c>
      <c r="H319" s="268">
        <v>99.3</v>
      </c>
    </row>
    <row r="320" spans="1:8" ht="12.65" customHeight="1">
      <c r="A320" s="263" t="s">
        <v>1451</v>
      </c>
      <c r="B320" s="263" t="s">
        <v>339</v>
      </c>
      <c r="C320" s="263" t="s">
        <v>1452</v>
      </c>
      <c r="D320" s="264">
        <v>0.54</v>
      </c>
      <c r="E320" s="265">
        <v>89.3</v>
      </c>
      <c r="F320" s="266">
        <v>7.8</v>
      </c>
      <c r="G320" s="269" t="s">
        <v>5734</v>
      </c>
      <c r="H320" s="268">
        <v>98.7</v>
      </c>
    </row>
    <row r="321" spans="1:8" ht="12.65" customHeight="1">
      <c r="A321" s="263" t="s">
        <v>1454</v>
      </c>
      <c r="B321" s="263" t="s">
        <v>339</v>
      </c>
      <c r="C321" s="263" t="s">
        <v>1455</v>
      </c>
      <c r="D321" s="264">
        <v>0.48</v>
      </c>
      <c r="E321" s="265">
        <v>90.6</v>
      </c>
      <c r="F321" s="266">
        <v>6.8</v>
      </c>
      <c r="G321" s="269">
        <v>43.9</v>
      </c>
      <c r="H321" s="268">
        <v>97.8</v>
      </c>
    </row>
    <row r="322" spans="1:8" ht="12.65" customHeight="1">
      <c r="A322" s="263" t="s">
        <v>1457</v>
      </c>
      <c r="B322" s="263" t="s">
        <v>339</v>
      </c>
      <c r="C322" s="263" t="s">
        <v>1458</v>
      </c>
      <c r="D322" s="264">
        <v>0.36</v>
      </c>
      <c r="E322" s="265">
        <v>78.599999999999994</v>
      </c>
      <c r="F322" s="266">
        <v>8.6</v>
      </c>
      <c r="G322" s="269">
        <v>62.1</v>
      </c>
      <c r="H322" s="268">
        <v>98.2</v>
      </c>
    </row>
    <row r="323" spans="1:8" ht="12.65" customHeight="1">
      <c r="A323" s="263" t="s">
        <v>1460</v>
      </c>
      <c r="B323" s="263" t="s">
        <v>339</v>
      </c>
      <c r="C323" s="263" t="s">
        <v>1461</v>
      </c>
      <c r="D323" s="264">
        <v>0.44</v>
      </c>
      <c r="E323" s="265">
        <v>84</v>
      </c>
      <c r="F323" s="266">
        <v>10.9</v>
      </c>
      <c r="G323" s="269">
        <v>225</v>
      </c>
      <c r="H323" s="268">
        <v>99.8</v>
      </c>
    </row>
    <row r="324" spans="1:8" ht="12.65" customHeight="1">
      <c r="A324" s="263" t="s">
        <v>1463</v>
      </c>
      <c r="B324" s="263" t="s">
        <v>339</v>
      </c>
      <c r="C324" s="263" t="s">
        <v>1464</v>
      </c>
      <c r="D324" s="264">
        <v>0.69</v>
      </c>
      <c r="E324" s="265">
        <v>83.4</v>
      </c>
      <c r="F324" s="266">
        <v>4.0999999999999996</v>
      </c>
      <c r="G324" s="269" t="s">
        <v>5734</v>
      </c>
      <c r="H324" s="268">
        <v>100</v>
      </c>
    </row>
    <row r="325" spans="1:8" ht="12.65" customHeight="1">
      <c r="A325" s="263" t="s">
        <v>1466</v>
      </c>
      <c r="B325" s="263" t="s">
        <v>339</v>
      </c>
      <c r="C325" s="263" t="s">
        <v>1467</v>
      </c>
      <c r="D325" s="264">
        <v>0.65</v>
      </c>
      <c r="E325" s="265">
        <v>84</v>
      </c>
      <c r="F325" s="266">
        <v>7.5</v>
      </c>
      <c r="G325" s="269">
        <v>7.6</v>
      </c>
      <c r="H325" s="268">
        <v>98.3</v>
      </c>
    </row>
    <row r="326" spans="1:8" ht="12.65" customHeight="1">
      <c r="A326" s="263" t="s">
        <v>1469</v>
      </c>
      <c r="B326" s="263" t="s">
        <v>339</v>
      </c>
      <c r="C326" s="263" t="s">
        <v>1470</v>
      </c>
      <c r="D326" s="264">
        <v>0.28999999999999998</v>
      </c>
      <c r="E326" s="265">
        <v>87.7</v>
      </c>
      <c r="F326" s="266">
        <v>7.1</v>
      </c>
      <c r="G326" s="269">
        <v>55.2</v>
      </c>
      <c r="H326" s="268">
        <v>97.7</v>
      </c>
    </row>
    <row r="327" spans="1:8" ht="12.65" customHeight="1">
      <c r="A327" s="263" t="s">
        <v>1472</v>
      </c>
      <c r="B327" s="263" t="s">
        <v>339</v>
      </c>
      <c r="C327" s="263" t="s">
        <v>1473</v>
      </c>
      <c r="D327" s="264">
        <v>0.48</v>
      </c>
      <c r="E327" s="265">
        <v>88.2</v>
      </c>
      <c r="F327" s="266">
        <v>12</v>
      </c>
      <c r="G327" s="269">
        <v>127.1</v>
      </c>
      <c r="H327" s="268">
        <v>99.9</v>
      </c>
    </row>
    <row r="328" spans="1:8" ht="12.65" customHeight="1">
      <c r="A328" s="263" t="s">
        <v>1475</v>
      </c>
      <c r="B328" s="263" t="s">
        <v>339</v>
      </c>
      <c r="C328" s="263" t="s">
        <v>1476</v>
      </c>
      <c r="D328" s="264">
        <v>0.38</v>
      </c>
      <c r="E328" s="265">
        <v>82.4</v>
      </c>
      <c r="F328" s="266">
        <v>10.5</v>
      </c>
      <c r="G328" s="269">
        <v>3.2</v>
      </c>
      <c r="H328" s="268">
        <v>96</v>
      </c>
    </row>
    <row r="329" spans="1:8" ht="12.65" customHeight="1">
      <c r="A329" s="263" t="s">
        <v>1478</v>
      </c>
      <c r="B329" s="263" t="s">
        <v>339</v>
      </c>
      <c r="C329" s="263" t="s">
        <v>1479</v>
      </c>
      <c r="D329" s="264">
        <v>0.36</v>
      </c>
      <c r="E329" s="265">
        <v>88.8</v>
      </c>
      <c r="F329" s="266">
        <v>11.9</v>
      </c>
      <c r="G329" s="269">
        <v>60.2</v>
      </c>
      <c r="H329" s="268">
        <v>99</v>
      </c>
    </row>
    <row r="330" spans="1:8" ht="12.65" customHeight="1">
      <c r="A330" s="263" t="s">
        <v>1481</v>
      </c>
      <c r="B330" s="263" t="s">
        <v>339</v>
      </c>
      <c r="C330" s="263" t="s">
        <v>1482</v>
      </c>
      <c r="D330" s="264">
        <v>0.44</v>
      </c>
      <c r="E330" s="265">
        <v>86.9</v>
      </c>
      <c r="F330" s="266">
        <v>8.8000000000000007</v>
      </c>
      <c r="G330" s="269">
        <v>45.8</v>
      </c>
      <c r="H330" s="268">
        <v>97.1</v>
      </c>
    </row>
    <row r="331" spans="1:8" ht="12.65" customHeight="1">
      <c r="A331" s="263" t="s">
        <v>1484</v>
      </c>
      <c r="B331" s="263" t="s">
        <v>339</v>
      </c>
      <c r="C331" s="263" t="s">
        <v>1485</v>
      </c>
      <c r="D331" s="264">
        <v>0.23</v>
      </c>
      <c r="E331" s="265">
        <v>88.5</v>
      </c>
      <c r="F331" s="266">
        <v>11.5</v>
      </c>
      <c r="G331" s="269" t="s">
        <v>5734</v>
      </c>
      <c r="H331" s="268">
        <v>99.6</v>
      </c>
    </row>
    <row r="332" spans="1:8" ht="12.65" customHeight="1">
      <c r="A332" s="263" t="s">
        <v>1487</v>
      </c>
      <c r="B332" s="263" t="s">
        <v>339</v>
      </c>
      <c r="C332" s="263" t="s">
        <v>1488</v>
      </c>
      <c r="D332" s="264">
        <v>0.2</v>
      </c>
      <c r="E332" s="265">
        <v>91.2</v>
      </c>
      <c r="F332" s="266">
        <v>6.4</v>
      </c>
      <c r="G332" s="269" t="s">
        <v>5734</v>
      </c>
      <c r="H332" s="268">
        <v>99.4</v>
      </c>
    </row>
    <row r="333" spans="1:8" ht="12.65" customHeight="1">
      <c r="A333" s="263" t="s">
        <v>1490</v>
      </c>
      <c r="B333" s="263" t="s">
        <v>339</v>
      </c>
      <c r="C333" s="263" t="s">
        <v>1491</v>
      </c>
      <c r="D333" s="264">
        <v>0.27</v>
      </c>
      <c r="E333" s="265">
        <v>80.5</v>
      </c>
      <c r="F333" s="266">
        <v>7.6</v>
      </c>
      <c r="G333" s="269" t="s">
        <v>5734</v>
      </c>
      <c r="H333" s="268">
        <v>95.5</v>
      </c>
    </row>
    <row r="334" spans="1:8" ht="12.65" customHeight="1">
      <c r="A334" s="263" t="s">
        <v>1493</v>
      </c>
      <c r="B334" s="263" t="s">
        <v>339</v>
      </c>
      <c r="C334" s="263" t="s">
        <v>1494</v>
      </c>
      <c r="D334" s="264">
        <v>0.23</v>
      </c>
      <c r="E334" s="265">
        <v>87.5</v>
      </c>
      <c r="F334" s="266">
        <v>11.6</v>
      </c>
      <c r="G334" s="269">
        <v>56.1</v>
      </c>
      <c r="H334" s="268">
        <v>98.8</v>
      </c>
    </row>
    <row r="335" spans="1:8" ht="12.65" customHeight="1">
      <c r="A335" s="263" t="s">
        <v>1496</v>
      </c>
      <c r="B335" s="263" t="s">
        <v>339</v>
      </c>
      <c r="C335" s="263" t="s">
        <v>1497</v>
      </c>
      <c r="D335" s="264">
        <v>0.2</v>
      </c>
      <c r="E335" s="265">
        <v>85.5</v>
      </c>
      <c r="F335" s="266">
        <v>10.199999999999999</v>
      </c>
      <c r="G335" s="269">
        <v>9</v>
      </c>
      <c r="H335" s="268">
        <v>98.6</v>
      </c>
    </row>
    <row r="336" spans="1:8" ht="12.65" customHeight="1">
      <c r="A336" s="263" t="s">
        <v>1499</v>
      </c>
      <c r="B336" s="263" t="s">
        <v>339</v>
      </c>
      <c r="C336" s="263" t="s">
        <v>1500</v>
      </c>
      <c r="D336" s="264">
        <v>0.23</v>
      </c>
      <c r="E336" s="265">
        <v>89.6</v>
      </c>
      <c r="F336" s="266">
        <v>8.6</v>
      </c>
      <c r="G336" s="269">
        <v>30.9</v>
      </c>
      <c r="H336" s="268">
        <v>101</v>
      </c>
    </row>
    <row r="337" spans="1:8" ht="12.65" customHeight="1">
      <c r="A337" s="263" t="s">
        <v>1502</v>
      </c>
      <c r="B337" s="263" t="s">
        <v>339</v>
      </c>
      <c r="C337" s="263" t="s">
        <v>1503</v>
      </c>
      <c r="D337" s="264">
        <v>0.2</v>
      </c>
      <c r="E337" s="265">
        <v>82.7</v>
      </c>
      <c r="F337" s="266">
        <v>12.6</v>
      </c>
      <c r="G337" s="269" t="s">
        <v>5734</v>
      </c>
      <c r="H337" s="268">
        <v>99.2</v>
      </c>
    </row>
    <row r="338" spans="1:8" ht="12.65" customHeight="1">
      <c r="A338" s="263" t="s">
        <v>1505</v>
      </c>
      <c r="B338" s="263" t="s">
        <v>339</v>
      </c>
      <c r="C338" s="263" t="s">
        <v>1506</v>
      </c>
      <c r="D338" s="264">
        <v>0.21</v>
      </c>
      <c r="E338" s="265">
        <v>82.8</v>
      </c>
      <c r="F338" s="266">
        <v>5.5</v>
      </c>
      <c r="G338" s="269">
        <v>27.3</v>
      </c>
      <c r="H338" s="268">
        <v>99.5</v>
      </c>
    </row>
    <row r="339" spans="1:8" ht="12.65" customHeight="1">
      <c r="A339" s="263" t="s">
        <v>1508</v>
      </c>
      <c r="B339" s="263" t="s">
        <v>339</v>
      </c>
      <c r="C339" s="263" t="s">
        <v>1509</v>
      </c>
      <c r="D339" s="264">
        <v>0.15</v>
      </c>
      <c r="E339" s="265">
        <v>79</v>
      </c>
      <c r="F339" s="266">
        <v>8</v>
      </c>
      <c r="G339" s="269" t="s">
        <v>5734</v>
      </c>
      <c r="H339" s="268">
        <v>99.7</v>
      </c>
    </row>
    <row r="340" spans="1:8" ht="12.65" customHeight="1">
      <c r="A340" s="263" t="s">
        <v>1511</v>
      </c>
      <c r="B340" s="263" t="s">
        <v>339</v>
      </c>
      <c r="C340" s="263" t="s">
        <v>1512</v>
      </c>
      <c r="D340" s="264">
        <v>0.18</v>
      </c>
      <c r="E340" s="265">
        <v>80.599999999999994</v>
      </c>
      <c r="F340" s="266">
        <v>6.1</v>
      </c>
      <c r="G340" s="269" t="s">
        <v>5734</v>
      </c>
      <c r="H340" s="268">
        <v>99.6</v>
      </c>
    </row>
    <row r="341" spans="1:8" ht="12.65" customHeight="1">
      <c r="A341" s="263" t="s">
        <v>1514</v>
      </c>
      <c r="B341" s="263" t="s">
        <v>339</v>
      </c>
      <c r="C341" s="263" t="s">
        <v>1515</v>
      </c>
      <c r="D341" s="264">
        <v>0.16</v>
      </c>
      <c r="E341" s="265">
        <v>73.5</v>
      </c>
      <c r="F341" s="266">
        <v>11.6</v>
      </c>
      <c r="G341" s="269">
        <v>83.8</v>
      </c>
      <c r="H341" s="268">
        <v>97.1</v>
      </c>
    </row>
    <row r="342" spans="1:8" ht="12.65" customHeight="1">
      <c r="A342" s="263" t="s">
        <v>1517</v>
      </c>
      <c r="B342" s="263" t="s">
        <v>339</v>
      </c>
      <c r="C342" s="263" t="s">
        <v>1518</v>
      </c>
      <c r="D342" s="264">
        <v>0.4</v>
      </c>
      <c r="E342" s="265">
        <v>87.3</v>
      </c>
      <c r="F342" s="266">
        <v>10.6</v>
      </c>
      <c r="G342" s="269">
        <v>88.2</v>
      </c>
      <c r="H342" s="268">
        <v>100.3</v>
      </c>
    </row>
    <row r="343" spans="1:8" ht="12.65" customHeight="1">
      <c r="A343" s="263" t="s">
        <v>1520</v>
      </c>
      <c r="B343" s="263" t="s">
        <v>339</v>
      </c>
      <c r="C343" s="263" t="s">
        <v>1521</v>
      </c>
      <c r="D343" s="264">
        <v>0.25</v>
      </c>
      <c r="E343" s="265">
        <v>91.5</v>
      </c>
      <c r="F343" s="266">
        <v>12</v>
      </c>
      <c r="G343" s="269">
        <v>132.6</v>
      </c>
      <c r="H343" s="268">
        <v>97</v>
      </c>
    </row>
    <row r="344" spans="1:8" ht="12.65" customHeight="1">
      <c r="A344" s="263" t="s">
        <v>1523</v>
      </c>
      <c r="B344" s="263" t="s">
        <v>339</v>
      </c>
      <c r="C344" s="263" t="s">
        <v>1524</v>
      </c>
      <c r="D344" s="264">
        <v>0.26</v>
      </c>
      <c r="E344" s="265">
        <v>81.2</v>
      </c>
      <c r="F344" s="266">
        <v>12.4</v>
      </c>
      <c r="G344" s="269">
        <v>69.400000000000006</v>
      </c>
      <c r="H344" s="268">
        <v>95.8</v>
      </c>
    </row>
    <row r="345" spans="1:8" ht="12.65" customHeight="1">
      <c r="A345" s="263" t="s">
        <v>1526</v>
      </c>
      <c r="B345" s="263" t="s">
        <v>339</v>
      </c>
      <c r="C345" s="263" t="s">
        <v>1527</v>
      </c>
      <c r="D345" s="264">
        <v>0.28000000000000003</v>
      </c>
      <c r="E345" s="265">
        <v>86.8</v>
      </c>
      <c r="F345" s="266">
        <v>9.3000000000000007</v>
      </c>
      <c r="G345" s="269">
        <v>38.799999999999997</v>
      </c>
      <c r="H345" s="268">
        <v>97.7</v>
      </c>
    </row>
    <row r="346" spans="1:8" ht="12.65" customHeight="1">
      <c r="A346" s="263" t="s">
        <v>1529</v>
      </c>
      <c r="B346" s="263" t="s">
        <v>339</v>
      </c>
      <c r="C346" s="263" t="s">
        <v>1530</v>
      </c>
      <c r="D346" s="264">
        <v>0.2</v>
      </c>
      <c r="E346" s="265">
        <v>85.6</v>
      </c>
      <c r="F346" s="266">
        <v>12</v>
      </c>
      <c r="G346" s="269">
        <v>115.4</v>
      </c>
      <c r="H346" s="268">
        <v>99.6</v>
      </c>
    </row>
    <row r="347" spans="1:8" ht="12.65" customHeight="1">
      <c r="A347" s="263" t="s">
        <v>1532</v>
      </c>
      <c r="B347" s="263" t="s">
        <v>339</v>
      </c>
      <c r="C347" s="263" t="s">
        <v>1533</v>
      </c>
      <c r="D347" s="264">
        <v>0.39</v>
      </c>
      <c r="E347" s="265">
        <v>80.900000000000006</v>
      </c>
      <c r="F347" s="266">
        <v>10.6</v>
      </c>
      <c r="G347" s="269">
        <v>111.5</v>
      </c>
      <c r="H347" s="268">
        <v>96.6</v>
      </c>
    </row>
    <row r="348" spans="1:8" ht="12.65" customHeight="1">
      <c r="A348" s="263" t="s">
        <v>1535</v>
      </c>
      <c r="B348" s="263" t="s">
        <v>339</v>
      </c>
      <c r="C348" s="263" t="s">
        <v>1536</v>
      </c>
      <c r="D348" s="264">
        <v>0.3</v>
      </c>
      <c r="E348" s="265">
        <v>90.8</v>
      </c>
      <c r="F348" s="266">
        <v>11</v>
      </c>
      <c r="G348" s="269">
        <v>32.9</v>
      </c>
      <c r="H348" s="268">
        <v>96.1</v>
      </c>
    </row>
    <row r="349" spans="1:8" ht="12.65" customHeight="1">
      <c r="A349" s="263" t="s">
        <v>1538</v>
      </c>
      <c r="B349" s="263" t="s">
        <v>339</v>
      </c>
      <c r="C349" s="263" t="s">
        <v>1539</v>
      </c>
      <c r="D349" s="264">
        <v>0.3</v>
      </c>
      <c r="E349" s="265">
        <v>82.6</v>
      </c>
      <c r="F349" s="266">
        <v>9.9</v>
      </c>
      <c r="G349" s="269">
        <v>60.8</v>
      </c>
      <c r="H349" s="268">
        <v>97.5</v>
      </c>
    </row>
    <row r="350" spans="1:8" ht="12.65" customHeight="1">
      <c r="A350" s="263" t="s">
        <v>1544</v>
      </c>
      <c r="B350" s="263" t="s">
        <v>343</v>
      </c>
      <c r="C350" s="263" t="s">
        <v>777</v>
      </c>
      <c r="D350" s="264">
        <v>0.78</v>
      </c>
      <c r="E350" s="265">
        <v>86.4</v>
      </c>
      <c r="F350" s="266">
        <v>1.4</v>
      </c>
      <c r="G350" s="269">
        <v>9.5</v>
      </c>
      <c r="H350" s="268">
        <v>101.5</v>
      </c>
    </row>
    <row r="351" spans="1:8" ht="12.65" customHeight="1">
      <c r="A351" s="263" t="s">
        <v>1547</v>
      </c>
      <c r="B351" s="263" t="s">
        <v>343</v>
      </c>
      <c r="C351" s="263" t="s">
        <v>1548</v>
      </c>
      <c r="D351" s="264">
        <v>0.62</v>
      </c>
      <c r="E351" s="265">
        <v>85.6</v>
      </c>
      <c r="F351" s="266">
        <v>4.8</v>
      </c>
      <c r="G351" s="269">
        <v>30.8</v>
      </c>
      <c r="H351" s="268">
        <v>100.4</v>
      </c>
    </row>
    <row r="352" spans="1:8" ht="12.65" customHeight="1">
      <c r="A352" s="263" t="s">
        <v>1550</v>
      </c>
      <c r="B352" s="263" t="s">
        <v>343</v>
      </c>
      <c r="C352" s="263" t="s">
        <v>611</v>
      </c>
      <c r="D352" s="264">
        <v>0.84</v>
      </c>
      <c r="E352" s="265">
        <v>80.3</v>
      </c>
      <c r="F352" s="266">
        <v>2.7</v>
      </c>
      <c r="G352" s="269" t="s">
        <v>5734</v>
      </c>
      <c r="H352" s="268">
        <v>100.9</v>
      </c>
    </row>
    <row r="353" spans="1:8" ht="12.65" customHeight="1">
      <c r="A353" s="263" t="s">
        <v>1552</v>
      </c>
      <c r="B353" s="263" t="s">
        <v>343</v>
      </c>
      <c r="C353" s="263" t="s">
        <v>643</v>
      </c>
      <c r="D353" s="264">
        <v>0.79</v>
      </c>
      <c r="E353" s="265">
        <v>86</v>
      </c>
      <c r="F353" s="266">
        <v>7.8</v>
      </c>
      <c r="G353" s="269">
        <v>2.7</v>
      </c>
      <c r="H353" s="268">
        <v>100.6</v>
      </c>
    </row>
    <row r="354" spans="1:8" ht="12.65" customHeight="1">
      <c r="A354" s="263" t="s">
        <v>1554</v>
      </c>
      <c r="B354" s="263" t="s">
        <v>343</v>
      </c>
      <c r="C354" s="263" t="s">
        <v>1555</v>
      </c>
      <c r="D354" s="264">
        <v>0.63</v>
      </c>
      <c r="E354" s="265">
        <v>85.4</v>
      </c>
      <c r="F354" s="266">
        <v>9.5</v>
      </c>
      <c r="G354" s="269">
        <v>47.6</v>
      </c>
      <c r="H354" s="268">
        <v>99.1</v>
      </c>
    </row>
    <row r="355" spans="1:8" ht="12.65" customHeight="1">
      <c r="A355" s="263" t="s">
        <v>1557</v>
      </c>
      <c r="B355" s="263" t="s">
        <v>343</v>
      </c>
      <c r="C355" s="263" t="s">
        <v>1558</v>
      </c>
      <c r="D355" s="264">
        <v>0.56999999999999995</v>
      </c>
      <c r="E355" s="265">
        <v>91.9</v>
      </c>
      <c r="F355" s="266">
        <v>8.3000000000000007</v>
      </c>
      <c r="G355" s="269">
        <v>57.7</v>
      </c>
      <c r="H355" s="268">
        <v>101</v>
      </c>
    </row>
    <row r="356" spans="1:8" ht="12.65" customHeight="1">
      <c r="A356" s="263" t="s">
        <v>1560</v>
      </c>
      <c r="B356" s="263" t="s">
        <v>343</v>
      </c>
      <c r="C356" s="263" t="s">
        <v>1561</v>
      </c>
      <c r="D356" s="264">
        <v>0.37</v>
      </c>
      <c r="E356" s="265">
        <v>92.3</v>
      </c>
      <c r="F356" s="266">
        <v>6.8</v>
      </c>
      <c r="G356" s="269">
        <v>53.1</v>
      </c>
      <c r="H356" s="268">
        <v>101.1</v>
      </c>
    </row>
    <row r="357" spans="1:8" ht="12.65" customHeight="1">
      <c r="A357" s="263" t="s">
        <v>1563</v>
      </c>
      <c r="B357" s="263" t="s">
        <v>343</v>
      </c>
      <c r="C357" s="263" t="s">
        <v>1564</v>
      </c>
      <c r="D357" s="264">
        <v>0.69</v>
      </c>
      <c r="E357" s="265">
        <v>89.9</v>
      </c>
      <c r="F357" s="266">
        <v>11.5</v>
      </c>
      <c r="G357" s="269">
        <v>27.4</v>
      </c>
      <c r="H357" s="268">
        <v>100.9</v>
      </c>
    </row>
    <row r="358" spans="1:8" ht="12.65" customHeight="1">
      <c r="A358" s="263" t="s">
        <v>1566</v>
      </c>
      <c r="B358" s="263" t="s">
        <v>343</v>
      </c>
      <c r="C358" s="263" t="s">
        <v>1567</v>
      </c>
      <c r="D358" s="264">
        <v>0.45</v>
      </c>
      <c r="E358" s="265">
        <v>88.3</v>
      </c>
      <c r="F358" s="266">
        <v>8.9</v>
      </c>
      <c r="G358" s="269">
        <v>45.5</v>
      </c>
      <c r="H358" s="268">
        <v>99.6</v>
      </c>
    </row>
    <row r="359" spans="1:8" ht="12.65" customHeight="1">
      <c r="A359" s="263" t="s">
        <v>1569</v>
      </c>
      <c r="B359" s="263" t="s">
        <v>343</v>
      </c>
      <c r="C359" s="263" t="s">
        <v>1570</v>
      </c>
      <c r="D359" s="264">
        <v>0.34</v>
      </c>
      <c r="E359" s="265">
        <v>84</v>
      </c>
      <c r="F359" s="266">
        <v>8.3000000000000007</v>
      </c>
      <c r="G359" s="269" t="s">
        <v>5734</v>
      </c>
      <c r="H359" s="268">
        <v>96.7</v>
      </c>
    </row>
    <row r="360" spans="1:8" ht="12.65" customHeight="1">
      <c r="A360" s="263" t="s">
        <v>1572</v>
      </c>
      <c r="B360" s="263" t="s">
        <v>343</v>
      </c>
      <c r="C360" s="263" t="s">
        <v>1573</v>
      </c>
      <c r="D360" s="264">
        <v>0.67</v>
      </c>
      <c r="E360" s="265">
        <v>91</v>
      </c>
      <c r="F360" s="266">
        <v>9.1</v>
      </c>
      <c r="G360" s="269" t="s">
        <v>5734</v>
      </c>
      <c r="H360" s="268">
        <v>97.6</v>
      </c>
    </row>
    <row r="361" spans="1:8" ht="12.65" customHeight="1">
      <c r="A361" s="263" t="s">
        <v>1575</v>
      </c>
      <c r="B361" s="263" t="s">
        <v>343</v>
      </c>
      <c r="C361" s="263" t="s">
        <v>444</v>
      </c>
      <c r="D361" s="264">
        <v>0.4</v>
      </c>
      <c r="E361" s="265">
        <v>94.4</v>
      </c>
      <c r="F361" s="266">
        <v>7.8</v>
      </c>
      <c r="G361" s="269">
        <v>55.5</v>
      </c>
      <c r="H361" s="268">
        <v>97.5</v>
      </c>
    </row>
    <row r="362" spans="1:8" ht="12.65" customHeight="1">
      <c r="A362" s="263" t="s">
        <v>1576</v>
      </c>
      <c r="B362" s="263" t="s">
        <v>343</v>
      </c>
      <c r="C362" s="263" t="s">
        <v>1577</v>
      </c>
      <c r="D362" s="264">
        <v>0.66</v>
      </c>
      <c r="E362" s="265">
        <v>87.7</v>
      </c>
      <c r="F362" s="266">
        <v>5.7</v>
      </c>
      <c r="G362" s="269">
        <v>60</v>
      </c>
      <c r="H362" s="268">
        <v>100.6</v>
      </c>
    </row>
    <row r="363" spans="1:8" ht="12.65" customHeight="1">
      <c r="A363" s="263" t="s">
        <v>1579</v>
      </c>
      <c r="B363" s="263" t="s">
        <v>343</v>
      </c>
      <c r="C363" s="263" t="s">
        <v>1580</v>
      </c>
      <c r="D363" s="264">
        <v>0.45</v>
      </c>
      <c r="E363" s="265">
        <v>88.1</v>
      </c>
      <c r="F363" s="266">
        <v>9.1999999999999993</v>
      </c>
      <c r="G363" s="269">
        <v>14</v>
      </c>
      <c r="H363" s="268">
        <v>94.2</v>
      </c>
    </row>
    <row r="364" spans="1:8" ht="12.65" customHeight="1">
      <c r="A364" s="263" t="s">
        <v>1582</v>
      </c>
      <c r="B364" s="263" t="s">
        <v>343</v>
      </c>
      <c r="C364" s="263" t="s">
        <v>1583</v>
      </c>
      <c r="D364" s="264">
        <v>0.31</v>
      </c>
      <c r="E364" s="265">
        <v>82.8</v>
      </c>
      <c r="F364" s="266">
        <v>3.2</v>
      </c>
      <c r="G364" s="269">
        <v>2.4</v>
      </c>
      <c r="H364" s="268">
        <v>100.3</v>
      </c>
    </row>
    <row r="365" spans="1:8" ht="12.65" customHeight="1">
      <c r="A365" s="263" t="s">
        <v>1585</v>
      </c>
      <c r="B365" s="263" t="s">
        <v>343</v>
      </c>
      <c r="C365" s="263" t="s">
        <v>1586</v>
      </c>
      <c r="D365" s="264">
        <v>0.36</v>
      </c>
      <c r="E365" s="265">
        <v>81.7</v>
      </c>
      <c r="F365" s="266">
        <v>4.4000000000000004</v>
      </c>
      <c r="G365" s="269">
        <v>1.9</v>
      </c>
      <c r="H365" s="268">
        <v>99.2</v>
      </c>
    </row>
    <row r="366" spans="1:8" ht="12.65" customHeight="1">
      <c r="A366" s="263" t="s">
        <v>1588</v>
      </c>
      <c r="B366" s="263" t="s">
        <v>343</v>
      </c>
      <c r="C366" s="263" t="s">
        <v>1589</v>
      </c>
      <c r="D366" s="264">
        <v>0.37</v>
      </c>
      <c r="E366" s="265">
        <v>75.900000000000006</v>
      </c>
      <c r="F366" s="266">
        <v>7.2</v>
      </c>
      <c r="G366" s="269" t="s">
        <v>5734</v>
      </c>
      <c r="H366" s="268">
        <v>97.6</v>
      </c>
    </row>
    <row r="367" spans="1:8" ht="12.65" customHeight="1">
      <c r="A367" s="263" t="s">
        <v>1591</v>
      </c>
      <c r="B367" s="263" t="s">
        <v>343</v>
      </c>
      <c r="C367" s="263" t="s">
        <v>1592</v>
      </c>
      <c r="D367" s="264">
        <v>0.6</v>
      </c>
      <c r="E367" s="265">
        <v>81.900000000000006</v>
      </c>
      <c r="F367" s="266">
        <v>8.5</v>
      </c>
      <c r="G367" s="269">
        <v>40.9</v>
      </c>
      <c r="H367" s="268">
        <v>98.6</v>
      </c>
    </row>
    <row r="368" spans="1:8" ht="12.65" customHeight="1">
      <c r="A368" s="263" t="s">
        <v>1594</v>
      </c>
      <c r="B368" s="263" t="s">
        <v>343</v>
      </c>
      <c r="C368" s="263" t="s">
        <v>1595</v>
      </c>
      <c r="D368" s="264">
        <v>0.32</v>
      </c>
      <c r="E368" s="265">
        <v>76.8</v>
      </c>
      <c r="F368" s="266">
        <v>7.8</v>
      </c>
      <c r="G368" s="269" t="s">
        <v>5734</v>
      </c>
      <c r="H368" s="268">
        <v>100.3</v>
      </c>
    </row>
    <row r="369" spans="1:8" ht="12.65" customHeight="1">
      <c r="A369" s="263" t="s">
        <v>1597</v>
      </c>
      <c r="B369" s="263" t="s">
        <v>343</v>
      </c>
      <c r="C369" s="263" t="s">
        <v>1598</v>
      </c>
      <c r="D369" s="264">
        <v>0.36</v>
      </c>
      <c r="E369" s="265">
        <v>81</v>
      </c>
      <c r="F369" s="266">
        <v>6.5</v>
      </c>
      <c r="G369" s="269" t="s">
        <v>5734</v>
      </c>
      <c r="H369" s="268">
        <v>98.6</v>
      </c>
    </row>
    <row r="370" spans="1:8" ht="12.65" customHeight="1">
      <c r="A370" s="263" t="s">
        <v>1600</v>
      </c>
      <c r="B370" s="263" t="s">
        <v>343</v>
      </c>
      <c r="C370" s="263" t="s">
        <v>1601</v>
      </c>
      <c r="D370" s="264">
        <v>0.32</v>
      </c>
      <c r="E370" s="265">
        <v>88.6</v>
      </c>
      <c r="F370" s="266">
        <v>1.8</v>
      </c>
      <c r="G370" s="269" t="s">
        <v>5734</v>
      </c>
      <c r="H370" s="268">
        <v>93.9</v>
      </c>
    </row>
    <row r="371" spans="1:8" ht="12.65" customHeight="1">
      <c r="A371" s="263" t="s">
        <v>1603</v>
      </c>
      <c r="B371" s="263" t="s">
        <v>343</v>
      </c>
      <c r="C371" s="263" t="s">
        <v>1604</v>
      </c>
      <c r="D371" s="264">
        <v>0.23</v>
      </c>
      <c r="E371" s="265">
        <v>79.3</v>
      </c>
      <c r="F371" s="266">
        <v>3</v>
      </c>
      <c r="G371" s="269" t="s">
        <v>5734</v>
      </c>
      <c r="H371" s="268">
        <v>98.1</v>
      </c>
    </row>
    <row r="372" spans="1:8" ht="12.65" customHeight="1">
      <c r="A372" s="263" t="s">
        <v>1606</v>
      </c>
      <c r="B372" s="263" t="s">
        <v>343</v>
      </c>
      <c r="C372" s="263" t="s">
        <v>1607</v>
      </c>
      <c r="D372" s="264">
        <v>0.23</v>
      </c>
      <c r="E372" s="265">
        <v>86.6</v>
      </c>
      <c r="F372" s="266">
        <v>5.8</v>
      </c>
      <c r="G372" s="269">
        <v>31.4</v>
      </c>
      <c r="H372" s="268">
        <v>96.2</v>
      </c>
    </row>
    <row r="373" spans="1:8" ht="12.65" customHeight="1">
      <c r="A373" s="263" t="s">
        <v>1609</v>
      </c>
      <c r="B373" s="263" t="s">
        <v>343</v>
      </c>
      <c r="C373" s="263" t="s">
        <v>1610</v>
      </c>
      <c r="D373" s="264">
        <v>0.25</v>
      </c>
      <c r="E373" s="265">
        <v>86.7</v>
      </c>
      <c r="F373" s="266">
        <v>14.3</v>
      </c>
      <c r="G373" s="269">
        <v>76</v>
      </c>
      <c r="H373" s="268">
        <v>96.2</v>
      </c>
    </row>
    <row r="374" spans="1:8" ht="12.65" customHeight="1">
      <c r="A374" s="263" t="s">
        <v>1612</v>
      </c>
      <c r="B374" s="263" t="s">
        <v>343</v>
      </c>
      <c r="C374" s="263" t="s">
        <v>1613</v>
      </c>
      <c r="D374" s="264">
        <v>0.2</v>
      </c>
      <c r="E374" s="265">
        <v>87.8</v>
      </c>
      <c r="F374" s="266">
        <v>12.6</v>
      </c>
      <c r="G374" s="269">
        <v>78.3</v>
      </c>
      <c r="H374" s="268">
        <v>98.6</v>
      </c>
    </row>
    <row r="375" spans="1:8" ht="12.65" customHeight="1">
      <c r="A375" s="263" t="s">
        <v>1615</v>
      </c>
      <c r="B375" s="263" t="s">
        <v>343</v>
      </c>
      <c r="C375" s="263" t="s">
        <v>1616</v>
      </c>
      <c r="D375" s="264">
        <v>0.27</v>
      </c>
      <c r="E375" s="265">
        <v>74.2</v>
      </c>
      <c r="F375" s="266">
        <v>12.6</v>
      </c>
      <c r="G375" s="269">
        <v>81.3</v>
      </c>
      <c r="H375" s="268">
        <v>96.3</v>
      </c>
    </row>
    <row r="376" spans="1:8" ht="12.65" customHeight="1">
      <c r="A376" s="263" t="s">
        <v>1618</v>
      </c>
      <c r="B376" s="263" t="s">
        <v>343</v>
      </c>
      <c r="C376" s="263" t="s">
        <v>1619</v>
      </c>
      <c r="D376" s="264">
        <v>0.38</v>
      </c>
      <c r="E376" s="265">
        <v>85</v>
      </c>
      <c r="F376" s="266">
        <v>10.3</v>
      </c>
      <c r="G376" s="269">
        <v>35.6</v>
      </c>
      <c r="H376" s="268">
        <v>97.6</v>
      </c>
    </row>
    <row r="377" spans="1:8" ht="12.65" customHeight="1">
      <c r="A377" s="263" t="s">
        <v>1621</v>
      </c>
      <c r="B377" s="263" t="s">
        <v>343</v>
      </c>
      <c r="C377" s="263" t="s">
        <v>1622</v>
      </c>
      <c r="D377" s="264">
        <v>0.37</v>
      </c>
      <c r="E377" s="265">
        <v>83.2</v>
      </c>
      <c r="F377" s="266">
        <v>11</v>
      </c>
      <c r="G377" s="269">
        <v>49.1</v>
      </c>
      <c r="H377" s="268">
        <v>98.1</v>
      </c>
    </row>
    <row r="378" spans="1:8" ht="12.65" customHeight="1">
      <c r="A378" s="263" t="s">
        <v>1624</v>
      </c>
      <c r="B378" s="263" t="s">
        <v>343</v>
      </c>
      <c r="C378" s="263" t="s">
        <v>1625</v>
      </c>
      <c r="D378" s="264">
        <v>0.24</v>
      </c>
      <c r="E378" s="265">
        <v>88.8</v>
      </c>
      <c r="F378" s="266">
        <v>10.6</v>
      </c>
      <c r="G378" s="269" t="s">
        <v>5734</v>
      </c>
      <c r="H378" s="268">
        <v>100.5</v>
      </c>
    </row>
    <row r="379" spans="1:8" ht="12.65" customHeight="1">
      <c r="A379" s="263" t="s">
        <v>1627</v>
      </c>
      <c r="B379" s="263" t="s">
        <v>343</v>
      </c>
      <c r="C379" s="263" t="s">
        <v>1628</v>
      </c>
      <c r="D379" s="264">
        <v>0.19</v>
      </c>
      <c r="E379" s="265">
        <v>80.5</v>
      </c>
      <c r="F379" s="266">
        <v>4.9000000000000004</v>
      </c>
      <c r="G379" s="269" t="s">
        <v>5734</v>
      </c>
      <c r="H379" s="268">
        <v>97.4</v>
      </c>
    </row>
    <row r="380" spans="1:8" ht="12.65" customHeight="1">
      <c r="A380" s="263" t="s">
        <v>1630</v>
      </c>
      <c r="B380" s="263" t="s">
        <v>343</v>
      </c>
      <c r="C380" s="263" t="s">
        <v>1631</v>
      </c>
      <c r="D380" s="264">
        <v>0.14000000000000001</v>
      </c>
      <c r="E380" s="265">
        <v>89.8</v>
      </c>
      <c r="F380" s="266">
        <v>6.2</v>
      </c>
      <c r="G380" s="269" t="s">
        <v>5734</v>
      </c>
      <c r="H380" s="268">
        <v>96.5</v>
      </c>
    </row>
    <row r="381" spans="1:8" ht="12.65" customHeight="1">
      <c r="A381" s="263" t="s">
        <v>1633</v>
      </c>
      <c r="B381" s="263" t="s">
        <v>343</v>
      </c>
      <c r="C381" s="263" t="s">
        <v>1497</v>
      </c>
      <c r="D381" s="264">
        <v>0.24</v>
      </c>
      <c r="E381" s="265">
        <v>74.8</v>
      </c>
      <c r="F381" s="266">
        <v>4.4000000000000004</v>
      </c>
      <c r="G381" s="269" t="s">
        <v>5734</v>
      </c>
      <c r="H381" s="268">
        <v>98</v>
      </c>
    </row>
    <row r="382" spans="1:8" ht="12.65" customHeight="1">
      <c r="A382" s="263" t="s">
        <v>1634</v>
      </c>
      <c r="B382" s="263" t="s">
        <v>343</v>
      </c>
      <c r="C382" s="263" t="s">
        <v>1635</v>
      </c>
      <c r="D382" s="264">
        <v>0.1</v>
      </c>
      <c r="E382" s="265">
        <v>88.6</v>
      </c>
      <c r="F382" s="266">
        <v>6</v>
      </c>
      <c r="G382" s="269" t="s">
        <v>5734</v>
      </c>
      <c r="H382" s="268">
        <v>93</v>
      </c>
    </row>
    <row r="383" spans="1:8" ht="12.65" customHeight="1">
      <c r="A383" s="263" t="s">
        <v>1637</v>
      </c>
      <c r="B383" s="263" t="s">
        <v>343</v>
      </c>
      <c r="C383" s="263" t="s">
        <v>1638</v>
      </c>
      <c r="D383" s="264">
        <v>0.28000000000000003</v>
      </c>
      <c r="E383" s="265">
        <v>86.7</v>
      </c>
      <c r="F383" s="266">
        <v>5.2</v>
      </c>
      <c r="G383" s="269" t="s">
        <v>5734</v>
      </c>
      <c r="H383" s="268">
        <v>98</v>
      </c>
    </row>
    <row r="384" spans="1:8" ht="12.65" customHeight="1">
      <c r="A384" s="263" t="s">
        <v>1640</v>
      </c>
      <c r="B384" s="263" t="s">
        <v>343</v>
      </c>
      <c r="C384" s="263" t="s">
        <v>1641</v>
      </c>
      <c r="D384" s="264">
        <v>0.95</v>
      </c>
      <c r="E384" s="265">
        <v>85.3</v>
      </c>
      <c r="F384" s="266">
        <v>3.3</v>
      </c>
      <c r="G384" s="269" t="s">
        <v>5734</v>
      </c>
      <c r="H384" s="268">
        <v>100.1</v>
      </c>
    </row>
    <row r="385" spans="1:8" ht="12.65" customHeight="1">
      <c r="A385" s="263" t="s">
        <v>1643</v>
      </c>
      <c r="B385" s="263" t="s">
        <v>343</v>
      </c>
      <c r="C385" s="263" t="s">
        <v>1644</v>
      </c>
      <c r="D385" s="264">
        <v>0.57999999999999996</v>
      </c>
      <c r="E385" s="265">
        <v>79.2</v>
      </c>
      <c r="F385" s="266">
        <v>7.2</v>
      </c>
      <c r="G385" s="269" t="s">
        <v>5734</v>
      </c>
      <c r="H385" s="268">
        <v>95.8</v>
      </c>
    </row>
    <row r="386" spans="1:8" ht="12.65" customHeight="1">
      <c r="A386" s="263" t="s">
        <v>1646</v>
      </c>
      <c r="B386" s="263" t="s">
        <v>343</v>
      </c>
      <c r="C386" s="263" t="s">
        <v>1647</v>
      </c>
      <c r="D386" s="264">
        <v>0.31</v>
      </c>
      <c r="E386" s="265">
        <v>83.5</v>
      </c>
      <c r="F386" s="266">
        <v>8.8000000000000007</v>
      </c>
      <c r="G386" s="269" t="s">
        <v>5734</v>
      </c>
      <c r="H386" s="268">
        <v>97.7</v>
      </c>
    </row>
    <row r="387" spans="1:8" ht="12.65" customHeight="1">
      <c r="A387" s="263" t="s">
        <v>1649</v>
      </c>
      <c r="B387" s="263" t="s">
        <v>343</v>
      </c>
      <c r="C387" s="263" t="s">
        <v>1650</v>
      </c>
      <c r="D387" s="264">
        <v>0.6</v>
      </c>
      <c r="E387" s="265">
        <v>83.4</v>
      </c>
      <c r="F387" s="266">
        <v>11.2</v>
      </c>
      <c r="G387" s="269">
        <v>73.099999999999994</v>
      </c>
      <c r="H387" s="268">
        <v>98.7</v>
      </c>
    </row>
    <row r="388" spans="1:8" ht="12.65" customHeight="1">
      <c r="A388" s="263" t="s">
        <v>1652</v>
      </c>
      <c r="B388" s="263" t="s">
        <v>343</v>
      </c>
      <c r="C388" s="263" t="s">
        <v>1653</v>
      </c>
      <c r="D388" s="264">
        <v>0.53</v>
      </c>
      <c r="E388" s="265">
        <v>81.599999999999994</v>
      </c>
      <c r="F388" s="266">
        <v>12.6</v>
      </c>
      <c r="G388" s="269" t="s">
        <v>5734</v>
      </c>
      <c r="H388" s="268">
        <v>99.4</v>
      </c>
    </row>
    <row r="389" spans="1:8" ht="12.65" customHeight="1">
      <c r="A389" s="263" t="s">
        <v>1655</v>
      </c>
      <c r="B389" s="263" t="s">
        <v>343</v>
      </c>
      <c r="C389" s="263" t="s">
        <v>1656</v>
      </c>
      <c r="D389" s="264">
        <v>0.37</v>
      </c>
      <c r="E389" s="265">
        <v>74.8</v>
      </c>
      <c r="F389" s="266">
        <v>3.2</v>
      </c>
      <c r="G389" s="269" t="s">
        <v>5734</v>
      </c>
      <c r="H389" s="268">
        <v>99.7</v>
      </c>
    </row>
    <row r="390" spans="1:8" ht="12.65" customHeight="1">
      <c r="A390" s="263" t="s">
        <v>1658</v>
      </c>
      <c r="B390" s="263" t="s">
        <v>343</v>
      </c>
      <c r="C390" s="263" t="s">
        <v>1659</v>
      </c>
      <c r="D390" s="264">
        <v>0.28000000000000003</v>
      </c>
      <c r="E390" s="265">
        <v>87.7</v>
      </c>
      <c r="F390" s="266">
        <v>9.3000000000000007</v>
      </c>
      <c r="G390" s="269">
        <v>12.3</v>
      </c>
      <c r="H390" s="268">
        <v>98.6</v>
      </c>
    </row>
    <row r="391" spans="1:8" ht="12.65" customHeight="1">
      <c r="A391" s="263" t="s">
        <v>1661</v>
      </c>
      <c r="B391" s="263" t="s">
        <v>343</v>
      </c>
      <c r="C391" s="263" t="s">
        <v>1662</v>
      </c>
      <c r="D391" s="264">
        <v>0.17</v>
      </c>
      <c r="E391" s="265">
        <v>80.099999999999994</v>
      </c>
      <c r="F391" s="266">
        <v>6.4</v>
      </c>
      <c r="G391" s="269" t="s">
        <v>5734</v>
      </c>
      <c r="H391" s="268">
        <v>97.9</v>
      </c>
    </row>
    <row r="392" spans="1:8" ht="12.65" customHeight="1">
      <c r="A392" s="263" t="s">
        <v>1664</v>
      </c>
      <c r="B392" s="263" t="s">
        <v>343</v>
      </c>
      <c r="C392" s="263" t="s">
        <v>1665</v>
      </c>
      <c r="D392" s="264">
        <v>0.42</v>
      </c>
      <c r="E392" s="265">
        <v>82.9</v>
      </c>
      <c r="F392" s="266">
        <v>5</v>
      </c>
      <c r="G392" s="269">
        <v>15.7</v>
      </c>
      <c r="H392" s="268">
        <v>100.9</v>
      </c>
    </row>
    <row r="393" spans="1:8" ht="12.65" customHeight="1">
      <c r="A393" s="263" t="s">
        <v>1667</v>
      </c>
      <c r="B393" s="263" t="s">
        <v>343</v>
      </c>
      <c r="C393" s="263" t="s">
        <v>1668</v>
      </c>
      <c r="D393" s="264">
        <v>0.37</v>
      </c>
      <c r="E393" s="265">
        <v>87</v>
      </c>
      <c r="F393" s="266">
        <v>11.1</v>
      </c>
      <c r="G393" s="269">
        <v>11.9</v>
      </c>
      <c r="H393" s="268">
        <v>99.3</v>
      </c>
    </row>
    <row r="394" spans="1:8" ht="12.65" customHeight="1">
      <c r="A394" s="263" t="s">
        <v>1670</v>
      </c>
      <c r="B394" s="263" t="s">
        <v>343</v>
      </c>
      <c r="C394" s="263" t="s">
        <v>1671</v>
      </c>
      <c r="D394" s="264">
        <v>0.26</v>
      </c>
      <c r="E394" s="265">
        <v>82.2</v>
      </c>
      <c r="F394" s="266">
        <v>12.7</v>
      </c>
      <c r="G394" s="269">
        <v>41.8</v>
      </c>
      <c r="H394" s="268">
        <v>98.7</v>
      </c>
    </row>
    <row r="395" spans="1:8" ht="12.65" customHeight="1">
      <c r="A395" s="263" t="s">
        <v>1673</v>
      </c>
      <c r="B395" s="263" t="s">
        <v>343</v>
      </c>
      <c r="C395" s="263" t="s">
        <v>1674</v>
      </c>
      <c r="D395" s="264">
        <v>0.34</v>
      </c>
      <c r="E395" s="265">
        <v>78.900000000000006</v>
      </c>
      <c r="F395" s="266">
        <v>5</v>
      </c>
      <c r="G395" s="269" t="s">
        <v>5734</v>
      </c>
      <c r="H395" s="268">
        <v>100.3</v>
      </c>
    </row>
    <row r="396" spans="1:8" ht="12.65" customHeight="1">
      <c r="A396" s="263" t="s">
        <v>1676</v>
      </c>
      <c r="B396" s="263" t="s">
        <v>343</v>
      </c>
      <c r="C396" s="263" t="s">
        <v>1677</v>
      </c>
      <c r="D396" s="264">
        <v>0.22</v>
      </c>
      <c r="E396" s="265">
        <v>85.3</v>
      </c>
      <c r="F396" s="266">
        <v>8.1</v>
      </c>
      <c r="G396" s="269" t="s">
        <v>5734</v>
      </c>
      <c r="H396" s="268">
        <v>97.8</v>
      </c>
    </row>
    <row r="397" spans="1:8" ht="12.65" customHeight="1">
      <c r="A397" s="263" t="s">
        <v>1679</v>
      </c>
      <c r="B397" s="263" t="s">
        <v>343</v>
      </c>
      <c r="C397" s="263" t="s">
        <v>1680</v>
      </c>
      <c r="D397" s="264">
        <v>0.45</v>
      </c>
      <c r="E397" s="265">
        <v>81.7</v>
      </c>
      <c r="F397" s="266">
        <v>7.4</v>
      </c>
      <c r="G397" s="269">
        <v>10.4</v>
      </c>
      <c r="H397" s="268">
        <v>96.6</v>
      </c>
    </row>
    <row r="398" spans="1:8" ht="12.65" customHeight="1">
      <c r="A398" s="263" t="s">
        <v>1682</v>
      </c>
      <c r="B398" s="263" t="s">
        <v>343</v>
      </c>
      <c r="C398" s="263" t="s">
        <v>1683</v>
      </c>
      <c r="D398" s="264">
        <v>0.36</v>
      </c>
      <c r="E398" s="265">
        <v>83.8</v>
      </c>
      <c r="F398" s="266">
        <v>4.5</v>
      </c>
      <c r="G398" s="269" t="s">
        <v>5734</v>
      </c>
      <c r="H398" s="268">
        <v>97.2</v>
      </c>
    </row>
    <row r="399" spans="1:8" ht="12.65" customHeight="1">
      <c r="A399" s="263" t="s">
        <v>1685</v>
      </c>
      <c r="B399" s="263" t="s">
        <v>343</v>
      </c>
      <c r="C399" s="263" t="s">
        <v>1686</v>
      </c>
      <c r="D399" s="264">
        <v>1.08</v>
      </c>
      <c r="E399" s="265">
        <v>90</v>
      </c>
      <c r="F399" s="266">
        <v>6.6</v>
      </c>
      <c r="G399" s="269" t="s">
        <v>5734</v>
      </c>
      <c r="H399" s="268">
        <v>99.9</v>
      </c>
    </row>
    <row r="400" spans="1:8" ht="12.65" customHeight="1">
      <c r="A400" s="263" t="s">
        <v>1688</v>
      </c>
      <c r="B400" s="263" t="s">
        <v>343</v>
      </c>
      <c r="C400" s="263" t="s">
        <v>1689</v>
      </c>
      <c r="D400" s="264">
        <v>0.83</v>
      </c>
      <c r="E400" s="265">
        <v>75.7</v>
      </c>
      <c r="F400" s="266">
        <v>0</v>
      </c>
      <c r="G400" s="269" t="s">
        <v>5734</v>
      </c>
      <c r="H400" s="268">
        <v>97.1</v>
      </c>
    </row>
    <row r="401" spans="1:8" ht="12.65" customHeight="1">
      <c r="A401" s="263" t="s">
        <v>1691</v>
      </c>
      <c r="B401" s="263" t="s">
        <v>343</v>
      </c>
      <c r="C401" s="263" t="s">
        <v>1692</v>
      </c>
      <c r="D401" s="264">
        <v>0.79</v>
      </c>
      <c r="E401" s="265">
        <v>90.7</v>
      </c>
      <c r="F401" s="266">
        <v>-0.8</v>
      </c>
      <c r="G401" s="269" t="s">
        <v>5734</v>
      </c>
      <c r="H401" s="268">
        <v>97.8</v>
      </c>
    </row>
    <row r="402" spans="1:8" ht="12.65" customHeight="1">
      <c r="A402" s="263" t="s">
        <v>1694</v>
      </c>
      <c r="B402" s="263" t="s">
        <v>343</v>
      </c>
      <c r="C402" s="263" t="s">
        <v>1695</v>
      </c>
      <c r="D402" s="264">
        <v>0.31</v>
      </c>
      <c r="E402" s="265">
        <v>88.5</v>
      </c>
      <c r="F402" s="266">
        <v>7.7</v>
      </c>
      <c r="G402" s="269" t="s">
        <v>5734</v>
      </c>
      <c r="H402" s="268">
        <v>95.6</v>
      </c>
    </row>
    <row r="403" spans="1:8" ht="12.65" customHeight="1">
      <c r="A403" s="263" t="s">
        <v>1697</v>
      </c>
      <c r="B403" s="263" t="s">
        <v>343</v>
      </c>
      <c r="C403" s="263" t="s">
        <v>1698</v>
      </c>
      <c r="D403" s="264">
        <v>1.45</v>
      </c>
      <c r="E403" s="265">
        <v>67.3</v>
      </c>
      <c r="F403" s="266">
        <v>-2.2000000000000002</v>
      </c>
      <c r="G403" s="269" t="s">
        <v>5734</v>
      </c>
      <c r="H403" s="268">
        <v>96.3</v>
      </c>
    </row>
    <row r="404" spans="1:8" ht="12.65" customHeight="1">
      <c r="A404" s="263" t="s">
        <v>1700</v>
      </c>
      <c r="B404" s="263" t="s">
        <v>343</v>
      </c>
      <c r="C404" s="263" t="s">
        <v>1701</v>
      </c>
      <c r="D404" s="264">
        <v>0.7</v>
      </c>
      <c r="E404" s="265">
        <v>66.3</v>
      </c>
      <c r="F404" s="266">
        <v>4.4000000000000004</v>
      </c>
      <c r="G404" s="269" t="s">
        <v>5734</v>
      </c>
      <c r="H404" s="268">
        <v>86.9</v>
      </c>
    </row>
    <row r="405" spans="1:8" ht="12.65" customHeight="1">
      <c r="A405" s="263" t="s">
        <v>1703</v>
      </c>
      <c r="B405" s="263" t="s">
        <v>343</v>
      </c>
      <c r="C405" s="263" t="s">
        <v>1704</v>
      </c>
      <c r="D405" s="264">
        <v>0.39</v>
      </c>
      <c r="E405" s="265">
        <v>80.099999999999994</v>
      </c>
      <c r="F405" s="266">
        <v>4.2</v>
      </c>
      <c r="G405" s="269" t="s">
        <v>5734</v>
      </c>
      <c r="H405" s="268">
        <v>91.9</v>
      </c>
    </row>
    <row r="406" spans="1:8" ht="12.65" customHeight="1">
      <c r="A406" s="263" t="s">
        <v>1706</v>
      </c>
      <c r="B406" s="263" t="s">
        <v>343</v>
      </c>
      <c r="C406" s="263" t="s">
        <v>1707</v>
      </c>
      <c r="D406" s="264">
        <v>0.18</v>
      </c>
      <c r="E406" s="265">
        <v>80</v>
      </c>
      <c r="F406" s="266">
        <v>5.8</v>
      </c>
      <c r="G406" s="269" t="s">
        <v>5734</v>
      </c>
      <c r="H406" s="268">
        <v>89.9</v>
      </c>
    </row>
    <row r="407" spans="1:8" ht="12.65" customHeight="1">
      <c r="A407" s="263" t="s">
        <v>1709</v>
      </c>
      <c r="B407" s="263" t="s">
        <v>343</v>
      </c>
      <c r="C407" s="263" t="s">
        <v>1710</v>
      </c>
      <c r="D407" s="264">
        <v>0.98</v>
      </c>
      <c r="E407" s="265">
        <v>117.5</v>
      </c>
      <c r="F407" s="266">
        <v>9</v>
      </c>
      <c r="G407" s="269" t="s">
        <v>5734</v>
      </c>
      <c r="H407" s="268">
        <v>99.5</v>
      </c>
    </row>
    <row r="408" spans="1:8" ht="12.65" customHeight="1">
      <c r="A408" s="263" t="s">
        <v>1712</v>
      </c>
      <c r="B408" s="263" t="s">
        <v>343</v>
      </c>
      <c r="C408" s="263" t="s">
        <v>1713</v>
      </c>
      <c r="D408" s="264">
        <v>0.28000000000000003</v>
      </c>
      <c r="E408" s="265">
        <v>71.7</v>
      </c>
      <c r="F408" s="266">
        <v>6.4</v>
      </c>
      <c r="G408" s="269" t="s">
        <v>5734</v>
      </c>
      <c r="H408" s="268">
        <v>99.6</v>
      </c>
    </row>
    <row r="409" spans="1:8" ht="12.65" customHeight="1">
      <c r="A409" s="263" t="s">
        <v>1718</v>
      </c>
      <c r="B409" s="263" t="s">
        <v>347</v>
      </c>
      <c r="C409" s="263" t="s">
        <v>816</v>
      </c>
      <c r="D409" s="264">
        <v>0.83</v>
      </c>
      <c r="E409" s="265">
        <v>92.4</v>
      </c>
      <c r="F409" s="266">
        <v>9.3000000000000007</v>
      </c>
      <c r="G409" s="269">
        <v>123.1</v>
      </c>
      <c r="H409" s="268">
        <v>99.8</v>
      </c>
    </row>
    <row r="410" spans="1:8" ht="12.65" customHeight="1">
      <c r="A410" s="263" t="s">
        <v>1721</v>
      </c>
      <c r="B410" s="263" t="s">
        <v>347</v>
      </c>
      <c r="C410" s="263" t="s">
        <v>1722</v>
      </c>
      <c r="D410" s="264">
        <v>0.81</v>
      </c>
      <c r="E410" s="265">
        <v>90.1</v>
      </c>
      <c r="F410" s="266">
        <v>-0.4</v>
      </c>
      <c r="G410" s="269" t="s">
        <v>5734</v>
      </c>
      <c r="H410" s="268">
        <v>98.9</v>
      </c>
    </row>
    <row r="411" spans="1:8" ht="12.65" customHeight="1">
      <c r="A411" s="263" t="s">
        <v>1724</v>
      </c>
      <c r="B411" s="263" t="s">
        <v>347</v>
      </c>
      <c r="C411" s="263" t="s">
        <v>1725</v>
      </c>
      <c r="D411" s="264">
        <v>0.86</v>
      </c>
      <c r="E411" s="265">
        <v>86.6</v>
      </c>
      <c r="F411" s="266">
        <v>4.4000000000000004</v>
      </c>
      <c r="G411" s="269">
        <v>14.5</v>
      </c>
      <c r="H411" s="268">
        <v>94.8</v>
      </c>
    </row>
    <row r="412" spans="1:8" ht="12.65" customHeight="1">
      <c r="A412" s="263" t="s">
        <v>1727</v>
      </c>
      <c r="B412" s="263" t="s">
        <v>347</v>
      </c>
      <c r="C412" s="263" t="s">
        <v>1728</v>
      </c>
      <c r="D412" s="264">
        <v>0.75</v>
      </c>
      <c r="E412" s="265">
        <v>85.3</v>
      </c>
      <c r="F412" s="266">
        <v>6.3</v>
      </c>
      <c r="G412" s="269">
        <v>40.6</v>
      </c>
      <c r="H412" s="268">
        <v>96</v>
      </c>
    </row>
    <row r="413" spans="1:8" ht="12.65" customHeight="1">
      <c r="A413" s="263" t="s">
        <v>1730</v>
      </c>
      <c r="B413" s="263" t="s">
        <v>347</v>
      </c>
      <c r="C413" s="263" t="s">
        <v>1731</v>
      </c>
      <c r="D413" s="264">
        <v>0.6</v>
      </c>
      <c r="E413" s="265">
        <v>84.5</v>
      </c>
      <c r="F413" s="266">
        <v>7.1</v>
      </c>
      <c r="G413" s="269">
        <v>15.2</v>
      </c>
      <c r="H413" s="268">
        <v>96.6</v>
      </c>
    </row>
    <row r="414" spans="1:8" ht="12.65" customHeight="1">
      <c r="A414" s="263" t="s">
        <v>1733</v>
      </c>
      <c r="B414" s="263" t="s">
        <v>347</v>
      </c>
      <c r="C414" s="263" t="s">
        <v>1734</v>
      </c>
      <c r="D414" s="264">
        <v>0.73</v>
      </c>
      <c r="E414" s="265">
        <v>83.9</v>
      </c>
      <c r="F414" s="266">
        <v>6.9</v>
      </c>
      <c r="G414" s="269">
        <v>39.9</v>
      </c>
      <c r="H414" s="268">
        <v>97.7</v>
      </c>
    </row>
    <row r="415" spans="1:8" ht="12.65" customHeight="1">
      <c r="A415" s="263" t="s">
        <v>1736</v>
      </c>
      <c r="B415" s="263" t="s">
        <v>347</v>
      </c>
      <c r="C415" s="263" t="s">
        <v>1737</v>
      </c>
      <c r="D415" s="264">
        <v>0.75</v>
      </c>
      <c r="E415" s="265">
        <v>85.3</v>
      </c>
      <c r="F415" s="266">
        <v>5.2</v>
      </c>
      <c r="G415" s="269" t="s">
        <v>5734</v>
      </c>
      <c r="H415" s="268">
        <v>97.6</v>
      </c>
    </row>
    <row r="416" spans="1:8" ht="12.65" customHeight="1">
      <c r="A416" s="263" t="s">
        <v>1739</v>
      </c>
      <c r="B416" s="263" t="s">
        <v>347</v>
      </c>
      <c r="C416" s="263" t="s">
        <v>1740</v>
      </c>
      <c r="D416" s="264">
        <v>0.67</v>
      </c>
      <c r="E416" s="265">
        <v>85.4</v>
      </c>
      <c r="F416" s="266">
        <v>7.6</v>
      </c>
      <c r="G416" s="269">
        <v>68.5</v>
      </c>
      <c r="H416" s="268">
        <v>95.9</v>
      </c>
    </row>
    <row r="417" spans="1:8" ht="12.65" customHeight="1">
      <c r="A417" s="263" t="s">
        <v>1742</v>
      </c>
      <c r="B417" s="263" t="s">
        <v>347</v>
      </c>
      <c r="C417" s="263" t="s">
        <v>1743</v>
      </c>
      <c r="D417" s="264">
        <v>0.71</v>
      </c>
      <c r="E417" s="265">
        <v>83</v>
      </c>
      <c r="F417" s="266">
        <v>9.1999999999999993</v>
      </c>
      <c r="G417" s="269">
        <v>58.9</v>
      </c>
      <c r="H417" s="268">
        <v>97.8</v>
      </c>
    </row>
    <row r="418" spans="1:8" ht="12.65" customHeight="1">
      <c r="A418" s="263" t="s">
        <v>1745</v>
      </c>
      <c r="B418" s="263" t="s">
        <v>347</v>
      </c>
      <c r="C418" s="263" t="s">
        <v>1746</v>
      </c>
      <c r="D418" s="264">
        <v>0.41</v>
      </c>
      <c r="E418" s="265">
        <v>83.7</v>
      </c>
      <c r="F418" s="266">
        <v>2.8</v>
      </c>
      <c r="G418" s="269" t="s">
        <v>5734</v>
      </c>
      <c r="H418" s="268">
        <v>97.1</v>
      </c>
    </row>
    <row r="419" spans="1:8" ht="12.65" customHeight="1">
      <c r="A419" s="263" t="s">
        <v>1748</v>
      </c>
      <c r="B419" s="263" t="s">
        <v>347</v>
      </c>
      <c r="C419" s="263" t="s">
        <v>1749</v>
      </c>
      <c r="D419" s="264">
        <v>0.59</v>
      </c>
      <c r="E419" s="265">
        <v>85.7</v>
      </c>
      <c r="F419" s="266">
        <v>7.4</v>
      </c>
      <c r="G419" s="269">
        <v>45</v>
      </c>
      <c r="H419" s="268">
        <v>97.5</v>
      </c>
    </row>
    <row r="420" spans="1:8" ht="12.65" customHeight="1">
      <c r="A420" s="263" t="s">
        <v>1751</v>
      </c>
      <c r="B420" s="263" t="s">
        <v>347</v>
      </c>
      <c r="C420" s="263" t="s">
        <v>1752</v>
      </c>
      <c r="D420" s="264">
        <v>0.68</v>
      </c>
      <c r="E420" s="265">
        <v>88.7</v>
      </c>
      <c r="F420" s="266">
        <v>11</v>
      </c>
      <c r="G420" s="269">
        <v>109.4</v>
      </c>
      <c r="H420" s="268">
        <v>97.2</v>
      </c>
    </row>
    <row r="421" spans="1:8" ht="12.65" customHeight="1">
      <c r="A421" s="263" t="s">
        <v>1754</v>
      </c>
      <c r="B421" s="263" t="s">
        <v>347</v>
      </c>
      <c r="C421" s="263" t="s">
        <v>1755</v>
      </c>
      <c r="D421" s="264">
        <v>0.59</v>
      </c>
      <c r="E421" s="265">
        <v>85.1</v>
      </c>
      <c r="F421" s="266">
        <v>6.8</v>
      </c>
      <c r="G421" s="269" t="s">
        <v>5734</v>
      </c>
      <c r="H421" s="268">
        <v>95.7</v>
      </c>
    </row>
    <row r="422" spans="1:8" ht="12.65" customHeight="1">
      <c r="A422" s="263" t="s">
        <v>1757</v>
      </c>
      <c r="B422" s="263" t="s">
        <v>347</v>
      </c>
      <c r="C422" s="263" t="s">
        <v>1758</v>
      </c>
      <c r="D422" s="264">
        <v>0.64</v>
      </c>
      <c r="E422" s="265">
        <v>89.8</v>
      </c>
      <c r="F422" s="266">
        <v>6.3</v>
      </c>
      <c r="G422" s="269">
        <v>12.8</v>
      </c>
      <c r="H422" s="268">
        <v>97.9</v>
      </c>
    </row>
    <row r="423" spans="1:8" ht="12.65" customHeight="1">
      <c r="A423" s="263" t="s">
        <v>1760</v>
      </c>
      <c r="B423" s="263" t="s">
        <v>347</v>
      </c>
      <c r="C423" s="263" t="s">
        <v>1761</v>
      </c>
      <c r="D423" s="264">
        <v>0.85</v>
      </c>
      <c r="E423" s="265">
        <v>86.7</v>
      </c>
      <c r="F423" s="266">
        <v>2.4</v>
      </c>
      <c r="G423" s="269" t="s">
        <v>5734</v>
      </c>
      <c r="H423" s="268">
        <v>94.9</v>
      </c>
    </row>
    <row r="424" spans="1:8" ht="12.65" customHeight="1">
      <c r="A424" s="263" t="s">
        <v>1763</v>
      </c>
      <c r="B424" s="263" t="s">
        <v>347</v>
      </c>
      <c r="C424" s="263" t="s">
        <v>892</v>
      </c>
      <c r="D424" s="264">
        <v>1.05</v>
      </c>
      <c r="E424" s="265">
        <v>89.6</v>
      </c>
      <c r="F424" s="266">
        <v>5.3</v>
      </c>
      <c r="G424" s="269">
        <v>31.1</v>
      </c>
      <c r="H424" s="268">
        <v>97.9</v>
      </c>
    </row>
    <row r="425" spans="1:8" ht="12.65" customHeight="1">
      <c r="A425" s="263" t="s">
        <v>1765</v>
      </c>
      <c r="B425" s="263" t="s">
        <v>347</v>
      </c>
      <c r="C425" s="263" t="s">
        <v>1766</v>
      </c>
      <c r="D425" s="264">
        <v>0.95</v>
      </c>
      <c r="E425" s="265">
        <v>91.9</v>
      </c>
      <c r="F425" s="266">
        <v>9.8000000000000007</v>
      </c>
      <c r="G425" s="269">
        <v>80.599999999999994</v>
      </c>
      <c r="H425" s="268">
        <v>98.4</v>
      </c>
    </row>
    <row r="426" spans="1:8" ht="12.65" customHeight="1">
      <c r="A426" s="263" t="s">
        <v>1768</v>
      </c>
      <c r="B426" s="263" t="s">
        <v>347</v>
      </c>
      <c r="C426" s="263" t="s">
        <v>1769</v>
      </c>
      <c r="D426" s="264">
        <v>0.99</v>
      </c>
      <c r="E426" s="265">
        <v>89.4</v>
      </c>
      <c r="F426" s="266">
        <v>6.3</v>
      </c>
      <c r="G426" s="269">
        <v>47</v>
      </c>
      <c r="H426" s="268">
        <v>99.1</v>
      </c>
    </row>
    <row r="427" spans="1:8" ht="12.65" customHeight="1">
      <c r="A427" s="263" t="s">
        <v>1771</v>
      </c>
      <c r="B427" s="263" t="s">
        <v>347</v>
      </c>
      <c r="C427" s="263" t="s">
        <v>1772</v>
      </c>
      <c r="D427" s="264">
        <v>0.49</v>
      </c>
      <c r="E427" s="265">
        <v>82.3</v>
      </c>
      <c r="F427" s="266">
        <v>9.8000000000000007</v>
      </c>
      <c r="G427" s="269">
        <v>69</v>
      </c>
      <c r="H427" s="268">
        <v>97.9</v>
      </c>
    </row>
    <row r="428" spans="1:8" ht="12.65" customHeight="1">
      <c r="A428" s="263" t="s">
        <v>1774</v>
      </c>
      <c r="B428" s="263" t="s">
        <v>347</v>
      </c>
      <c r="C428" s="263" t="s">
        <v>1775</v>
      </c>
      <c r="D428" s="264">
        <v>0.98</v>
      </c>
      <c r="E428" s="265">
        <v>85</v>
      </c>
      <c r="F428" s="266">
        <v>4.2</v>
      </c>
      <c r="G428" s="269" t="s">
        <v>5734</v>
      </c>
      <c r="H428" s="268">
        <v>96.1</v>
      </c>
    </row>
    <row r="429" spans="1:8" ht="12.65" customHeight="1">
      <c r="A429" s="263" t="s">
        <v>1777</v>
      </c>
      <c r="B429" s="263" t="s">
        <v>347</v>
      </c>
      <c r="C429" s="263" t="s">
        <v>1778</v>
      </c>
      <c r="D429" s="264">
        <v>0.42</v>
      </c>
      <c r="E429" s="265">
        <v>87.8</v>
      </c>
      <c r="F429" s="266">
        <v>8.6999999999999993</v>
      </c>
      <c r="G429" s="269">
        <v>21.1</v>
      </c>
      <c r="H429" s="268">
        <v>98.1</v>
      </c>
    </row>
    <row r="430" spans="1:8" ht="12.65" customHeight="1">
      <c r="A430" s="263" t="s">
        <v>1780</v>
      </c>
      <c r="B430" s="263" t="s">
        <v>347</v>
      </c>
      <c r="C430" s="263" t="s">
        <v>1781</v>
      </c>
      <c r="D430" s="264">
        <v>0.63</v>
      </c>
      <c r="E430" s="265">
        <v>85.9</v>
      </c>
      <c r="F430" s="266">
        <v>3.9</v>
      </c>
      <c r="G430" s="269" t="s">
        <v>5734</v>
      </c>
      <c r="H430" s="268">
        <v>99</v>
      </c>
    </row>
    <row r="431" spans="1:8" ht="12.65" customHeight="1">
      <c r="A431" s="263" t="s">
        <v>1783</v>
      </c>
      <c r="B431" s="263" t="s">
        <v>347</v>
      </c>
      <c r="C431" s="263" t="s">
        <v>1784</v>
      </c>
      <c r="D431" s="264">
        <v>0.67</v>
      </c>
      <c r="E431" s="265">
        <v>83.4</v>
      </c>
      <c r="F431" s="266">
        <v>7.7</v>
      </c>
      <c r="G431" s="269">
        <v>52.5</v>
      </c>
      <c r="H431" s="268">
        <v>98.9</v>
      </c>
    </row>
    <row r="432" spans="1:8" ht="12.65" customHeight="1">
      <c r="A432" s="263" t="s">
        <v>1786</v>
      </c>
      <c r="B432" s="263" t="s">
        <v>347</v>
      </c>
      <c r="C432" s="263" t="s">
        <v>1787</v>
      </c>
      <c r="D432" s="264">
        <v>0.64</v>
      </c>
      <c r="E432" s="265">
        <v>85.3</v>
      </c>
      <c r="F432" s="266">
        <v>6.7</v>
      </c>
      <c r="G432" s="269">
        <v>64.8</v>
      </c>
      <c r="H432" s="268">
        <v>98.4</v>
      </c>
    </row>
    <row r="433" spans="1:8" ht="12.65" customHeight="1">
      <c r="A433" s="263" t="s">
        <v>1789</v>
      </c>
      <c r="B433" s="263" t="s">
        <v>347</v>
      </c>
      <c r="C433" s="263" t="s">
        <v>1790</v>
      </c>
      <c r="D433" s="264">
        <v>0.48</v>
      </c>
      <c r="E433" s="265">
        <v>83.8</v>
      </c>
      <c r="F433" s="266">
        <v>8.6</v>
      </c>
      <c r="G433" s="269" t="s">
        <v>5734</v>
      </c>
      <c r="H433" s="268">
        <v>96.8</v>
      </c>
    </row>
    <row r="434" spans="1:8" ht="12.65" customHeight="1">
      <c r="A434" s="263" t="s">
        <v>1792</v>
      </c>
      <c r="B434" s="263" t="s">
        <v>347</v>
      </c>
      <c r="C434" s="263" t="s">
        <v>1793</v>
      </c>
      <c r="D434" s="264">
        <v>0.59</v>
      </c>
      <c r="E434" s="265">
        <v>83.5</v>
      </c>
      <c r="F434" s="266">
        <v>9.6999999999999993</v>
      </c>
      <c r="G434" s="269">
        <v>51.5</v>
      </c>
      <c r="H434" s="268">
        <v>98.1</v>
      </c>
    </row>
    <row r="435" spans="1:8" ht="12.65" customHeight="1">
      <c r="A435" s="263" t="s">
        <v>1795</v>
      </c>
      <c r="B435" s="263" t="s">
        <v>347</v>
      </c>
      <c r="C435" s="263" t="s">
        <v>1796</v>
      </c>
      <c r="D435" s="264">
        <v>0.48</v>
      </c>
      <c r="E435" s="265">
        <v>80.900000000000006</v>
      </c>
      <c r="F435" s="266">
        <v>7.8</v>
      </c>
      <c r="G435" s="269">
        <v>40.9</v>
      </c>
      <c r="H435" s="268">
        <v>97.8</v>
      </c>
    </row>
    <row r="436" spans="1:8" ht="12.65" customHeight="1">
      <c r="A436" s="263" t="s">
        <v>1798</v>
      </c>
      <c r="B436" s="263" t="s">
        <v>347</v>
      </c>
      <c r="C436" s="263" t="s">
        <v>1799</v>
      </c>
      <c r="D436" s="264">
        <v>1.38</v>
      </c>
      <c r="E436" s="265">
        <v>91.4</v>
      </c>
      <c r="F436" s="266">
        <v>3.5</v>
      </c>
      <c r="G436" s="269">
        <v>23.4</v>
      </c>
      <c r="H436" s="268">
        <v>97.7</v>
      </c>
    </row>
    <row r="437" spans="1:8" ht="12.65" customHeight="1">
      <c r="A437" s="263" t="s">
        <v>1801</v>
      </c>
      <c r="B437" s="263" t="s">
        <v>347</v>
      </c>
      <c r="C437" s="263" t="s">
        <v>1802</v>
      </c>
      <c r="D437" s="264">
        <v>0.43</v>
      </c>
      <c r="E437" s="265">
        <v>84.7</v>
      </c>
      <c r="F437" s="266">
        <v>8.3000000000000007</v>
      </c>
      <c r="G437" s="269">
        <v>45.3</v>
      </c>
      <c r="H437" s="268">
        <v>97.3</v>
      </c>
    </row>
    <row r="438" spans="1:8" ht="12.65" customHeight="1">
      <c r="A438" s="263" t="s">
        <v>1804</v>
      </c>
      <c r="B438" s="263" t="s">
        <v>347</v>
      </c>
      <c r="C438" s="263" t="s">
        <v>1805</v>
      </c>
      <c r="D438" s="264">
        <v>0.46</v>
      </c>
      <c r="E438" s="265">
        <v>87.9</v>
      </c>
      <c r="F438" s="266">
        <v>8.6</v>
      </c>
      <c r="G438" s="269" t="s">
        <v>5734</v>
      </c>
      <c r="H438" s="268">
        <v>98.9</v>
      </c>
    </row>
    <row r="439" spans="1:8" ht="12.65" customHeight="1">
      <c r="A439" s="263" t="s">
        <v>1807</v>
      </c>
      <c r="B439" s="263" t="s">
        <v>347</v>
      </c>
      <c r="C439" s="263" t="s">
        <v>1808</v>
      </c>
      <c r="D439" s="264">
        <v>0.77</v>
      </c>
      <c r="E439" s="265">
        <v>83.2</v>
      </c>
      <c r="F439" s="266">
        <v>6.8</v>
      </c>
      <c r="G439" s="269">
        <v>12.6</v>
      </c>
      <c r="H439" s="268">
        <v>97.4</v>
      </c>
    </row>
    <row r="440" spans="1:8" ht="12.65" customHeight="1">
      <c r="A440" s="263" t="s">
        <v>1810</v>
      </c>
      <c r="B440" s="263" t="s">
        <v>347</v>
      </c>
      <c r="C440" s="263" t="s">
        <v>1811</v>
      </c>
      <c r="D440" s="264">
        <v>0.6</v>
      </c>
      <c r="E440" s="265">
        <v>85.5</v>
      </c>
      <c r="F440" s="266">
        <v>6.7</v>
      </c>
      <c r="G440" s="269">
        <v>42.3</v>
      </c>
      <c r="H440" s="268">
        <v>98.5</v>
      </c>
    </row>
    <row r="441" spans="1:8" ht="12.65" customHeight="1">
      <c r="A441" s="263" t="s">
        <v>1813</v>
      </c>
      <c r="B441" s="263" t="s">
        <v>347</v>
      </c>
      <c r="C441" s="263" t="s">
        <v>1814</v>
      </c>
      <c r="D441" s="264">
        <v>0.57999999999999996</v>
      </c>
      <c r="E441" s="265">
        <v>80.599999999999994</v>
      </c>
      <c r="F441" s="266">
        <v>6.6</v>
      </c>
      <c r="G441" s="269">
        <v>23.5</v>
      </c>
      <c r="H441" s="268">
        <v>97.3</v>
      </c>
    </row>
    <row r="442" spans="1:8" ht="12.65" customHeight="1">
      <c r="A442" s="263" t="s">
        <v>1816</v>
      </c>
      <c r="B442" s="263" t="s">
        <v>347</v>
      </c>
      <c r="C442" s="263" t="s">
        <v>1817</v>
      </c>
      <c r="D442" s="264">
        <v>0.69</v>
      </c>
      <c r="E442" s="265">
        <v>90.2</v>
      </c>
      <c r="F442" s="266">
        <v>6.4</v>
      </c>
      <c r="G442" s="269">
        <v>82.9</v>
      </c>
      <c r="H442" s="268">
        <v>96.9</v>
      </c>
    </row>
    <row r="443" spans="1:8" ht="12.65" customHeight="1">
      <c r="A443" s="263" t="s">
        <v>1819</v>
      </c>
      <c r="B443" s="263" t="s">
        <v>347</v>
      </c>
      <c r="C443" s="263" t="s">
        <v>1820</v>
      </c>
      <c r="D443" s="264">
        <v>0.37</v>
      </c>
      <c r="E443" s="265">
        <v>83.4</v>
      </c>
      <c r="F443" s="266">
        <v>9</v>
      </c>
      <c r="G443" s="269">
        <v>45</v>
      </c>
      <c r="H443" s="268">
        <v>97.4</v>
      </c>
    </row>
    <row r="444" spans="1:8" ht="12.65" customHeight="1">
      <c r="A444" s="263" t="s">
        <v>1822</v>
      </c>
      <c r="B444" s="263" t="s">
        <v>347</v>
      </c>
      <c r="C444" s="263" t="s">
        <v>1823</v>
      </c>
      <c r="D444" s="264">
        <v>1.36</v>
      </c>
      <c r="E444" s="265">
        <v>83.9</v>
      </c>
      <c r="F444" s="266">
        <v>3.7</v>
      </c>
      <c r="G444" s="269" t="s">
        <v>5734</v>
      </c>
      <c r="H444" s="268">
        <v>101.1</v>
      </c>
    </row>
    <row r="445" spans="1:8" ht="12.65" customHeight="1">
      <c r="A445" s="263" t="s">
        <v>1825</v>
      </c>
      <c r="B445" s="263" t="s">
        <v>347</v>
      </c>
      <c r="C445" s="263" t="s">
        <v>1826</v>
      </c>
      <c r="D445" s="264">
        <v>0.32</v>
      </c>
      <c r="E445" s="265">
        <v>83.3</v>
      </c>
      <c r="F445" s="266">
        <v>3.3</v>
      </c>
      <c r="G445" s="269">
        <v>28.9</v>
      </c>
      <c r="H445" s="268">
        <v>99.2</v>
      </c>
    </row>
    <row r="446" spans="1:8" ht="12.65" customHeight="1">
      <c r="A446" s="263" t="s">
        <v>1828</v>
      </c>
      <c r="B446" s="263" t="s">
        <v>347</v>
      </c>
      <c r="C446" s="263" t="s">
        <v>1829</v>
      </c>
      <c r="D446" s="264">
        <v>0.66</v>
      </c>
      <c r="E446" s="265">
        <v>81.2</v>
      </c>
      <c r="F446" s="266">
        <v>6.9</v>
      </c>
      <c r="G446" s="269">
        <v>66.5</v>
      </c>
      <c r="H446" s="268">
        <v>99.4</v>
      </c>
    </row>
    <row r="447" spans="1:8" ht="12.65" customHeight="1">
      <c r="A447" s="263" t="s">
        <v>1831</v>
      </c>
      <c r="B447" s="263" t="s">
        <v>347</v>
      </c>
      <c r="C447" s="263" t="s">
        <v>1832</v>
      </c>
      <c r="D447" s="264">
        <v>0.91</v>
      </c>
      <c r="E447" s="265">
        <v>83.8</v>
      </c>
      <c r="F447" s="266">
        <v>3.9</v>
      </c>
      <c r="G447" s="269" t="s">
        <v>5734</v>
      </c>
      <c r="H447" s="268">
        <v>97.6</v>
      </c>
    </row>
    <row r="448" spans="1:8" ht="12.65" customHeight="1">
      <c r="A448" s="263" t="s">
        <v>1834</v>
      </c>
      <c r="B448" s="263" t="s">
        <v>347</v>
      </c>
      <c r="C448" s="263" t="s">
        <v>1835</v>
      </c>
      <c r="D448" s="264">
        <v>0.35</v>
      </c>
      <c r="E448" s="265">
        <v>83.6</v>
      </c>
      <c r="F448" s="266">
        <v>6.3</v>
      </c>
      <c r="G448" s="269" t="s">
        <v>5734</v>
      </c>
      <c r="H448" s="268">
        <v>95.3</v>
      </c>
    </row>
    <row r="449" spans="1:8" ht="12.65" customHeight="1">
      <c r="A449" s="263" t="s">
        <v>1837</v>
      </c>
      <c r="B449" s="263" t="s">
        <v>347</v>
      </c>
      <c r="C449" s="263" t="s">
        <v>1838</v>
      </c>
      <c r="D449" s="264">
        <v>0.63</v>
      </c>
      <c r="E449" s="265">
        <v>82.9</v>
      </c>
      <c r="F449" s="266">
        <v>6.8</v>
      </c>
      <c r="G449" s="269">
        <v>38.200000000000003</v>
      </c>
      <c r="H449" s="268">
        <v>99.5</v>
      </c>
    </row>
    <row r="450" spans="1:8" ht="12.65" customHeight="1">
      <c r="A450" s="263" t="s">
        <v>1840</v>
      </c>
      <c r="B450" s="263" t="s">
        <v>347</v>
      </c>
      <c r="C450" s="263" t="s">
        <v>1841</v>
      </c>
      <c r="D450" s="264">
        <v>0.84</v>
      </c>
      <c r="E450" s="265">
        <v>90.7</v>
      </c>
      <c r="F450" s="266">
        <v>10.7</v>
      </c>
      <c r="G450" s="269">
        <v>26.6</v>
      </c>
      <c r="H450" s="268">
        <v>95</v>
      </c>
    </row>
    <row r="451" spans="1:8" ht="12.65" customHeight="1">
      <c r="A451" s="263" t="s">
        <v>1843</v>
      </c>
      <c r="B451" s="263" t="s">
        <v>347</v>
      </c>
      <c r="C451" s="263" t="s">
        <v>1844</v>
      </c>
      <c r="D451" s="264">
        <v>0.68</v>
      </c>
      <c r="E451" s="265">
        <v>84.6</v>
      </c>
      <c r="F451" s="266">
        <v>13.7</v>
      </c>
      <c r="G451" s="269">
        <v>71.8</v>
      </c>
      <c r="H451" s="268">
        <v>95.6</v>
      </c>
    </row>
    <row r="452" spans="1:8" ht="12.65" customHeight="1">
      <c r="A452" s="263" t="s">
        <v>1846</v>
      </c>
      <c r="B452" s="263" t="s">
        <v>347</v>
      </c>
      <c r="C452" s="263" t="s">
        <v>1847</v>
      </c>
      <c r="D452" s="264">
        <v>0.41</v>
      </c>
      <c r="E452" s="265">
        <v>84.4</v>
      </c>
      <c r="F452" s="266">
        <v>1.5</v>
      </c>
      <c r="G452" s="269" t="s">
        <v>5734</v>
      </c>
      <c r="H452" s="268">
        <v>98.1</v>
      </c>
    </row>
    <row r="453" spans="1:8" ht="12.65" customHeight="1">
      <c r="A453" s="263" t="s">
        <v>1852</v>
      </c>
      <c r="B453" s="263" t="s">
        <v>351</v>
      </c>
      <c r="C453" s="263" t="s">
        <v>1853</v>
      </c>
      <c r="D453" s="264">
        <v>0.98</v>
      </c>
      <c r="E453" s="265">
        <v>86.6</v>
      </c>
      <c r="F453" s="266">
        <v>4.0999999999999996</v>
      </c>
      <c r="G453" s="269">
        <v>19.2</v>
      </c>
      <c r="H453" s="268">
        <v>101.6</v>
      </c>
    </row>
    <row r="454" spans="1:8" ht="12.65" customHeight="1">
      <c r="A454" s="263" t="s">
        <v>1856</v>
      </c>
      <c r="B454" s="263" t="s">
        <v>351</v>
      </c>
      <c r="C454" s="263" t="s">
        <v>1857</v>
      </c>
      <c r="D454" s="264">
        <v>0.76</v>
      </c>
      <c r="E454" s="265">
        <v>86.7</v>
      </c>
      <c r="F454" s="266">
        <v>5.6</v>
      </c>
      <c r="G454" s="269" t="s">
        <v>5734</v>
      </c>
      <c r="H454" s="268">
        <v>99.4</v>
      </c>
    </row>
    <row r="455" spans="1:8" ht="12.65" customHeight="1">
      <c r="A455" s="263" t="s">
        <v>1859</v>
      </c>
      <c r="B455" s="263" t="s">
        <v>351</v>
      </c>
      <c r="C455" s="263" t="s">
        <v>1860</v>
      </c>
      <c r="D455" s="264">
        <v>0.72</v>
      </c>
      <c r="E455" s="265">
        <v>89</v>
      </c>
      <c r="F455" s="266">
        <v>8.5</v>
      </c>
      <c r="G455" s="269">
        <v>20.9</v>
      </c>
      <c r="H455" s="268">
        <v>99.4</v>
      </c>
    </row>
    <row r="456" spans="1:8" ht="12.65" customHeight="1">
      <c r="A456" s="263" t="s">
        <v>1862</v>
      </c>
      <c r="B456" s="263" t="s">
        <v>351</v>
      </c>
      <c r="C456" s="263" t="s">
        <v>1863</v>
      </c>
      <c r="D456" s="264">
        <v>0.72</v>
      </c>
      <c r="E456" s="265">
        <v>89.3</v>
      </c>
      <c r="F456" s="266">
        <v>1.8</v>
      </c>
      <c r="G456" s="269" t="s">
        <v>5734</v>
      </c>
      <c r="H456" s="268">
        <v>98.6</v>
      </c>
    </row>
    <row r="457" spans="1:8" ht="12.65" customHeight="1">
      <c r="A457" s="263" t="s">
        <v>1865</v>
      </c>
      <c r="B457" s="263" t="s">
        <v>351</v>
      </c>
      <c r="C457" s="263" t="s">
        <v>1866</v>
      </c>
      <c r="D457" s="264">
        <v>0.7</v>
      </c>
      <c r="E457" s="265">
        <v>85.2</v>
      </c>
      <c r="F457" s="266">
        <v>1.9</v>
      </c>
      <c r="G457" s="269" t="s">
        <v>5734</v>
      </c>
      <c r="H457" s="268">
        <v>99.2</v>
      </c>
    </row>
    <row r="458" spans="1:8" ht="12.65" customHeight="1">
      <c r="A458" s="263" t="s">
        <v>1868</v>
      </c>
      <c r="B458" s="263" t="s">
        <v>351</v>
      </c>
      <c r="C458" s="263" t="s">
        <v>1869</v>
      </c>
      <c r="D458" s="264">
        <v>0.56999999999999995</v>
      </c>
      <c r="E458" s="265">
        <v>92.8</v>
      </c>
      <c r="F458" s="266">
        <v>8.1</v>
      </c>
      <c r="G458" s="269">
        <v>56</v>
      </c>
      <c r="H458" s="268">
        <v>98.1</v>
      </c>
    </row>
    <row r="459" spans="1:8" ht="12.65" customHeight="1">
      <c r="A459" s="263" t="s">
        <v>1871</v>
      </c>
      <c r="B459" s="263" t="s">
        <v>351</v>
      </c>
      <c r="C459" s="263" t="s">
        <v>1872</v>
      </c>
      <c r="D459" s="264">
        <v>0.97</v>
      </c>
      <c r="E459" s="265">
        <v>84.7</v>
      </c>
      <c r="F459" s="266">
        <v>6</v>
      </c>
      <c r="G459" s="269">
        <v>85.3</v>
      </c>
      <c r="H459" s="268">
        <v>98.9</v>
      </c>
    </row>
    <row r="460" spans="1:8" ht="12.65" customHeight="1">
      <c r="A460" s="263" t="s">
        <v>1874</v>
      </c>
      <c r="B460" s="263" t="s">
        <v>351</v>
      </c>
      <c r="C460" s="263" t="s">
        <v>1875</v>
      </c>
      <c r="D460" s="264">
        <v>0.84</v>
      </c>
      <c r="E460" s="265">
        <v>86.2</v>
      </c>
      <c r="F460" s="266">
        <v>4.5999999999999996</v>
      </c>
      <c r="G460" s="269" t="s">
        <v>5734</v>
      </c>
      <c r="H460" s="268">
        <v>99.9</v>
      </c>
    </row>
    <row r="461" spans="1:8" ht="12.65" customHeight="1">
      <c r="A461" s="263" t="s">
        <v>1877</v>
      </c>
      <c r="B461" s="263" t="s">
        <v>351</v>
      </c>
      <c r="C461" s="263" t="s">
        <v>1878</v>
      </c>
      <c r="D461" s="264">
        <v>0.64</v>
      </c>
      <c r="E461" s="265">
        <v>89.2</v>
      </c>
      <c r="F461" s="266">
        <v>6</v>
      </c>
      <c r="G461" s="269">
        <v>51.9</v>
      </c>
      <c r="H461" s="268">
        <v>99.4</v>
      </c>
    </row>
    <row r="462" spans="1:8" ht="12.65" customHeight="1">
      <c r="A462" s="263" t="s">
        <v>1880</v>
      </c>
      <c r="B462" s="263" t="s">
        <v>351</v>
      </c>
      <c r="C462" s="263" t="s">
        <v>1881</v>
      </c>
      <c r="D462" s="264">
        <v>0.67</v>
      </c>
      <c r="E462" s="265">
        <v>85</v>
      </c>
      <c r="F462" s="266">
        <v>8.8000000000000007</v>
      </c>
      <c r="G462" s="269">
        <v>29.1</v>
      </c>
      <c r="H462" s="268">
        <v>99.6</v>
      </c>
    </row>
    <row r="463" spans="1:8" ht="12.65" customHeight="1">
      <c r="A463" s="263" t="s">
        <v>1883</v>
      </c>
      <c r="B463" s="263" t="s">
        <v>351</v>
      </c>
      <c r="C463" s="263" t="s">
        <v>1884</v>
      </c>
      <c r="D463" s="264">
        <v>0.79</v>
      </c>
      <c r="E463" s="265">
        <v>89.5</v>
      </c>
      <c r="F463" s="266">
        <v>3.1</v>
      </c>
      <c r="G463" s="269" t="s">
        <v>5734</v>
      </c>
      <c r="H463" s="268">
        <v>99</v>
      </c>
    </row>
    <row r="464" spans="1:8" ht="12.65" customHeight="1">
      <c r="A464" s="263" t="s">
        <v>1886</v>
      </c>
      <c r="B464" s="263" t="s">
        <v>351</v>
      </c>
      <c r="C464" s="263" t="s">
        <v>1887</v>
      </c>
      <c r="D464" s="264">
        <v>0.73</v>
      </c>
      <c r="E464" s="265">
        <v>87.8</v>
      </c>
      <c r="F464" s="266">
        <v>7.9</v>
      </c>
      <c r="G464" s="269" t="s">
        <v>5734</v>
      </c>
      <c r="H464" s="268">
        <v>97.3</v>
      </c>
    </row>
    <row r="465" spans="1:8" ht="12.65" customHeight="1">
      <c r="A465" s="263" t="s">
        <v>1889</v>
      </c>
      <c r="B465" s="263" t="s">
        <v>351</v>
      </c>
      <c r="C465" s="263" t="s">
        <v>1890</v>
      </c>
      <c r="D465" s="264">
        <v>0.45</v>
      </c>
      <c r="E465" s="265">
        <v>83.8</v>
      </c>
      <c r="F465" s="266">
        <v>6.4</v>
      </c>
      <c r="G465" s="269" t="s">
        <v>5734</v>
      </c>
      <c r="H465" s="268">
        <v>97.9</v>
      </c>
    </row>
    <row r="466" spans="1:8" ht="12.65" customHeight="1">
      <c r="A466" s="263" t="s">
        <v>1892</v>
      </c>
      <c r="B466" s="263" t="s">
        <v>351</v>
      </c>
      <c r="C466" s="263" t="s">
        <v>1893</v>
      </c>
      <c r="D466" s="264">
        <v>0.72</v>
      </c>
      <c r="E466" s="265">
        <v>84.5</v>
      </c>
      <c r="F466" s="266">
        <v>2.1</v>
      </c>
      <c r="G466" s="269" t="s">
        <v>5734</v>
      </c>
      <c r="H466" s="268">
        <v>99.1</v>
      </c>
    </row>
    <row r="467" spans="1:8" ht="12.65" customHeight="1">
      <c r="A467" s="263" t="s">
        <v>1895</v>
      </c>
      <c r="B467" s="263" t="s">
        <v>351</v>
      </c>
      <c r="C467" s="263" t="s">
        <v>1896</v>
      </c>
      <c r="D467" s="264">
        <v>0.95</v>
      </c>
      <c r="E467" s="265">
        <v>79.900000000000006</v>
      </c>
      <c r="F467" s="266">
        <v>5.9</v>
      </c>
      <c r="G467" s="269" t="s">
        <v>5734</v>
      </c>
      <c r="H467" s="268">
        <v>97.8</v>
      </c>
    </row>
    <row r="468" spans="1:8" ht="12.65" customHeight="1">
      <c r="A468" s="263" t="s">
        <v>1898</v>
      </c>
      <c r="B468" s="263" t="s">
        <v>351</v>
      </c>
      <c r="C468" s="263" t="s">
        <v>1899</v>
      </c>
      <c r="D468" s="264">
        <v>0.55000000000000004</v>
      </c>
      <c r="E468" s="265">
        <v>85.3</v>
      </c>
      <c r="F468" s="266">
        <v>6.7</v>
      </c>
      <c r="G468" s="269">
        <v>21.1</v>
      </c>
      <c r="H468" s="268">
        <v>96.8</v>
      </c>
    </row>
    <row r="469" spans="1:8" ht="12.65" customHeight="1">
      <c r="A469" s="263" t="s">
        <v>1901</v>
      </c>
      <c r="B469" s="263" t="s">
        <v>351</v>
      </c>
      <c r="C469" s="263" t="s">
        <v>1902</v>
      </c>
      <c r="D469" s="264">
        <v>0.38</v>
      </c>
      <c r="E469" s="265">
        <v>82.9</v>
      </c>
      <c r="F469" s="266">
        <v>8.1</v>
      </c>
      <c r="G469" s="269">
        <v>11.6</v>
      </c>
      <c r="H469" s="268">
        <v>97.6</v>
      </c>
    </row>
    <row r="470" spans="1:8" ht="12.65" customHeight="1">
      <c r="A470" s="263" t="s">
        <v>1904</v>
      </c>
      <c r="B470" s="263" t="s">
        <v>351</v>
      </c>
      <c r="C470" s="263" t="s">
        <v>1905</v>
      </c>
      <c r="D470" s="264">
        <v>0.74</v>
      </c>
      <c r="E470" s="265">
        <v>81.3</v>
      </c>
      <c r="F470" s="266">
        <v>5.6</v>
      </c>
      <c r="G470" s="269" t="s">
        <v>5734</v>
      </c>
      <c r="H470" s="268">
        <v>98.5</v>
      </c>
    </row>
    <row r="471" spans="1:8" ht="12.65" customHeight="1">
      <c r="A471" s="263" t="s">
        <v>1907</v>
      </c>
      <c r="B471" s="263" t="s">
        <v>351</v>
      </c>
      <c r="C471" s="263" t="s">
        <v>1908</v>
      </c>
      <c r="D471" s="264">
        <v>1.03</v>
      </c>
      <c r="E471" s="265">
        <v>79.099999999999994</v>
      </c>
      <c r="F471" s="266">
        <v>1.8</v>
      </c>
      <c r="G471" s="269">
        <v>74.599999999999994</v>
      </c>
      <c r="H471" s="268">
        <v>101.5</v>
      </c>
    </row>
    <row r="472" spans="1:8" ht="12.65" customHeight="1">
      <c r="A472" s="263" t="s">
        <v>1910</v>
      </c>
      <c r="B472" s="263" t="s">
        <v>351</v>
      </c>
      <c r="C472" s="263" t="s">
        <v>1911</v>
      </c>
      <c r="D472" s="264">
        <v>0.82</v>
      </c>
      <c r="E472" s="265">
        <v>78.599999999999994</v>
      </c>
      <c r="F472" s="266">
        <v>5.7</v>
      </c>
      <c r="G472" s="269">
        <v>0.8</v>
      </c>
      <c r="H472" s="268">
        <v>98.7</v>
      </c>
    </row>
    <row r="473" spans="1:8" ht="12.65" customHeight="1">
      <c r="A473" s="263" t="s">
        <v>1913</v>
      </c>
      <c r="B473" s="263" t="s">
        <v>351</v>
      </c>
      <c r="C473" s="263" t="s">
        <v>1914</v>
      </c>
      <c r="D473" s="264">
        <v>0.81</v>
      </c>
      <c r="E473" s="265">
        <v>90.2</v>
      </c>
      <c r="F473" s="266">
        <v>7</v>
      </c>
      <c r="G473" s="269">
        <v>8.9</v>
      </c>
      <c r="H473" s="268">
        <v>97.2</v>
      </c>
    </row>
    <row r="474" spans="1:8" ht="12.65" customHeight="1">
      <c r="A474" s="263" t="s">
        <v>1916</v>
      </c>
      <c r="B474" s="263" t="s">
        <v>351</v>
      </c>
      <c r="C474" s="263" t="s">
        <v>1917</v>
      </c>
      <c r="D474" s="264">
        <v>0.46</v>
      </c>
      <c r="E474" s="265">
        <v>77.5</v>
      </c>
      <c r="F474" s="266">
        <v>3.5</v>
      </c>
      <c r="G474" s="269" t="s">
        <v>5734</v>
      </c>
      <c r="H474" s="268">
        <v>97.5</v>
      </c>
    </row>
    <row r="475" spans="1:8" ht="12.65" customHeight="1">
      <c r="A475" s="263" t="s">
        <v>1919</v>
      </c>
      <c r="B475" s="263" t="s">
        <v>351</v>
      </c>
      <c r="C475" s="263" t="s">
        <v>1920</v>
      </c>
      <c r="D475" s="264">
        <v>0.77</v>
      </c>
      <c r="E475" s="265">
        <v>74.099999999999994</v>
      </c>
      <c r="F475" s="266">
        <v>0.8</v>
      </c>
      <c r="G475" s="269" t="s">
        <v>5734</v>
      </c>
      <c r="H475" s="268">
        <v>96.7</v>
      </c>
    </row>
    <row r="476" spans="1:8" ht="12.65" customHeight="1">
      <c r="A476" s="263" t="s">
        <v>1922</v>
      </c>
      <c r="B476" s="263" t="s">
        <v>351</v>
      </c>
      <c r="C476" s="263" t="s">
        <v>1923</v>
      </c>
      <c r="D476" s="264">
        <v>0.74</v>
      </c>
      <c r="E476" s="265">
        <v>83.6</v>
      </c>
      <c r="F476" s="266">
        <v>6.9</v>
      </c>
      <c r="G476" s="269">
        <v>28.4</v>
      </c>
      <c r="H476" s="268">
        <v>96.8</v>
      </c>
    </row>
    <row r="477" spans="1:8" ht="12.65" customHeight="1">
      <c r="A477" s="263" t="s">
        <v>1925</v>
      </c>
      <c r="B477" s="263" t="s">
        <v>351</v>
      </c>
      <c r="C477" s="263" t="s">
        <v>1926</v>
      </c>
      <c r="D477" s="264">
        <v>0.4</v>
      </c>
      <c r="E477" s="265">
        <v>85.4</v>
      </c>
      <c r="F477" s="266">
        <v>8.3000000000000007</v>
      </c>
      <c r="G477" s="269" t="s">
        <v>5734</v>
      </c>
      <c r="H477" s="268">
        <v>96.2</v>
      </c>
    </row>
    <row r="478" spans="1:8" ht="12.65" customHeight="1">
      <c r="A478" s="263" t="s">
        <v>1931</v>
      </c>
      <c r="B478" s="263" t="s">
        <v>355</v>
      </c>
      <c r="C478" s="263" t="s">
        <v>729</v>
      </c>
      <c r="D478" s="264">
        <v>0.8</v>
      </c>
      <c r="E478" s="265">
        <v>89.3</v>
      </c>
      <c r="F478" s="266">
        <v>8</v>
      </c>
      <c r="G478" s="269">
        <v>55.6</v>
      </c>
      <c r="H478" s="268">
        <v>99.4</v>
      </c>
    </row>
    <row r="479" spans="1:8" ht="12.65" customHeight="1">
      <c r="A479" s="263" t="s">
        <v>1934</v>
      </c>
      <c r="B479" s="263" t="s">
        <v>355</v>
      </c>
      <c r="C479" s="263" t="s">
        <v>741</v>
      </c>
      <c r="D479" s="264">
        <v>0.83</v>
      </c>
      <c r="E479" s="265">
        <v>90.8</v>
      </c>
      <c r="F479" s="266">
        <v>4.5</v>
      </c>
      <c r="G479" s="269">
        <v>33.6</v>
      </c>
      <c r="H479" s="268">
        <v>99.8</v>
      </c>
    </row>
    <row r="480" spans="1:8" ht="12.65" customHeight="1">
      <c r="A480" s="263" t="s">
        <v>1936</v>
      </c>
      <c r="B480" s="263" t="s">
        <v>355</v>
      </c>
      <c r="C480" s="263" t="s">
        <v>1937</v>
      </c>
      <c r="D480" s="264">
        <v>0.56999999999999995</v>
      </c>
      <c r="E480" s="265">
        <v>90.9</v>
      </c>
      <c r="F480" s="266">
        <v>4.5</v>
      </c>
      <c r="G480" s="269" t="s">
        <v>5734</v>
      </c>
      <c r="H480" s="268">
        <v>99.6</v>
      </c>
    </row>
    <row r="481" spans="1:8" ht="12.65" customHeight="1">
      <c r="A481" s="263" t="s">
        <v>1939</v>
      </c>
      <c r="B481" s="263" t="s">
        <v>355</v>
      </c>
      <c r="C481" s="263" t="s">
        <v>896</v>
      </c>
      <c r="D481" s="264">
        <v>0.84</v>
      </c>
      <c r="E481" s="265">
        <v>87.8</v>
      </c>
      <c r="F481" s="266">
        <v>5.2</v>
      </c>
      <c r="G481" s="269">
        <v>13.3</v>
      </c>
      <c r="H481" s="268">
        <v>98.8</v>
      </c>
    </row>
    <row r="482" spans="1:8" ht="12.65" customHeight="1">
      <c r="A482" s="263" t="s">
        <v>1941</v>
      </c>
      <c r="B482" s="263" t="s">
        <v>355</v>
      </c>
      <c r="C482" s="263" t="s">
        <v>900</v>
      </c>
      <c r="D482" s="264">
        <v>0.97</v>
      </c>
      <c r="E482" s="265">
        <v>87.4</v>
      </c>
      <c r="F482" s="266">
        <v>5.6</v>
      </c>
      <c r="G482" s="269">
        <v>30.2</v>
      </c>
      <c r="H482" s="268">
        <v>99.9</v>
      </c>
    </row>
    <row r="483" spans="1:8" ht="12.65" customHeight="1">
      <c r="A483" s="263" t="s">
        <v>1943</v>
      </c>
      <c r="B483" s="263" t="s">
        <v>355</v>
      </c>
      <c r="C483" s="263" t="s">
        <v>1944</v>
      </c>
      <c r="D483" s="264">
        <v>0.51</v>
      </c>
      <c r="E483" s="265">
        <v>92.7</v>
      </c>
      <c r="F483" s="266">
        <v>6.6</v>
      </c>
      <c r="G483" s="269">
        <v>62.8</v>
      </c>
      <c r="H483" s="268">
        <v>98.6</v>
      </c>
    </row>
    <row r="484" spans="1:8" ht="12.65" customHeight="1">
      <c r="A484" s="263" t="s">
        <v>1946</v>
      </c>
      <c r="B484" s="263" t="s">
        <v>355</v>
      </c>
      <c r="C484" s="263" t="s">
        <v>1947</v>
      </c>
      <c r="D484" s="264">
        <v>0.84</v>
      </c>
      <c r="E484" s="265">
        <v>89.8</v>
      </c>
      <c r="F484" s="266">
        <v>5.3</v>
      </c>
      <c r="G484" s="269">
        <v>87.1</v>
      </c>
      <c r="H484" s="268">
        <v>94.7</v>
      </c>
    </row>
    <row r="485" spans="1:8" ht="12.65" customHeight="1">
      <c r="A485" s="263" t="s">
        <v>1949</v>
      </c>
      <c r="B485" s="263" t="s">
        <v>355</v>
      </c>
      <c r="C485" s="263" t="s">
        <v>1950</v>
      </c>
      <c r="D485" s="264">
        <v>0.57999999999999996</v>
      </c>
      <c r="E485" s="265">
        <v>89.5</v>
      </c>
      <c r="F485" s="266">
        <v>4.4000000000000004</v>
      </c>
      <c r="G485" s="269">
        <v>22.2</v>
      </c>
      <c r="H485" s="268">
        <v>98.8</v>
      </c>
    </row>
    <row r="486" spans="1:8" ht="12.65" customHeight="1">
      <c r="A486" s="263" t="s">
        <v>1952</v>
      </c>
      <c r="B486" s="263" t="s">
        <v>355</v>
      </c>
      <c r="C486" s="263" t="s">
        <v>1953</v>
      </c>
      <c r="D486" s="264">
        <v>0.66</v>
      </c>
      <c r="E486" s="265">
        <v>84.6</v>
      </c>
      <c r="F486" s="266">
        <v>7</v>
      </c>
      <c r="G486" s="269" t="s">
        <v>5734</v>
      </c>
      <c r="H486" s="268">
        <v>100.3</v>
      </c>
    </row>
    <row r="487" spans="1:8" ht="12.65" customHeight="1">
      <c r="A487" s="263" t="s">
        <v>1955</v>
      </c>
      <c r="B487" s="263" t="s">
        <v>355</v>
      </c>
      <c r="C487" s="263" t="s">
        <v>1956</v>
      </c>
      <c r="D487" s="264">
        <v>0.64</v>
      </c>
      <c r="E487" s="265">
        <v>87.6</v>
      </c>
      <c r="F487" s="266">
        <v>7.6</v>
      </c>
      <c r="G487" s="269" t="s">
        <v>5734</v>
      </c>
      <c r="H487" s="268">
        <v>99.1</v>
      </c>
    </row>
    <row r="488" spans="1:8" ht="12.65" customHeight="1">
      <c r="A488" s="263" t="s">
        <v>1958</v>
      </c>
      <c r="B488" s="263" t="s">
        <v>355</v>
      </c>
      <c r="C488" s="263" t="s">
        <v>1959</v>
      </c>
      <c r="D488" s="264">
        <v>0.77</v>
      </c>
      <c r="E488" s="265">
        <v>90.1</v>
      </c>
      <c r="F488" s="266">
        <v>8.1</v>
      </c>
      <c r="G488" s="269" t="s">
        <v>5734</v>
      </c>
      <c r="H488" s="268">
        <v>98.4</v>
      </c>
    </row>
    <row r="489" spans="1:8" ht="12.65" customHeight="1">
      <c r="A489" s="263" t="s">
        <v>1961</v>
      </c>
      <c r="B489" s="263" t="s">
        <v>355</v>
      </c>
      <c r="C489" s="263" t="s">
        <v>1962</v>
      </c>
      <c r="D489" s="264">
        <v>0.62</v>
      </c>
      <c r="E489" s="265">
        <v>91.7</v>
      </c>
      <c r="F489" s="266">
        <v>3.8</v>
      </c>
      <c r="G489" s="269" t="s">
        <v>5734</v>
      </c>
      <c r="H489" s="268">
        <v>95.9</v>
      </c>
    </row>
    <row r="490" spans="1:8" ht="12.65" customHeight="1">
      <c r="A490" s="263" t="s">
        <v>1964</v>
      </c>
      <c r="B490" s="263" t="s">
        <v>355</v>
      </c>
      <c r="C490" s="263" t="s">
        <v>1965</v>
      </c>
      <c r="D490" s="264">
        <v>0.55000000000000004</v>
      </c>
      <c r="E490" s="265">
        <v>87.2</v>
      </c>
      <c r="F490" s="266">
        <v>8.1999999999999993</v>
      </c>
      <c r="G490" s="269" t="s">
        <v>5734</v>
      </c>
      <c r="H490" s="268">
        <v>95.8</v>
      </c>
    </row>
    <row r="491" spans="1:8" ht="12.65" customHeight="1">
      <c r="A491" s="263" t="s">
        <v>1967</v>
      </c>
      <c r="B491" s="263" t="s">
        <v>355</v>
      </c>
      <c r="C491" s="263" t="s">
        <v>1968</v>
      </c>
      <c r="D491" s="264">
        <v>0.69</v>
      </c>
      <c r="E491" s="265">
        <v>82.5</v>
      </c>
      <c r="F491" s="266">
        <v>7.6</v>
      </c>
      <c r="G491" s="269">
        <v>6.3</v>
      </c>
      <c r="H491" s="268">
        <v>98</v>
      </c>
    </row>
    <row r="492" spans="1:8" ht="12.65" customHeight="1">
      <c r="A492" s="263" t="s">
        <v>1970</v>
      </c>
      <c r="B492" s="263" t="s">
        <v>355</v>
      </c>
      <c r="C492" s="263" t="s">
        <v>1971</v>
      </c>
      <c r="D492" s="264">
        <v>0.91</v>
      </c>
      <c r="E492" s="265">
        <v>70.2</v>
      </c>
      <c r="F492" s="266">
        <v>7.2</v>
      </c>
      <c r="G492" s="269" t="s">
        <v>5734</v>
      </c>
      <c r="H492" s="268">
        <v>88.9</v>
      </c>
    </row>
    <row r="493" spans="1:8" ht="12.65" customHeight="1">
      <c r="A493" s="263" t="s">
        <v>1973</v>
      </c>
      <c r="B493" s="263" t="s">
        <v>355</v>
      </c>
      <c r="C493" s="263" t="s">
        <v>1974</v>
      </c>
      <c r="D493" s="264">
        <v>0.13</v>
      </c>
      <c r="E493" s="265">
        <v>86.2</v>
      </c>
      <c r="F493" s="266">
        <v>6.6</v>
      </c>
      <c r="G493" s="269" t="s">
        <v>5734</v>
      </c>
      <c r="H493" s="268">
        <v>92.6</v>
      </c>
    </row>
    <row r="494" spans="1:8" ht="12.65" customHeight="1">
      <c r="A494" s="263" t="s">
        <v>1976</v>
      </c>
      <c r="B494" s="263" t="s">
        <v>355</v>
      </c>
      <c r="C494" s="263" t="s">
        <v>1977</v>
      </c>
      <c r="D494" s="264">
        <v>0.27</v>
      </c>
      <c r="E494" s="265">
        <v>89.2</v>
      </c>
      <c r="F494" s="266">
        <v>8.6</v>
      </c>
      <c r="G494" s="269">
        <v>10.5</v>
      </c>
      <c r="H494" s="268">
        <v>98.1</v>
      </c>
    </row>
    <row r="495" spans="1:8" ht="12.65" customHeight="1">
      <c r="A495" s="263" t="s">
        <v>1979</v>
      </c>
      <c r="B495" s="263" t="s">
        <v>355</v>
      </c>
      <c r="C495" s="263" t="s">
        <v>1980</v>
      </c>
      <c r="D495" s="264">
        <v>0.14000000000000001</v>
      </c>
      <c r="E495" s="265">
        <v>80.8</v>
      </c>
      <c r="F495" s="266">
        <v>2.5</v>
      </c>
      <c r="G495" s="269" t="s">
        <v>5734</v>
      </c>
      <c r="H495" s="268">
        <v>92.9</v>
      </c>
    </row>
    <row r="496" spans="1:8" ht="12.65" customHeight="1">
      <c r="A496" s="263" t="s">
        <v>1982</v>
      </c>
      <c r="B496" s="263" t="s">
        <v>355</v>
      </c>
      <c r="C496" s="263" t="s">
        <v>1983</v>
      </c>
      <c r="D496" s="264">
        <v>0.47</v>
      </c>
      <c r="E496" s="265">
        <v>81</v>
      </c>
      <c r="F496" s="266">
        <v>7.6</v>
      </c>
      <c r="G496" s="269">
        <v>13</v>
      </c>
      <c r="H496" s="268">
        <v>96.7</v>
      </c>
    </row>
    <row r="497" spans="1:8" ht="12.65" customHeight="1">
      <c r="A497" s="263" t="s">
        <v>1985</v>
      </c>
      <c r="B497" s="263" t="s">
        <v>355</v>
      </c>
      <c r="C497" s="263" t="s">
        <v>1986</v>
      </c>
      <c r="D497" s="264">
        <v>0.37</v>
      </c>
      <c r="E497" s="265">
        <v>87.4</v>
      </c>
      <c r="F497" s="266">
        <v>10.5</v>
      </c>
      <c r="G497" s="269" t="s">
        <v>5734</v>
      </c>
      <c r="H497" s="268">
        <v>96.6</v>
      </c>
    </row>
    <row r="498" spans="1:8" ht="12.65" customHeight="1">
      <c r="A498" s="263" t="s">
        <v>1988</v>
      </c>
      <c r="B498" s="263" t="s">
        <v>355</v>
      </c>
      <c r="C498" s="263" t="s">
        <v>1989</v>
      </c>
      <c r="D498" s="264">
        <v>0.45</v>
      </c>
      <c r="E498" s="265">
        <v>77.099999999999994</v>
      </c>
      <c r="F498" s="266">
        <v>10.3</v>
      </c>
      <c r="G498" s="269" t="s">
        <v>5734</v>
      </c>
      <c r="H498" s="268">
        <v>99.7</v>
      </c>
    </row>
    <row r="499" spans="1:8" ht="12.65" customHeight="1">
      <c r="A499" s="263" t="s">
        <v>1991</v>
      </c>
      <c r="B499" s="263" t="s">
        <v>355</v>
      </c>
      <c r="C499" s="263" t="s">
        <v>1992</v>
      </c>
      <c r="D499" s="264">
        <v>0.44</v>
      </c>
      <c r="E499" s="265">
        <v>85.7</v>
      </c>
      <c r="F499" s="266">
        <v>9.8000000000000007</v>
      </c>
      <c r="G499" s="269" t="s">
        <v>5734</v>
      </c>
      <c r="H499" s="268">
        <v>97.7</v>
      </c>
    </row>
    <row r="500" spans="1:8" ht="12.65" customHeight="1">
      <c r="A500" s="263" t="s">
        <v>1994</v>
      </c>
      <c r="B500" s="263" t="s">
        <v>355</v>
      </c>
      <c r="C500" s="263" t="s">
        <v>1995</v>
      </c>
      <c r="D500" s="264">
        <v>0.65</v>
      </c>
      <c r="E500" s="265">
        <v>86.6</v>
      </c>
      <c r="F500" s="266">
        <v>4.2</v>
      </c>
      <c r="G500" s="269" t="s">
        <v>5734</v>
      </c>
      <c r="H500" s="268">
        <v>96</v>
      </c>
    </row>
    <row r="501" spans="1:8" ht="12.65" customHeight="1">
      <c r="A501" s="263" t="s">
        <v>1997</v>
      </c>
      <c r="B501" s="263" t="s">
        <v>355</v>
      </c>
      <c r="C501" s="263" t="s">
        <v>1998</v>
      </c>
      <c r="D501" s="264">
        <v>0.33</v>
      </c>
      <c r="E501" s="265">
        <v>79.7</v>
      </c>
      <c r="F501" s="266">
        <v>6.8</v>
      </c>
      <c r="G501" s="269" t="s">
        <v>5734</v>
      </c>
      <c r="H501" s="268">
        <v>96</v>
      </c>
    </row>
    <row r="502" spans="1:8" ht="12.65" customHeight="1">
      <c r="A502" s="263" t="s">
        <v>2000</v>
      </c>
      <c r="B502" s="263" t="s">
        <v>355</v>
      </c>
      <c r="C502" s="263" t="s">
        <v>2001</v>
      </c>
      <c r="D502" s="264">
        <v>0.38</v>
      </c>
      <c r="E502" s="265">
        <v>87</v>
      </c>
      <c r="F502" s="266">
        <v>11.4</v>
      </c>
      <c r="G502" s="269">
        <v>27.2</v>
      </c>
      <c r="H502" s="268">
        <v>98.3</v>
      </c>
    </row>
    <row r="503" spans="1:8" ht="12.65" customHeight="1">
      <c r="A503" s="263" t="s">
        <v>2003</v>
      </c>
      <c r="B503" s="263" t="s">
        <v>355</v>
      </c>
      <c r="C503" s="263" t="s">
        <v>2004</v>
      </c>
      <c r="D503" s="264">
        <v>0.24</v>
      </c>
      <c r="E503" s="265">
        <v>74.8</v>
      </c>
      <c r="F503" s="266">
        <v>4.9000000000000004</v>
      </c>
      <c r="G503" s="269" t="s">
        <v>5734</v>
      </c>
      <c r="H503" s="268">
        <v>95.8</v>
      </c>
    </row>
    <row r="504" spans="1:8" ht="12.65" customHeight="1">
      <c r="A504" s="263" t="s">
        <v>2006</v>
      </c>
      <c r="B504" s="263" t="s">
        <v>355</v>
      </c>
      <c r="C504" s="263" t="s">
        <v>2007</v>
      </c>
      <c r="D504" s="264">
        <v>0.24</v>
      </c>
      <c r="E504" s="265">
        <v>74.400000000000006</v>
      </c>
      <c r="F504" s="266">
        <v>8.4</v>
      </c>
      <c r="G504" s="269">
        <v>30.8</v>
      </c>
      <c r="H504" s="268">
        <v>96.4</v>
      </c>
    </row>
    <row r="505" spans="1:8" ht="12.65" customHeight="1">
      <c r="A505" s="263" t="s">
        <v>2009</v>
      </c>
      <c r="B505" s="263" t="s">
        <v>355</v>
      </c>
      <c r="C505" s="263" t="s">
        <v>1635</v>
      </c>
      <c r="D505" s="264">
        <v>0.44</v>
      </c>
      <c r="E505" s="265">
        <v>76.099999999999994</v>
      </c>
      <c r="F505" s="266">
        <v>5.0999999999999996</v>
      </c>
      <c r="G505" s="269" t="s">
        <v>5734</v>
      </c>
      <c r="H505" s="268">
        <v>97.7</v>
      </c>
    </row>
    <row r="506" spans="1:8" ht="12.65" customHeight="1">
      <c r="A506" s="263" t="s">
        <v>2010</v>
      </c>
      <c r="B506" s="263" t="s">
        <v>355</v>
      </c>
      <c r="C506" s="263" t="s">
        <v>2011</v>
      </c>
      <c r="D506" s="264">
        <v>0.41</v>
      </c>
      <c r="E506" s="265">
        <v>90.9</v>
      </c>
      <c r="F506" s="266">
        <v>10.7</v>
      </c>
      <c r="G506" s="269" t="s">
        <v>5734</v>
      </c>
      <c r="H506" s="268">
        <v>97.2</v>
      </c>
    </row>
    <row r="507" spans="1:8" ht="12.65" customHeight="1">
      <c r="A507" s="263" t="s">
        <v>2013</v>
      </c>
      <c r="B507" s="263" t="s">
        <v>355</v>
      </c>
      <c r="C507" s="263" t="s">
        <v>2014</v>
      </c>
      <c r="D507" s="264">
        <v>0.75</v>
      </c>
      <c r="E507" s="265">
        <v>86.7</v>
      </c>
      <c r="F507" s="266">
        <v>3.8</v>
      </c>
      <c r="G507" s="269" t="s">
        <v>5734</v>
      </c>
      <c r="H507" s="268">
        <v>98.1</v>
      </c>
    </row>
    <row r="508" spans="1:8" ht="12.65" customHeight="1">
      <c r="A508" s="263" t="s">
        <v>2016</v>
      </c>
      <c r="B508" s="263" t="s">
        <v>355</v>
      </c>
      <c r="C508" s="263" t="s">
        <v>2017</v>
      </c>
      <c r="D508" s="264">
        <v>0.63</v>
      </c>
      <c r="E508" s="265">
        <v>82.1</v>
      </c>
      <c r="F508" s="266">
        <v>6.2</v>
      </c>
      <c r="G508" s="269" t="s">
        <v>5734</v>
      </c>
      <c r="H508" s="268">
        <v>95.5</v>
      </c>
    </row>
    <row r="509" spans="1:8" ht="12.65" customHeight="1">
      <c r="A509" s="263" t="s">
        <v>2019</v>
      </c>
      <c r="B509" s="263" t="s">
        <v>355</v>
      </c>
      <c r="C509" s="263" t="s">
        <v>2020</v>
      </c>
      <c r="D509" s="264">
        <v>0.82</v>
      </c>
      <c r="E509" s="265">
        <v>89.2</v>
      </c>
      <c r="F509" s="266">
        <v>8.3000000000000007</v>
      </c>
      <c r="G509" s="269">
        <v>40.700000000000003</v>
      </c>
      <c r="H509" s="268">
        <v>98.4</v>
      </c>
    </row>
    <row r="510" spans="1:8" ht="12.65" customHeight="1">
      <c r="A510" s="263" t="s">
        <v>2022</v>
      </c>
      <c r="B510" s="263" t="s">
        <v>355</v>
      </c>
      <c r="C510" s="263" t="s">
        <v>2023</v>
      </c>
      <c r="D510" s="264">
        <v>0.77</v>
      </c>
      <c r="E510" s="265">
        <v>85.2</v>
      </c>
      <c r="F510" s="266">
        <v>4.9000000000000004</v>
      </c>
      <c r="G510" s="269" t="s">
        <v>5734</v>
      </c>
      <c r="H510" s="268">
        <v>96.7</v>
      </c>
    </row>
    <row r="511" spans="1:8" ht="12.65" customHeight="1">
      <c r="A511" s="263" t="s">
        <v>2025</v>
      </c>
      <c r="B511" s="263" t="s">
        <v>355</v>
      </c>
      <c r="C511" s="263" t="s">
        <v>2026</v>
      </c>
      <c r="D511" s="264">
        <v>1.02</v>
      </c>
      <c r="E511" s="265">
        <v>93.3</v>
      </c>
      <c r="F511" s="266">
        <v>4.3</v>
      </c>
      <c r="G511" s="269" t="s">
        <v>5734</v>
      </c>
      <c r="H511" s="268">
        <v>97.3</v>
      </c>
    </row>
    <row r="512" spans="1:8" ht="12.65" customHeight="1">
      <c r="A512" s="263" t="s">
        <v>2028</v>
      </c>
      <c r="B512" s="263" t="s">
        <v>355</v>
      </c>
      <c r="C512" s="263" t="s">
        <v>2029</v>
      </c>
      <c r="D512" s="264">
        <v>0.76</v>
      </c>
      <c r="E512" s="265">
        <v>85.9</v>
      </c>
      <c r="F512" s="266">
        <v>6.4</v>
      </c>
      <c r="G512" s="269" t="s">
        <v>5734</v>
      </c>
      <c r="H512" s="268">
        <v>98.2</v>
      </c>
    </row>
    <row r="513" spans="1:8" ht="12.65" customHeight="1">
      <c r="A513" s="263" t="s">
        <v>2034</v>
      </c>
      <c r="B513" s="263" t="s">
        <v>359</v>
      </c>
      <c r="C513" s="263" t="s">
        <v>554</v>
      </c>
      <c r="D513" s="264">
        <v>0.97</v>
      </c>
      <c r="E513" s="265">
        <v>92.5</v>
      </c>
      <c r="F513" s="266">
        <v>6.5</v>
      </c>
      <c r="G513" s="269">
        <v>18.899999999999999</v>
      </c>
      <c r="H513" s="268">
        <v>101.8</v>
      </c>
    </row>
    <row r="514" spans="1:8" ht="12.65" customHeight="1">
      <c r="A514" s="263" t="s">
        <v>2037</v>
      </c>
      <c r="B514" s="263" t="s">
        <v>359</v>
      </c>
      <c r="C514" s="263" t="s">
        <v>678</v>
      </c>
      <c r="D514" s="264">
        <v>0.95</v>
      </c>
      <c r="E514" s="265">
        <v>95.2</v>
      </c>
      <c r="F514" s="266">
        <v>6.2</v>
      </c>
      <c r="G514" s="269">
        <v>62.2</v>
      </c>
      <c r="H514" s="268">
        <v>102.3</v>
      </c>
    </row>
    <row r="515" spans="1:8" ht="12.65" customHeight="1">
      <c r="A515" s="263" t="s">
        <v>2039</v>
      </c>
      <c r="B515" s="263" t="s">
        <v>359</v>
      </c>
      <c r="C515" s="263" t="s">
        <v>916</v>
      </c>
      <c r="D515" s="264">
        <v>0.87</v>
      </c>
      <c r="E515" s="265">
        <v>86.1</v>
      </c>
      <c r="F515" s="266">
        <v>-0.8</v>
      </c>
      <c r="G515" s="269" t="s">
        <v>5734</v>
      </c>
      <c r="H515" s="268">
        <v>101</v>
      </c>
    </row>
    <row r="516" spans="1:8" ht="12.65" customHeight="1">
      <c r="A516" s="263" t="s">
        <v>2041</v>
      </c>
      <c r="B516" s="263" t="s">
        <v>359</v>
      </c>
      <c r="C516" s="263" t="s">
        <v>780</v>
      </c>
      <c r="D516" s="264">
        <v>0.95</v>
      </c>
      <c r="E516" s="265">
        <v>93.9</v>
      </c>
      <c r="F516" s="266">
        <v>3.4</v>
      </c>
      <c r="G516" s="269">
        <v>4.5999999999999996</v>
      </c>
      <c r="H516" s="268">
        <v>101.6</v>
      </c>
    </row>
    <row r="517" spans="1:8" ht="12.65" customHeight="1">
      <c r="A517" s="263" t="s">
        <v>2043</v>
      </c>
      <c r="B517" s="263" t="s">
        <v>359</v>
      </c>
      <c r="C517" s="263" t="s">
        <v>2044</v>
      </c>
      <c r="D517" s="264">
        <v>0.69</v>
      </c>
      <c r="E517" s="265">
        <v>85.5</v>
      </c>
      <c r="F517" s="266">
        <v>3.2</v>
      </c>
      <c r="G517" s="269" t="s">
        <v>5734</v>
      </c>
      <c r="H517" s="268">
        <v>98.7</v>
      </c>
    </row>
    <row r="518" spans="1:8" ht="12.65" customHeight="1">
      <c r="A518" s="263" t="s">
        <v>2046</v>
      </c>
      <c r="B518" s="263" t="s">
        <v>359</v>
      </c>
      <c r="C518" s="263" t="s">
        <v>2047</v>
      </c>
      <c r="D518" s="264">
        <v>0.56000000000000005</v>
      </c>
      <c r="E518" s="265">
        <v>82.6</v>
      </c>
      <c r="F518" s="266">
        <v>3.4</v>
      </c>
      <c r="G518" s="269">
        <v>13.7</v>
      </c>
      <c r="H518" s="268">
        <v>99.8</v>
      </c>
    </row>
    <row r="519" spans="1:8" ht="12.65" customHeight="1">
      <c r="A519" s="263" t="s">
        <v>2049</v>
      </c>
      <c r="B519" s="263" t="s">
        <v>359</v>
      </c>
      <c r="C519" s="263" t="s">
        <v>864</v>
      </c>
      <c r="D519" s="264">
        <v>0.96</v>
      </c>
      <c r="E519" s="265">
        <v>90</v>
      </c>
      <c r="F519" s="266">
        <v>3.9</v>
      </c>
      <c r="G519" s="269">
        <v>3</v>
      </c>
      <c r="H519" s="268">
        <v>101.4</v>
      </c>
    </row>
    <row r="520" spans="1:8" ht="12.65" customHeight="1">
      <c r="A520" s="263" t="s">
        <v>2051</v>
      </c>
      <c r="B520" s="263" t="s">
        <v>359</v>
      </c>
      <c r="C520" s="263" t="s">
        <v>2052</v>
      </c>
      <c r="D520" s="264">
        <v>0.75</v>
      </c>
      <c r="E520" s="265">
        <v>85.5</v>
      </c>
      <c r="F520" s="266">
        <v>4.2</v>
      </c>
      <c r="G520" s="269">
        <v>26.1</v>
      </c>
      <c r="H520" s="268">
        <v>98.3</v>
      </c>
    </row>
    <row r="521" spans="1:8" ht="12.65" customHeight="1">
      <c r="A521" s="263" t="s">
        <v>2054</v>
      </c>
      <c r="B521" s="263" t="s">
        <v>359</v>
      </c>
      <c r="C521" s="263" t="s">
        <v>2055</v>
      </c>
      <c r="D521" s="264">
        <v>0.74</v>
      </c>
      <c r="E521" s="265">
        <v>87.9</v>
      </c>
      <c r="F521" s="266">
        <v>4.5</v>
      </c>
      <c r="G521" s="269" t="s">
        <v>5734</v>
      </c>
      <c r="H521" s="268">
        <v>99.1</v>
      </c>
    </row>
    <row r="522" spans="1:8" ht="12.65" customHeight="1">
      <c r="A522" s="263" t="s">
        <v>2057</v>
      </c>
      <c r="B522" s="263" t="s">
        <v>359</v>
      </c>
      <c r="C522" s="263" t="s">
        <v>2058</v>
      </c>
      <c r="D522" s="264">
        <v>0.74</v>
      </c>
      <c r="E522" s="265">
        <v>89.3</v>
      </c>
      <c r="F522" s="266">
        <v>3.7</v>
      </c>
      <c r="G522" s="269" t="s">
        <v>5734</v>
      </c>
      <c r="H522" s="268">
        <v>99</v>
      </c>
    </row>
    <row r="523" spans="1:8" ht="12.65" customHeight="1">
      <c r="A523" s="263" t="s">
        <v>2060</v>
      </c>
      <c r="B523" s="263" t="s">
        <v>359</v>
      </c>
      <c r="C523" s="263" t="s">
        <v>2061</v>
      </c>
      <c r="D523" s="264">
        <v>0.85</v>
      </c>
      <c r="E523" s="265">
        <v>88.4</v>
      </c>
      <c r="F523" s="266">
        <v>3.2</v>
      </c>
      <c r="G523" s="269">
        <v>18.600000000000001</v>
      </c>
      <c r="H523" s="268">
        <v>98.6</v>
      </c>
    </row>
    <row r="524" spans="1:8" ht="12.65" customHeight="1">
      <c r="A524" s="263" t="s">
        <v>2063</v>
      </c>
      <c r="B524" s="263" t="s">
        <v>359</v>
      </c>
      <c r="C524" s="263" t="s">
        <v>912</v>
      </c>
      <c r="D524" s="264">
        <v>0.74</v>
      </c>
      <c r="E524" s="265">
        <v>88.9</v>
      </c>
      <c r="F524" s="266">
        <v>3.1</v>
      </c>
      <c r="G524" s="269">
        <v>3.7</v>
      </c>
      <c r="H524" s="268">
        <v>99.3</v>
      </c>
    </row>
    <row r="525" spans="1:8" ht="12.65" customHeight="1">
      <c r="A525" s="263" t="s">
        <v>2065</v>
      </c>
      <c r="B525" s="263" t="s">
        <v>359</v>
      </c>
      <c r="C525" s="263" t="s">
        <v>2066</v>
      </c>
      <c r="D525" s="264">
        <v>0.89</v>
      </c>
      <c r="E525" s="265">
        <v>85.5</v>
      </c>
      <c r="F525" s="266">
        <v>5.3</v>
      </c>
      <c r="G525" s="269" t="s">
        <v>5734</v>
      </c>
      <c r="H525" s="268">
        <v>100.6</v>
      </c>
    </row>
    <row r="526" spans="1:8" ht="12.65" customHeight="1">
      <c r="A526" s="263" t="s">
        <v>2068</v>
      </c>
      <c r="B526" s="263" t="s">
        <v>359</v>
      </c>
      <c r="C526" s="263" t="s">
        <v>2069</v>
      </c>
      <c r="D526" s="264">
        <v>0.79</v>
      </c>
      <c r="E526" s="265">
        <v>86.1</v>
      </c>
      <c r="F526" s="266">
        <v>9.1</v>
      </c>
      <c r="G526" s="269">
        <v>57.4</v>
      </c>
      <c r="H526" s="268">
        <v>97</v>
      </c>
    </row>
    <row r="527" spans="1:8" ht="12.65" customHeight="1">
      <c r="A527" s="263" t="s">
        <v>2071</v>
      </c>
      <c r="B527" s="263" t="s">
        <v>359</v>
      </c>
      <c r="C527" s="263" t="s">
        <v>2072</v>
      </c>
      <c r="D527" s="264">
        <v>0.69</v>
      </c>
      <c r="E527" s="265">
        <v>90.2</v>
      </c>
      <c r="F527" s="266">
        <v>4.0999999999999996</v>
      </c>
      <c r="G527" s="269">
        <v>8</v>
      </c>
      <c r="H527" s="268">
        <v>101.1</v>
      </c>
    </row>
    <row r="528" spans="1:8" ht="12.65" customHeight="1">
      <c r="A528" s="263" t="s">
        <v>2074</v>
      </c>
      <c r="B528" s="263" t="s">
        <v>359</v>
      </c>
      <c r="C528" s="263" t="s">
        <v>2075</v>
      </c>
      <c r="D528" s="264">
        <v>0.75</v>
      </c>
      <c r="E528" s="265">
        <v>82.5</v>
      </c>
      <c r="F528" s="266">
        <v>-1.7</v>
      </c>
      <c r="G528" s="269" t="s">
        <v>5734</v>
      </c>
      <c r="H528" s="268">
        <v>100.3</v>
      </c>
    </row>
    <row r="529" spans="1:8" ht="12.65" customHeight="1">
      <c r="A529" s="263" t="s">
        <v>2077</v>
      </c>
      <c r="B529" s="263" t="s">
        <v>359</v>
      </c>
      <c r="C529" s="263" t="s">
        <v>2078</v>
      </c>
      <c r="D529" s="264">
        <v>0.89</v>
      </c>
      <c r="E529" s="265">
        <v>89.5</v>
      </c>
      <c r="F529" s="266">
        <v>4.8</v>
      </c>
      <c r="G529" s="269" t="s">
        <v>5734</v>
      </c>
      <c r="H529" s="268">
        <v>101</v>
      </c>
    </row>
    <row r="530" spans="1:8" ht="12.65" customHeight="1">
      <c r="A530" s="263" t="s">
        <v>2080</v>
      </c>
      <c r="B530" s="263" t="s">
        <v>359</v>
      </c>
      <c r="C530" s="263" t="s">
        <v>888</v>
      </c>
      <c r="D530" s="264">
        <v>0.91</v>
      </c>
      <c r="E530" s="265">
        <v>87.9</v>
      </c>
      <c r="F530" s="266">
        <v>3.9</v>
      </c>
      <c r="G530" s="269">
        <v>9.6999999999999993</v>
      </c>
      <c r="H530" s="268">
        <v>100.6</v>
      </c>
    </row>
    <row r="531" spans="1:8" ht="12.65" customHeight="1">
      <c r="A531" s="263" t="s">
        <v>2082</v>
      </c>
      <c r="B531" s="263" t="s">
        <v>359</v>
      </c>
      <c r="C531" s="263" t="s">
        <v>761</v>
      </c>
      <c r="D531" s="264">
        <v>0.91</v>
      </c>
      <c r="E531" s="265">
        <v>84.5</v>
      </c>
      <c r="F531" s="266">
        <v>6.7</v>
      </c>
      <c r="G531" s="269">
        <v>12.9</v>
      </c>
      <c r="H531" s="268">
        <v>103.4</v>
      </c>
    </row>
    <row r="532" spans="1:8" ht="12.65" customHeight="1">
      <c r="A532" s="263" t="s">
        <v>2084</v>
      </c>
      <c r="B532" s="263" t="s">
        <v>359</v>
      </c>
      <c r="C532" s="263" t="s">
        <v>2085</v>
      </c>
      <c r="D532" s="264">
        <v>0.86</v>
      </c>
      <c r="E532" s="265">
        <v>83.1</v>
      </c>
      <c r="F532" s="266">
        <v>5</v>
      </c>
      <c r="G532" s="269" t="s">
        <v>5734</v>
      </c>
      <c r="H532" s="268">
        <v>101.6</v>
      </c>
    </row>
    <row r="533" spans="1:8" ht="12.65" customHeight="1">
      <c r="A533" s="263" t="s">
        <v>2087</v>
      </c>
      <c r="B533" s="263" t="s">
        <v>359</v>
      </c>
      <c r="C533" s="263" t="s">
        <v>2088</v>
      </c>
      <c r="D533" s="264">
        <v>1.21</v>
      </c>
      <c r="E533" s="265">
        <v>90.7</v>
      </c>
      <c r="F533" s="266">
        <v>8.1</v>
      </c>
      <c r="G533" s="269">
        <v>26.2</v>
      </c>
      <c r="H533" s="268">
        <v>100.2</v>
      </c>
    </row>
    <row r="534" spans="1:8" ht="12.65" customHeight="1">
      <c r="A534" s="263" t="s">
        <v>2090</v>
      </c>
      <c r="B534" s="263" t="s">
        <v>359</v>
      </c>
      <c r="C534" s="263" t="s">
        <v>2091</v>
      </c>
      <c r="D534" s="264">
        <v>0.91</v>
      </c>
      <c r="E534" s="265">
        <v>90.3</v>
      </c>
      <c r="F534" s="266">
        <v>3.1</v>
      </c>
      <c r="G534" s="269">
        <v>4.4000000000000004</v>
      </c>
      <c r="H534" s="268">
        <v>100.9</v>
      </c>
    </row>
    <row r="535" spans="1:8" ht="12.65" customHeight="1">
      <c r="A535" s="263" t="s">
        <v>2093</v>
      </c>
      <c r="B535" s="263" t="s">
        <v>359</v>
      </c>
      <c r="C535" s="263" t="s">
        <v>2094</v>
      </c>
      <c r="D535" s="264">
        <v>0.98</v>
      </c>
      <c r="E535" s="265">
        <v>92.6</v>
      </c>
      <c r="F535" s="266">
        <v>4.9000000000000004</v>
      </c>
      <c r="G535" s="269">
        <v>17</v>
      </c>
      <c r="H535" s="268">
        <v>100.8</v>
      </c>
    </row>
    <row r="536" spans="1:8" ht="12.65" customHeight="1">
      <c r="A536" s="263" t="s">
        <v>2096</v>
      </c>
      <c r="B536" s="263" t="s">
        <v>359</v>
      </c>
      <c r="C536" s="263" t="s">
        <v>2097</v>
      </c>
      <c r="D536" s="264">
        <v>0.84</v>
      </c>
      <c r="E536" s="265">
        <v>90.8</v>
      </c>
      <c r="F536" s="266">
        <v>1.4</v>
      </c>
      <c r="G536" s="269" t="s">
        <v>5734</v>
      </c>
      <c r="H536" s="268">
        <v>98.5</v>
      </c>
    </row>
    <row r="537" spans="1:8" ht="12.65" customHeight="1">
      <c r="A537" s="263" t="s">
        <v>2099</v>
      </c>
      <c r="B537" s="263" t="s">
        <v>359</v>
      </c>
      <c r="C537" s="263" t="s">
        <v>2100</v>
      </c>
      <c r="D537" s="264">
        <v>1.05</v>
      </c>
      <c r="E537" s="265">
        <v>89.2</v>
      </c>
      <c r="F537" s="266">
        <v>4</v>
      </c>
      <c r="G537" s="269">
        <v>37.5</v>
      </c>
      <c r="H537" s="268">
        <v>99.9</v>
      </c>
    </row>
    <row r="538" spans="1:8" ht="12.65" customHeight="1">
      <c r="A538" s="263" t="s">
        <v>2102</v>
      </c>
      <c r="B538" s="263" t="s">
        <v>359</v>
      </c>
      <c r="C538" s="263" t="s">
        <v>2103</v>
      </c>
      <c r="D538" s="264">
        <v>0.9</v>
      </c>
      <c r="E538" s="265">
        <v>88.1</v>
      </c>
      <c r="F538" s="266">
        <v>5.0999999999999996</v>
      </c>
      <c r="G538" s="269">
        <v>25.3</v>
      </c>
      <c r="H538" s="268">
        <v>99.7</v>
      </c>
    </row>
    <row r="539" spans="1:8" ht="12.65" customHeight="1">
      <c r="A539" s="263" t="s">
        <v>2105</v>
      </c>
      <c r="B539" s="263" t="s">
        <v>359</v>
      </c>
      <c r="C539" s="263" t="s">
        <v>2106</v>
      </c>
      <c r="D539" s="264">
        <v>0.78</v>
      </c>
      <c r="E539" s="265">
        <v>86.9</v>
      </c>
      <c r="F539" s="266">
        <v>5.5</v>
      </c>
      <c r="G539" s="269">
        <v>32.299999999999997</v>
      </c>
      <c r="H539" s="268">
        <v>99.9</v>
      </c>
    </row>
    <row r="540" spans="1:8" ht="12.65" customHeight="1">
      <c r="A540" s="263" t="s">
        <v>2108</v>
      </c>
      <c r="B540" s="263" t="s">
        <v>359</v>
      </c>
      <c r="C540" s="263" t="s">
        <v>2109</v>
      </c>
      <c r="D540" s="264">
        <v>0.84</v>
      </c>
      <c r="E540" s="265">
        <v>83.6</v>
      </c>
      <c r="F540" s="266">
        <v>5.0999999999999996</v>
      </c>
      <c r="G540" s="269">
        <v>3.4</v>
      </c>
      <c r="H540" s="268">
        <v>96.9</v>
      </c>
    </row>
    <row r="541" spans="1:8" ht="12.65" customHeight="1">
      <c r="A541" s="263" t="s">
        <v>2111</v>
      </c>
      <c r="B541" s="263" t="s">
        <v>359</v>
      </c>
      <c r="C541" s="263" t="s">
        <v>2112</v>
      </c>
      <c r="D541" s="264">
        <v>0.77</v>
      </c>
      <c r="E541" s="265">
        <v>85.3</v>
      </c>
      <c r="F541" s="266">
        <v>7.3</v>
      </c>
      <c r="G541" s="269">
        <v>4.8</v>
      </c>
      <c r="H541" s="268">
        <v>100.6</v>
      </c>
    </row>
    <row r="542" spans="1:8" ht="12.65" customHeight="1">
      <c r="A542" s="263" t="s">
        <v>2114</v>
      </c>
      <c r="B542" s="263" t="s">
        <v>359</v>
      </c>
      <c r="C542" s="263" t="s">
        <v>2115</v>
      </c>
      <c r="D542" s="264">
        <v>1.01</v>
      </c>
      <c r="E542" s="265">
        <v>84.8</v>
      </c>
      <c r="F542" s="266">
        <v>6</v>
      </c>
      <c r="G542" s="269">
        <v>23.3</v>
      </c>
      <c r="H542" s="268">
        <v>100</v>
      </c>
    </row>
    <row r="543" spans="1:8" ht="12.65" customHeight="1">
      <c r="A543" s="263" t="s">
        <v>2117</v>
      </c>
      <c r="B543" s="263" t="s">
        <v>359</v>
      </c>
      <c r="C543" s="263" t="s">
        <v>2118</v>
      </c>
      <c r="D543" s="264">
        <v>0.82</v>
      </c>
      <c r="E543" s="265">
        <v>87.3</v>
      </c>
      <c r="F543" s="266">
        <v>2.5</v>
      </c>
      <c r="G543" s="269" t="s">
        <v>5734</v>
      </c>
      <c r="H543" s="268">
        <v>99</v>
      </c>
    </row>
    <row r="544" spans="1:8" ht="12.65" customHeight="1">
      <c r="A544" s="263" t="s">
        <v>2120</v>
      </c>
      <c r="B544" s="263" t="s">
        <v>359</v>
      </c>
      <c r="C544" s="263" t="s">
        <v>2121</v>
      </c>
      <c r="D544" s="264">
        <v>0.94</v>
      </c>
      <c r="E544" s="265">
        <v>89.2</v>
      </c>
      <c r="F544" s="266">
        <v>8</v>
      </c>
      <c r="G544" s="269">
        <v>53.2</v>
      </c>
      <c r="H544" s="268">
        <v>98.5</v>
      </c>
    </row>
    <row r="545" spans="1:8" ht="12.65" customHeight="1">
      <c r="A545" s="263" t="s">
        <v>2123</v>
      </c>
      <c r="B545" s="263" t="s">
        <v>359</v>
      </c>
      <c r="C545" s="263" t="s">
        <v>2124</v>
      </c>
      <c r="D545" s="264">
        <v>0.75</v>
      </c>
      <c r="E545" s="265">
        <v>85.1</v>
      </c>
      <c r="F545" s="266">
        <v>4.3</v>
      </c>
      <c r="G545" s="269" t="s">
        <v>5734</v>
      </c>
      <c r="H545" s="268">
        <v>99.3</v>
      </c>
    </row>
    <row r="546" spans="1:8" ht="12.65" customHeight="1">
      <c r="A546" s="263" t="s">
        <v>2126</v>
      </c>
      <c r="B546" s="263" t="s">
        <v>359</v>
      </c>
      <c r="C546" s="263" t="s">
        <v>2127</v>
      </c>
      <c r="D546" s="264">
        <v>0.81</v>
      </c>
      <c r="E546" s="265">
        <v>85.8</v>
      </c>
      <c r="F546" s="266">
        <v>6.8</v>
      </c>
      <c r="G546" s="269">
        <v>9.8000000000000007</v>
      </c>
      <c r="H546" s="268">
        <v>99.6</v>
      </c>
    </row>
    <row r="547" spans="1:8" ht="12.65" customHeight="1">
      <c r="A547" s="263" t="s">
        <v>2129</v>
      </c>
      <c r="B547" s="263" t="s">
        <v>359</v>
      </c>
      <c r="C547" s="263" t="s">
        <v>2130</v>
      </c>
      <c r="D547" s="264">
        <v>0.72</v>
      </c>
      <c r="E547" s="265">
        <v>85.3</v>
      </c>
      <c r="F547" s="266">
        <v>2.7</v>
      </c>
      <c r="G547" s="269">
        <v>21.1</v>
      </c>
      <c r="H547" s="268">
        <v>99.3</v>
      </c>
    </row>
    <row r="548" spans="1:8" ht="12.65" customHeight="1">
      <c r="A548" s="263" t="s">
        <v>2132</v>
      </c>
      <c r="B548" s="263" t="s">
        <v>359</v>
      </c>
      <c r="C548" s="263" t="s">
        <v>5744</v>
      </c>
      <c r="D548" s="264">
        <v>0.85</v>
      </c>
      <c r="E548" s="265">
        <v>89.4</v>
      </c>
      <c r="F548" s="266">
        <v>6.5</v>
      </c>
      <c r="G548" s="269" t="s">
        <v>5734</v>
      </c>
      <c r="H548" s="268">
        <v>97.6</v>
      </c>
    </row>
    <row r="549" spans="1:8" ht="12.65" customHeight="1">
      <c r="A549" s="263" t="s">
        <v>2135</v>
      </c>
      <c r="B549" s="263" t="s">
        <v>359</v>
      </c>
      <c r="C549" s="263" t="s">
        <v>2136</v>
      </c>
      <c r="D549" s="264">
        <v>0.86</v>
      </c>
      <c r="E549" s="265">
        <v>88.9</v>
      </c>
      <c r="F549" s="266">
        <v>3.4</v>
      </c>
      <c r="G549" s="269" t="s">
        <v>5734</v>
      </c>
      <c r="H549" s="268">
        <v>98.9</v>
      </c>
    </row>
    <row r="550" spans="1:8" ht="12.65" customHeight="1">
      <c r="A550" s="263" t="s">
        <v>2138</v>
      </c>
      <c r="B550" s="263" t="s">
        <v>359</v>
      </c>
      <c r="C550" s="263" t="s">
        <v>2139</v>
      </c>
      <c r="D550" s="264">
        <v>0.84</v>
      </c>
      <c r="E550" s="265">
        <v>87.7</v>
      </c>
      <c r="F550" s="266">
        <v>7.1</v>
      </c>
      <c r="G550" s="269" t="s">
        <v>5734</v>
      </c>
      <c r="H550" s="268">
        <v>99.5</v>
      </c>
    </row>
    <row r="551" spans="1:8" ht="12.65" customHeight="1">
      <c r="A551" s="263" t="s">
        <v>2141</v>
      </c>
      <c r="B551" s="263" t="s">
        <v>359</v>
      </c>
      <c r="C551" s="263" t="s">
        <v>2142</v>
      </c>
      <c r="D551" s="264">
        <v>0.79</v>
      </c>
      <c r="E551" s="265">
        <v>89.8</v>
      </c>
      <c r="F551" s="266">
        <v>1.8</v>
      </c>
      <c r="G551" s="269" t="s">
        <v>5734</v>
      </c>
      <c r="H551" s="268">
        <v>97.9</v>
      </c>
    </row>
    <row r="552" spans="1:8" ht="12.65" customHeight="1">
      <c r="A552" s="263" t="s">
        <v>5745</v>
      </c>
      <c r="B552" s="263" t="s">
        <v>359</v>
      </c>
      <c r="C552" s="263" t="s">
        <v>5746</v>
      </c>
      <c r="D552" s="264">
        <v>0.83</v>
      </c>
      <c r="E552" s="265">
        <v>87.4</v>
      </c>
      <c r="F552" s="266">
        <v>5.5</v>
      </c>
      <c r="G552" s="269" t="s">
        <v>5734</v>
      </c>
      <c r="H552" s="268">
        <v>98.3</v>
      </c>
    </row>
    <row r="553" spans="1:8" ht="12.65" customHeight="1">
      <c r="A553" s="263" t="s">
        <v>2147</v>
      </c>
      <c r="B553" s="263" t="s">
        <v>359</v>
      </c>
      <c r="C553" s="263" t="s">
        <v>2148</v>
      </c>
      <c r="D553" s="264">
        <v>0.85</v>
      </c>
      <c r="E553" s="265">
        <v>84.6</v>
      </c>
      <c r="F553" s="266">
        <v>6.3</v>
      </c>
      <c r="G553" s="269" t="s">
        <v>5734</v>
      </c>
      <c r="H553" s="268">
        <v>99.6</v>
      </c>
    </row>
    <row r="554" spans="1:8" ht="12.65" customHeight="1">
      <c r="A554" s="263" t="s">
        <v>2150</v>
      </c>
      <c r="B554" s="263" t="s">
        <v>359</v>
      </c>
      <c r="C554" s="263" t="s">
        <v>2151</v>
      </c>
      <c r="D554" s="264">
        <v>1.06</v>
      </c>
      <c r="E554" s="265">
        <v>85.2</v>
      </c>
      <c r="F554" s="266">
        <v>10.5</v>
      </c>
      <c r="G554" s="269">
        <v>80.900000000000006</v>
      </c>
      <c r="H554" s="268">
        <v>98.8</v>
      </c>
    </row>
    <row r="555" spans="1:8" ht="12.65" customHeight="1">
      <c r="A555" s="263" t="s">
        <v>2153</v>
      </c>
      <c r="B555" s="263" t="s">
        <v>359</v>
      </c>
      <c r="C555" s="263" t="s">
        <v>2154</v>
      </c>
      <c r="D555" s="264">
        <v>0.61</v>
      </c>
      <c r="E555" s="265">
        <v>88.2</v>
      </c>
      <c r="F555" s="266">
        <v>8.6</v>
      </c>
      <c r="G555" s="269">
        <v>28</v>
      </c>
      <c r="H555" s="268">
        <v>96.6</v>
      </c>
    </row>
    <row r="556" spans="1:8" ht="12.65" customHeight="1">
      <c r="A556" s="263" t="s">
        <v>2156</v>
      </c>
      <c r="B556" s="263" t="s">
        <v>359</v>
      </c>
      <c r="C556" s="263" t="s">
        <v>2157</v>
      </c>
      <c r="D556" s="264">
        <v>0.5</v>
      </c>
      <c r="E556" s="265">
        <v>84.8</v>
      </c>
      <c r="F556" s="266">
        <v>4.4000000000000004</v>
      </c>
      <c r="G556" s="269">
        <v>8.9</v>
      </c>
      <c r="H556" s="268">
        <v>96.2</v>
      </c>
    </row>
    <row r="557" spans="1:8" ht="12.65" customHeight="1">
      <c r="A557" s="263" t="s">
        <v>2159</v>
      </c>
      <c r="B557" s="263" t="s">
        <v>359</v>
      </c>
      <c r="C557" s="263" t="s">
        <v>2160</v>
      </c>
      <c r="D557" s="264">
        <v>0.87</v>
      </c>
      <c r="E557" s="265">
        <v>79.2</v>
      </c>
      <c r="F557" s="266">
        <v>8.9</v>
      </c>
      <c r="G557" s="269">
        <v>21.8</v>
      </c>
      <c r="H557" s="268">
        <v>99.3</v>
      </c>
    </row>
    <row r="558" spans="1:8" ht="12.65" customHeight="1">
      <c r="A558" s="263" t="s">
        <v>2162</v>
      </c>
      <c r="B558" s="263" t="s">
        <v>359</v>
      </c>
      <c r="C558" s="263" t="s">
        <v>2163</v>
      </c>
      <c r="D558" s="264">
        <v>0.76</v>
      </c>
      <c r="E558" s="265">
        <v>77.400000000000006</v>
      </c>
      <c r="F558" s="266">
        <v>9.1999999999999993</v>
      </c>
      <c r="G558" s="269">
        <v>47</v>
      </c>
      <c r="H558" s="268">
        <v>95.1</v>
      </c>
    </row>
    <row r="559" spans="1:8" ht="12.65" customHeight="1">
      <c r="A559" s="263" t="s">
        <v>2165</v>
      </c>
      <c r="B559" s="263" t="s">
        <v>359</v>
      </c>
      <c r="C559" s="263" t="s">
        <v>2166</v>
      </c>
      <c r="D559" s="264">
        <v>0.64</v>
      </c>
      <c r="E559" s="265">
        <v>85</v>
      </c>
      <c r="F559" s="266">
        <v>6.8</v>
      </c>
      <c r="G559" s="269">
        <v>30.6</v>
      </c>
      <c r="H559" s="268">
        <v>100.7</v>
      </c>
    </row>
    <row r="560" spans="1:8" ht="12.65" customHeight="1">
      <c r="A560" s="263" t="s">
        <v>2168</v>
      </c>
      <c r="B560" s="263" t="s">
        <v>359</v>
      </c>
      <c r="C560" s="263" t="s">
        <v>2169</v>
      </c>
      <c r="D560" s="264">
        <v>0.77</v>
      </c>
      <c r="E560" s="265">
        <v>80.400000000000006</v>
      </c>
      <c r="F560" s="266">
        <v>3.9</v>
      </c>
      <c r="G560" s="269">
        <v>2.4</v>
      </c>
      <c r="H560" s="268">
        <v>99.1</v>
      </c>
    </row>
    <row r="561" spans="1:8" ht="12.65" customHeight="1">
      <c r="A561" s="263" t="s">
        <v>2171</v>
      </c>
      <c r="B561" s="263" t="s">
        <v>359</v>
      </c>
      <c r="C561" s="263" t="s">
        <v>2172</v>
      </c>
      <c r="D561" s="264">
        <v>0.66</v>
      </c>
      <c r="E561" s="265">
        <v>76.900000000000006</v>
      </c>
      <c r="F561" s="266">
        <v>5.6</v>
      </c>
      <c r="G561" s="269">
        <v>6.4</v>
      </c>
      <c r="H561" s="268">
        <v>98.6</v>
      </c>
    </row>
    <row r="562" spans="1:8" ht="12.65" customHeight="1">
      <c r="A562" s="263" t="s">
        <v>2174</v>
      </c>
      <c r="B562" s="263" t="s">
        <v>359</v>
      </c>
      <c r="C562" s="263" t="s">
        <v>2175</v>
      </c>
      <c r="D562" s="264">
        <v>0.56000000000000005</v>
      </c>
      <c r="E562" s="265">
        <v>80.5</v>
      </c>
      <c r="F562" s="266">
        <v>10.9</v>
      </c>
      <c r="G562" s="269">
        <v>90.1</v>
      </c>
      <c r="H562" s="268">
        <v>96.7</v>
      </c>
    </row>
    <row r="563" spans="1:8" ht="12.65" customHeight="1">
      <c r="A563" s="263" t="s">
        <v>2177</v>
      </c>
      <c r="B563" s="263" t="s">
        <v>359</v>
      </c>
      <c r="C563" s="263" t="s">
        <v>2178</v>
      </c>
      <c r="D563" s="264">
        <v>0.41</v>
      </c>
      <c r="E563" s="265">
        <v>84.9</v>
      </c>
      <c r="F563" s="266">
        <v>4.5</v>
      </c>
      <c r="G563" s="269">
        <v>5.9</v>
      </c>
      <c r="H563" s="268">
        <v>98.7</v>
      </c>
    </row>
    <row r="564" spans="1:8" ht="12.65" customHeight="1">
      <c r="A564" s="263" t="s">
        <v>2180</v>
      </c>
      <c r="B564" s="263" t="s">
        <v>359</v>
      </c>
      <c r="C564" s="263" t="s">
        <v>2181</v>
      </c>
      <c r="D564" s="264">
        <v>0.51</v>
      </c>
      <c r="E564" s="265">
        <v>75.900000000000006</v>
      </c>
      <c r="F564" s="266">
        <v>7</v>
      </c>
      <c r="G564" s="269">
        <v>25.2</v>
      </c>
      <c r="H564" s="268">
        <v>95.5</v>
      </c>
    </row>
    <row r="565" spans="1:8" ht="12.65" customHeight="1">
      <c r="A565" s="263" t="s">
        <v>2183</v>
      </c>
      <c r="B565" s="263" t="s">
        <v>359</v>
      </c>
      <c r="C565" s="263" t="s">
        <v>2184</v>
      </c>
      <c r="D565" s="264">
        <v>0.41</v>
      </c>
      <c r="E565" s="265">
        <v>76.2</v>
      </c>
      <c r="F565" s="266">
        <v>6.7</v>
      </c>
      <c r="G565" s="269" t="s">
        <v>5734</v>
      </c>
      <c r="H565" s="268">
        <v>93.2</v>
      </c>
    </row>
    <row r="566" spans="1:8" ht="12.65" customHeight="1">
      <c r="A566" s="263" t="s">
        <v>2186</v>
      </c>
      <c r="B566" s="263" t="s">
        <v>359</v>
      </c>
      <c r="C566" s="263" t="s">
        <v>2187</v>
      </c>
      <c r="D566" s="264">
        <v>0.39</v>
      </c>
      <c r="E566" s="265">
        <v>74.900000000000006</v>
      </c>
      <c r="F566" s="266">
        <v>12.1</v>
      </c>
      <c r="G566" s="269">
        <v>39.6</v>
      </c>
      <c r="H566" s="268">
        <v>93.7</v>
      </c>
    </row>
    <row r="567" spans="1:8" ht="12.65" customHeight="1">
      <c r="A567" s="263" t="s">
        <v>2189</v>
      </c>
      <c r="B567" s="263" t="s">
        <v>359</v>
      </c>
      <c r="C567" s="263" t="s">
        <v>2190</v>
      </c>
      <c r="D567" s="264">
        <v>0.32</v>
      </c>
      <c r="E567" s="265">
        <v>83.9</v>
      </c>
      <c r="F567" s="266">
        <v>8.3000000000000007</v>
      </c>
      <c r="G567" s="269">
        <v>24.9</v>
      </c>
      <c r="H567" s="268">
        <v>94.1</v>
      </c>
    </row>
    <row r="568" spans="1:8" ht="12.65" customHeight="1">
      <c r="A568" s="263" t="s">
        <v>2192</v>
      </c>
      <c r="B568" s="263" t="s">
        <v>359</v>
      </c>
      <c r="C568" s="263" t="s">
        <v>2193</v>
      </c>
      <c r="D568" s="264">
        <v>0.2</v>
      </c>
      <c r="E568" s="265">
        <v>77.099999999999994</v>
      </c>
      <c r="F568" s="266">
        <v>2</v>
      </c>
      <c r="G568" s="269" t="s">
        <v>5734</v>
      </c>
      <c r="H568" s="268">
        <v>94.7</v>
      </c>
    </row>
    <row r="569" spans="1:8" ht="12.65" customHeight="1">
      <c r="A569" s="263" t="s">
        <v>2195</v>
      </c>
      <c r="B569" s="263" t="s">
        <v>359</v>
      </c>
      <c r="C569" s="263" t="s">
        <v>1347</v>
      </c>
      <c r="D569" s="264">
        <v>0.64</v>
      </c>
      <c r="E569" s="265">
        <v>77.8</v>
      </c>
      <c r="F569" s="266">
        <v>7.5</v>
      </c>
      <c r="G569" s="269" t="s">
        <v>5734</v>
      </c>
      <c r="H569" s="268">
        <v>97.5</v>
      </c>
    </row>
    <row r="570" spans="1:8" ht="12.65" customHeight="1">
      <c r="A570" s="263" t="s">
        <v>2196</v>
      </c>
      <c r="B570" s="263" t="s">
        <v>359</v>
      </c>
      <c r="C570" s="263" t="s">
        <v>2197</v>
      </c>
      <c r="D570" s="264">
        <v>0.5</v>
      </c>
      <c r="E570" s="265">
        <v>85.5</v>
      </c>
      <c r="F570" s="266">
        <v>8.3000000000000007</v>
      </c>
      <c r="G570" s="269" t="s">
        <v>5734</v>
      </c>
      <c r="H570" s="268">
        <v>99.5</v>
      </c>
    </row>
    <row r="571" spans="1:8" ht="12.65" customHeight="1">
      <c r="A571" s="263" t="s">
        <v>2199</v>
      </c>
      <c r="B571" s="263" t="s">
        <v>359</v>
      </c>
      <c r="C571" s="263" t="s">
        <v>2200</v>
      </c>
      <c r="D571" s="264">
        <v>0.77</v>
      </c>
      <c r="E571" s="265">
        <v>84.2</v>
      </c>
      <c r="F571" s="266">
        <v>8.6999999999999993</v>
      </c>
      <c r="G571" s="269" t="s">
        <v>5734</v>
      </c>
      <c r="H571" s="268">
        <v>96.4</v>
      </c>
    </row>
    <row r="572" spans="1:8" ht="12.65" customHeight="1">
      <c r="A572" s="263" t="s">
        <v>2202</v>
      </c>
      <c r="B572" s="263" t="s">
        <v>359</v>
      </c>
      <c r="C572" s="263" t="s">
        <v>2203</v>
      </c>
      <c r="D572" s="264">
        <v>0.81</v>
      </c>
      <c r="E572" s="265">
        <v>77.2</v>
      </c>
      <c r="F572" s="266">
        <v>3.4</v>
      </c>
      <c r="G572" s="269">
        <v>24.1</v>
      </c>
      <c r="H572" s="268">
        <v>97.5</v>
      </c>
    </row>
    <row r="573" spans="1:8" ht="12.65" customHeight="1">
      <c r="A573" s="263" t="s">
        <v>2205</v>
      </c>
      <c r="B573" s="263" t="s">
        <v>359</v>
      </c>
      <c r="C573" s="263" t="s">
        <v>2206</v>
      </c>
      <c r="D573" s="264">
        <v>0.61</v>
      </c>
      <c r="E573" s="265">
        <v>88</v>
      </c>
      <c r="F573" s="266">
        <v>6</v>
      </c>
      <c r="G573" s="269" t="s">
        <v>5734</v>
      </c>
      <c r="H573" s="268">
        <v>95.8</v>
      </c>
    </row>
    <row r="574" spans="1:8" ht="12.65" customHeight="1">
      <c r="A574" s="263" t="s">
        <v>2208</v>
      </c>
      <c r="B574" s="263" t="s">
        <v>359</v>
      </c>
      <c r="C574" s="263" t="s">
        <v>2209</v>
      </c>
      <c r="D574" s="264">
        <v>0.75</v>
      </c>
      <c r="E574" s="265">
        <v>86.5</v>
      </c>
      <c r="F574" s="266">
        <v>7.4</v>
      </c>
      <c r="G574" s="269" t="s">
        <v>5734</v>
      </c>
      <c r="H574" s="268">
        <v>96.1</v>
      </c>
    </row>
    <row r="575" spans="1:8" ht="12.65" customHeight="1">
      <c r="A575" s="263" t="s">
        <v>2211</v>
      </c>
      <c r="B575" s="263" t="s">
        <v>359</v>
      </c>
      <c r="C575" s="263" t="s">
        <v>2212</v>
      </c>
      <c r="D575" s="264">
        <v>0.63</v>
      </c>
      <c r="E575" s="265">
        <v>78.7</v>
      </c>
      <c r="F575" s="266">
        <v>5.9</v>
      </c>
      <c r="G575" s="269">
        <v>8.8000000000000007</v>
      </c>
      <c r="H575" s="268">
        <v>98.4</v>
      </c>
    </row>
    <row r="576" spans="1:8" ht="12.65" customHeight="1">
      <c r="A576" s="263" t="s">
        <v>2217</v>
      </c>
      <c r="B576" s="263" t="s">
        <v>363</v>
      </c>
      <c r="C576" s="263" t="s">
        <v>550</v>
      </c>
      <c r="D576" s="264">
        <v>0.91</v>
      </c>
      <c r="E576" s="265">
        <v>95.7</v>
      </c>
      <c r="F576" s="266">
        <v>11.2</v>
      </c>
      <c r="G576" s="269">
        <v>116</v>
      </c>
      <c r="H576" s="268">
        <v>100.9</v>
      </c>
    </row>
    <row r="577" spans="1:8" ht="12.65" customHeight="1">
      <c r="A577" s="263" t="s">
        <v>2220</v>
      </c>
      <c r="B577" s="263" t="s">
        <v>363</v>
      </c>
      <c r="C577" s="263" t="s">
        <v>2221</v>
      </c>
      <c r="D577" s="264">
        <v>0.61</v>
      </c>
      <c r="E577" s="265">
        <v>84.8</v>
      </c>
      <c r="F577" s="266">
        <v>12</v>
      </c>
      <c r="G577" s="269">
        <v>92.8</v>
      </c>
      <c r="H577" s="268">
        <v>99.1</v>
      </c>
    </row>
    <row r="578" spans="1:8" ht="12.65" customHeight="1">
      <c r="A578" s="263" t="s">
        <v>2223</v>
      </c>
      <c r="B578" s="263" t="s">
        <v>363</v>
      </c>
      <c r="C578" s="263" t="s">
        <v>2224</v>
      </c>
      <c r="D578" s="264">
        <v>1.08</v>
      </c>
      <c r="E578" s="265">
        <v>90.5</v>
      </c>
      <c r="F578" s="266">
        <v>1.6</v>
      </c>
      <c r="G578" s="269" t="s">
        <v>5734</v>
      </c>
      <c r="H578" s="268">
        <v>101.5</v>
      </c>
    </row>
    <row r="579" spans="1:8" ht="12.65" customHeight="1">
      <c r="A579" s="263" t="s">
        <v>2226</v>
      </c>
      <c r="B579" s="263" t="s">
        <v>363</v>
      </c>
      <c r="C579" s="263" t="s">
        <v>682</v>
      </c>
      <c r="D579" s="264">
        <v>0.94</v>
      </c>
      <c r="E579" s="265">
        <v>88.5</v>
      </c>
      <c r="F579" s="266">
        <v>2.9</v>
      </c>
      <c r="G579" s="269">
        <v>15.5</v>
      </c>
      <c r="H579" s="268">
        <v>99.9</v>
      </c>
    </row>
    <row r="580" spans="1:8" ht="12.65" customHeight="1">
      <c r="A580" s="263" t="s">
        <v>2228</v>
      </c>
      <c r="B580" s="263" t="s">
        <v>363</v>
      </c>
      <c r="C580" s="263" t="s">
        <v>2229</v>
      </c>
      <c r="D580" s="264">
        <v>0.56000000000000005</v>
      </c>
      <c r="E580" s="265">
        <v>89.6</v>
      </c>
      <c r="F580" s="266">
        <v>5.5</v>
      </c>
      <c r="G580" s="269">
        <v>26.7</v>
      </c>
      <c r="H580" s="268">
        <v>99.4</v>
      </c>
    </row>
    <row r="581" spans="1:8" ht="12.65" customHeight="1">
      <c r="A581" s="263" t="s">
        <v>2231</v>
      </c>
      <c r="B581" s="263" t="s">
        <v>363</v>
      </c>
      <c r="C581" s="263" t="s">
        <v>2232</v>
      </c>
      <c r="D581" s="264">
        <v>0.86</v>
      </c>
      <c r="E581" s="265">
        <v>89.8</v>
      </c>
      <c r="F581" s="266">
        <v>3.8</v>
      </c>
      <c r="G581" s="269">
        <v>0.3</v>
      </c>
      <c r="H581" s="268">
        <v>101.7</v>
      </c>
    </row>
    <row r="582" spans="1:8" ht="12.65" customHeight="1">
      <c r="A582" s="263" t="s">
        <v>2234</v>
      </c>
      <c r="B582" s="263" t="s">
        <v>363</v>
      </c>
      <c r="C582" s="263" t="s">
        <v>2235</v>
      </c>
      <c r="D582" s="264">
        <v>0.88</v>
      </c>
      <c r="E582" s="265">
        <v>87.9</v>
      </c>
      <c r="F582" s="266">
        <v>1.4</v>
      </c>
      <c r="G582" s="269">
        <v>3.3</v>
      </c>
      <c r="H582" s="268">
        <v>101.1</v>
      </c>
    </row>
    <row r="583" spans="1:8" ht="12.65" customHeight="1">
      <c r="A583" s="263" t="s">
        <v>2237</v>
      </c>
      <c r="B583" s="263" t="s">
        <v>363</v>
      </c>
      <c r="C583" s="263" t="s">
        <v>2238</v>
      </c>
      <c r="D583" s="264">
        <v>0.84</v>
      </c>
      <c r="E583" s="265">
        <v>88.9</v>
      </c>
      <c r="F583" s="266">
        <v>4.8</v>
      </c>
      <c r="G583" s="269">
        <v>13.4</v>
      </c>
      <c r="H583" s="268">
        <v>99</v>
      </c>
    </row>
    <row r="584" spans="1:8" ht="12.65" customHeight="1">
      <c r="A584" s="263" t="s">
        <v>2240</v>
      </c>
      <c r="B584" s="263" t="s">
        <v>363</v>
      </c>
      <c r="C584" s="263" t="s">
        <v>2241</v>
      </c>
      <c r="D584" s="264">
        <v>0.8</v>
      </c>
      <c r="E584" s="265">
        <v>89.3</v>
      </c>
      <c r="F584" s="266">
        <v>10.6</v>
      </c>
      <c r="G584" s="269">
        <v>84.3</v>
      </c>
      <c r="H584" s="268">
        <v>101.1</v>
      </c>
    </row>
    <row r="585" spans="1:8" ht="12.65" customHeight="1">
      <c r="A585" s="263" t="s">
        <v>2243</v>
      </c>
      <c r="B585" s="263" t="s">
        <v>363</v>
      </c>
      <c r="C585" s="263" t="s">
        <v>2244</v>
      </c>
      <c r="D585" s="264">
        <v>1.29</v>
      </c>
      <c r="E585" s="265">
        <v>89.2</v>
      </c>
      <c r="F585" s="266">
        <v>8.6</v>
      </c>
      <c r="G585" s="269">
        <v>99.4</v>
      </c>
      <c r="H585" s="268">
        <v>100.6</v>
      </c>
    </row>
    <row r="586" spans="1:8" ht="12.65" customHeight="1">
      <c r="A586" s="263" t="s">
        <v>2246</v>
      </c>
      <c r="B586" s="263" t="s">
        <v>363</v>
      </c>
      <c r="C586" s="263" t="s">
        <v>2247</v>
      </c>
      <c r="D586" s="264">
        <v>0.91</v>
      </c>
      <c r="E586" s="265">
        <v>87.9</v>
      </c>
      <c r="F586" s="266">
        <v>1.4</v>
      </c>
      <c r="G586" s="269" t="s">
        <v>5734</v>
      </c>
      <c r="H586" s="268">
        <v>98.7</v>
      </c>
    </row>
    <row r="587" spans="1:8" ht="12.65" customHeight="1">
      <c r="A587" s="263" t="s">
        <v>2248</v>
      </c>
      <c r="B587" s="263" t="s">
        <v>363</v>
      </c>
      <c r="C587" s="263" t="s">
        <v>2249</v>
      </c>
      <c r="D587" s="264">
        <v>0.69</v>
      </c>
      <c r="E587" s="265">
        <v>85.6</v>
      </c>
      <c r="F587" s="266">
        <v>3.1</v>
      </c>
      <c r="G587" s="269">
        <v>32.700000000000003</v>
      </c>
      <c r="H587" s="268">
        <v>101.6</v>
      </c>
    </row>
    <row r="588" spans="1:8" ht="12.65" customHeight="1">
      <c r="A588" s="263" t="s">
        <v>2251</v>
      </c>
      <c r="B588" s="263" t="s">
        <v>363</v>
      </c>
      <c r="C588" s="263" t="s">
        <v>2252</v>
      </c>
      <c r="D588" s="264">
        <v>0.49</v>
      </c>
      <c r="E588" s="265">
        <v>91.2</v>
      </c>
      <c r="F588" s="266">
        <v>8.9</v>
      </c>
      <c r="G588" s="269" t="s">
        <v>5734</v>
      </c>
      <c r="H588" s="268">
        <v>98.7</v>
      </c>
    </row>
    <row r="589" spans="1:8" ht="12.65" customHeight="1">
      <c r="A589" s="263" t="s">
        <v>2254</v>
      </c>
      <c r="B589" s="263" t="s">
        <v>363</v>
      </c>
      <c r="C589" s="263" t="s">
        <v>2255</v>
      </c>
      <c r="D589" s="264">
        <v>0.92</v>
      </c>
      <c r="E589" s="265">
        <v>89.8</v>
      </c>
      <c r="F589" s="266">
        <v>7.7</v>
      </c>
      <c r="G589" s="269">
        <v>26.9</v>
      </c>
      <c r="H589" s="268">
        <v>101.7</v>
      </c>
    </row>
    <row r="590" spans="1:8" ht="12.65" customHeight="1">
      <c r="A590" s="263" t="s">
        <v>2257</v>
      </c>
      <c r="B590" s="263" t="s">
        <v>363</v>
      </c>
      <c r="C590" s="263" t="s">
        <v>717</v>
      </c>
      <c r="D590" s="264">
        <v>0.94</v>
      </c>
      <c r="E590" s="265">
        <v>87.2</v>
      </c>
      <c r="F590" s="266">
        <v>2.2999999999999998</v>
      </c>
      <c r="G590" s="269" t="s">
        <v>5734</v>
      </c>
      <c r="H590" s="268">
        <v>102.7</v>
      </c>
    </row>
    <row r="591" spans="1:8" ht="12.65" customHeight="1">
      <c r="A591" s="263" t="s">
        <v>2259</v>
      </c>
      <c r="B591" s="263" t="s">
        <v>363</v>
      </c>
      <c r="C591" s="263" t="s">
        <v>2260</v>
      </c>
      <c r="D591" s="264">
        <v>0.47</v>
      </c>
      <c r="E591" s="265">
        <v>91.9</v>
      </c>
      <c r="F591" s="266">
        <v>7</v>
      </c>
      <c r="G591" s="269">
        <v>39</v>
      </c>
      <c r="H591" s="268">
        <v>100.1</v>
      </c>
    </row>
    <row r="592" spans="1:8" ht="12.65" customHeight="1">
      <c r="A592" s="263" t="s">
        <v>2262</v>
      </c>
      <c r="B592" s="263" t="s">
        <v>363</v>
      </c>
      <c r="C592" s="263" t="s">
        <v>2263</v>
      </c>
      <c r="D592" s="264">
        <v>1.05</v>
      </c>
      <c r="E592" s="265">
        <v>88.8</v>
      </c>
      <c r="F592" s="266">
        <v>5.3</v>
      </c>
      <c r="G592" s="269">
        <v>11.9</v>
      </c>
      <c r="H592" s="268">
        <v>100.9</v>
      </c>
    </row>
    <row r="593" spans="1:8" ht="12.65" customHeight="1">
      <c r="A593" s="263" t="s">
        <v>2265</v>
      </c>
      <c r="B593" s="263" t="s">
        <v>363</v>
      </c>
      <c r="C593" s="263" t="s">
        <v>2266</v>
      </c>
      <c r="D593" s="264">
        <v>0.94</v>
      </c>
      <c r="E593" s="265">
        <v>81.2</v>
      </c>
      <c r="F593" s="266">
        <v>1.1000000000000001</v>
      </c>
      <c r="G593" s="269">
        <v>45.1</v>
      </c>
      <c r="H593" s="268">
        <v>103</v>
      </c>
    </row>
    <row r="594" spans="1:8" ht="12.65" customHeight="1">
      <c r="A594" s="263" t="s">
        <v>2268</v>
      </c>
      <c r="B594" s="263" t="s">
        <v>363</v>
      </c>
      <c r="C594" s="263" t="s">
        <v>2269</v>
      </c>
      <c r="D594" s="264">
        <v>0.94</v>
      </c>
      <c r="E594" s="265">
        <v>92.2</v>
      </c>
      <c r="F594" s="266">
        <v>5.9</v>
      </c>
      <c r="G594" s="269">
        <v>5.5</v>
      </c>
      <c r="H594" s="268">
        <v>101.4</v>
      </c>
    </row>
    <row r="595" spans="1:8" ht="12.65" customHeight="1">
      <c r="A595" s="263" t="s">
        <v>2271</v>
      </c>
      <c r="B595" s="263" t="s">
        <v>363</v>
      </c>
      <c r="C595" s="263" t="s">
        <v>2272</v>
      </c>
      <c r="D595" s="264">
        <v>0.79</v>
      </c>
      <c r="E595" s="265">
        <v>88.2</v>
      </c>
      <c r="F595" s="266">
        <v>1.6</v>
      </c>
      <c r="G595" s="269" t="s">
        <v>5734</v>
      </c>
      <c r="H595" s="268">
        <v>99.3</v>
      </c>
    </row>
    <row r="596" spans="1:8" ht="12.65" customHeight="1">
      <c r="A596" s="263" t="s">
        <v>2274</v>
      </c>
      <c r="B596" s="263" t="s">
        <v>363</v>
      </c>
      <c r="C596" s="263" t="s">
        <v>2275</v>
      </c>
      <c r="D596" s="264">
        <v>0.51</v>
      </c>
      <c r="E596" s="265">
        <v>92.4</v>
      </c>
      <c r="F596" s="266">
        <v>9.4</v>
      </c>
      <c r="G596" s="269">
        <v>86.6</v>
      </c>
      <c r="H596" s="268">
        <v>100.2</v>
      </c>
    </row>
    <row r="597" spans="1:8" ht="12.65" customHeight="1">
      <c r="A597" s="263" t="s">
        <v>2277</v>
      </c>
      <c r="B597" s="263" t="s">
        <v>363</v>
      </c>
      <c r="C597" s="263" t="s">
        <v>2278</v>
      </c>
      <c r="D597" s="264">
        <v>0.76</v>
      </c>
      <c r="E597" s="265">
        <v>92.4</v>
      </c>
      <c r="F597" s="266">
        <v>4.7</v>
      </c>
      <c r="G597" s="269">
        <v>36.799999999999997</v>
      </c>
      <c r="H597" s="268">
        <v>100.9</v>
      </c>
    </row>
    <row r="598" spans="1:8" ht="12.65" customHeight="1">
      <c r="A598" s="263" t="s">
        <v>2280</v>
      </c>
      <c r="B598" s="263" t="s">
        <v>363</v>
      </c>
      <c r="C598" s="263" t="s">
        <v>2281</v>
      </c>
      <c r="D598" s="264">
        <v>1.03</v>
      </c>
      <c r="E598" s="265">
        <v>89.9</v>
      </c>
      <c r="F598" s="266">
        <v>3.3</v>
      </c>
      <c r="G598" s="269">
        <v>27.7</v>
      </c>
      <c r="H598" s="268">
        <v>100.3</v>
      </c>
    </row>
    <row r="599" spans="1:8" ht="12.65" customHeight="1">
      <c r="A599" s="263" t="s">
        <v>2283</v>
      </c>
      <c r="B599" s="263" t="s">
        <v>363</v>
      </c>
      <c r="C599" s="263" t="s">
        <v>2284</v>
      </c>
      <c r="D599" s="264">
        <v>0.91</v>
      </c>
      <c r="E599" s="265">
        <v>85.8</v>
      </c>
      <c r="F599" s="266">
        <v>8.1999999999999993</v>
      </c>
      <c r="G599" s="269">
        <v>46.2</v>
      </c>
      <c r="H599" s="268">
        <v>102.9</v>
      </c>
    </row>
    <row r="600" spans="1:8" ht="12.65" customHeight="1">
      <c r="A600" s="263" t="s">
        <v>2286</v>
      </c>
      <c r="B600" s="263" t="s">
        <v>363</v>
      </c>
      <c r="C600" s="263" t="s">
        <v>2287</v>
      </c>
      <c r="D600" s="264">
        <v>1.46</v>
      </c>
      <c r="E600" s="265">
        <v>89.9</v>
      </c>
      <c r="F600" s="266">
        <v>8.1999999999999993</v>
      </c>
      <c r="G600" s="269">
        <v>37.1</v>
      </c>
      <c r="H600" s="268">
        <v>101.5</v>
      </c>
    </row>
    <row r="601" spans="1:8" ht="12.65" customHeight="1">
      <c r="A601" s="263" t="s">
        <v>2289</v>
      </c>
      <c r="B601" s="263" t="s">
        <v>363</v>
      </c>
      <c r="C601" s="263" t="s">
        <v>2290</v>
      </c>
      <c r="D601" s="264">
        <v>0.79</v>
      </c>
      <c r="E601" s="265">
        <v>83.5</v>
      </c>
      <c r="F601" s="266">
        <v>1.8</v>
      </c>
      <c r="G601" s="269" t="s">
        <v>5734</v>
      </c>
      <c r="H601" s="268">
        <v>100</v>
      </c>
    </row>
    <row r="602" spans="1:8" ht="12.65" customHeight="1">
      <c r="A602" s="263" t="s">
        <v>2292</v>
      </c>
      <c r="B602" s="263" t="s">
        <v>363</v>
      </c>
      <c r="C602" s="263" t="s">
        <v>2293</v>
      </c>
      <c r="D602" s="264">
        <v>1.0900000000000001</v>
      </c>
      <c r="E602" s="265">
        <v>89.5</v>
      </c>
      <c r="F602" s="266">
        <v>2.5</v>
      </c>
      <c r="G602" s="269">
        <v>6.6</v>
      </c>
      <c r="H602" s="268">
        <v>100.5</v>
      </c>
    </row>
    <row r="603" spans="1:8" ht="12.65" customHeight="1">
      <c r="A603" s="263" t="s">
        <v>2295</v>
      </c>
      <c r="B603" s="263" t="s">
        <v>363</v>
      </c>
      <c r="C603" s="263" t="s">
        <v>2296</v>
      </c>
      <c r="D603" s="264">
        <v>0.65</v>
      </c>
      <c r="E603" s="265">
        <v>92.1</v>
      </c>
      <c r="F603" s="266">
        <v>6.5</v>
      </c>
      <c r="G603" s="269">
        <v>30.4</v>
      </c>
      <c r="H603" s="268">
        <v>99.2</v>
      </c>
    </row>
    <row r="604" spans="1:8" ht="12.65" customHeight="1">
      <c r="A604" s="263" t="s">
        <v>2298</v>
      </c>
      <c r="B604" s="263" t="s">
        <v>363</v>
      </c>
      <c r="C604" s="263" t="s">
        <v>2299</v>
      </c>
      <c r="D604" s="264">
        <v>1.04</v>
      </c>
      <c r="E604" s="265">
        <v>86</v>
      </c>
      <c r="F604" s="266">
        <v>0.2</v>
      </c>
      <c r="G604" s="269">
        <v>2.2000000000000002</v>
      </c>
      <c r="H604" s="268">
        <v>99.6</v>
      </c>
    </row>
    <row r="605" spans="1:8" ht="12.65" customHeight="1">
      <c r="A605" s="263" t="s">
        <v>2301</v>
      </c>
      <c r="B605" s="263" t="s">
        <v>363</v>
      </c>
      <c r="C605" s="263" t="s">
        <v>2302</v>
      </c>
      <c r="D605" s="264">
        <v>0.87</v>
      </c>
      <c r="E605" s="265">
        <v>84.2</v>
      </c>
      <c r="F605" s="266">
        <v>4.4000000000000004</v>
      </c>
      <c r="G605" s="269">
        <v>32.700000000000003</v>
      </c>
      <c r="H605" s="268">
        <v>101.3</v>
      </c>
    </row>
    <row r="606" spans="1:8" ht="12.65" customHeight="1">
      <c r="A606" s="263" t="s">
        <v>2304</v>
      </c>
      <c r="B606" s="263" t="s">
        <v>363</v>
      </c>
      <c r="C606" s="263" t="s">
        <v>2305</v>
      </c>
      <c r="D606" s="264">
        <v>0.79</v>
      </c>
      <c r="E606" s="265">
        <v>86.7</v>
      </c>
      <c r="F606" s="266">
        <v>7.4</v>
      </c>
      <c r="G606" s="269">
        <v>5</v>
      </c>
      <c r="H606" s="268">
        <v>99.1</v>
      </c>
    </row>
    <row r="607" spans="1:8" ht="12.65" customHeight="1">
      <c r="A607" s="263" t="s">
        <v>2307</v>
      </c>
      <c r="B607" s="263" t="s">
        <v>363</v>
      </c>
      <c r="C607" s="263" t="s">
        <v>2308</v>
      </c>
      <c r="D607" s="264">
        <v>0.31</v>
      </c>
      <c r="E607" s="265">
        <v>93</v>
      </c>
      <c r="F607" s="266">
        <v>8.8000000000000007</v>
      </c>
      <c r="G607" s="269" t="s">
        <v>5734</v>
      </c>
      <c r="H607" s="268">
        <v>98</v>
      </c>
    </row>
    <row r="608" spans="1:8" ht="12.65" customHeight="1">
      <c r="A608" s="263" t="s">
        <v>2310</v>
      </c>
      <c r="B608" s="263" t="s">
        <v>363</v>
      </c>
      <c r="C608" s="263" t="s">
        <v>2311</v>
      </c>
      <c r="D608" s="264">
        <v>0.48</v>
      </c>
      <c r="E608" s="265">
        <v>87.9</v>
      </c>
      <c r="F608" s="266">
        <v>6.4</v>
      </c>
      <c r="G608" s="269">
        <v>15.5</v>
      </c>
      <c r="H608" s="268">
        <v>101.3</v>
      </c>
    </row>
    <row r="609" spans="1:8" ht="12.65" customHeight="1">
      <c r="A609" s="263" t="s">
        <v>2313</v>
      </c>
      <c r="B609" s="263" t="s">
        <v>363</v>
      </c>
      <c r="C609" s="263" t="s">
        <v>2314</v>
      </c>
      <c r="D609" s="264">
        <v>0.52</v>
      </c>
      <c r="E609" s="265">
        <v>84.3</v>
      </c>
      <c r="F609" s="266">
        <v>8.5</v>
      </c>
      <c r="G609" s="269">
        <v>19.100000000000001</v>
      </c>
      <c r="H609" s="268">
        <v>100.5</v>
      </c>
    </row>
    <row r="610" spans="1:8" ht="12.65" customHeight="1">
      <c r="A610" s="263" t="s">
        <v>2316</v>
      </c>
      <c r="B610" s="263" t="s">
        <v>363</v>
      </c>
      <c r="C610" s="263" t="s">
        <v>2317</v>
      </c>
      <c r="D610" s="264">
        <v>0.49</v>
      </c>
      <c r="E610" s="265">
        <v>89.4</v>
      </c>
      <c r="F610" s="266">
        <v>6.6</v>
      </c>
      <c r="G610" s="269" t="s">
        <v>5734</v>
      </c>
      <c r="H610" s="268">
        <v>102</v>
      </c>
    </row>
    <row r="611" spans="1:8" ht="12.65" customHeight="1">
      <c r="A611" s="263" t="s">
        <v>2319</v>
      </c>
      <c r="B611" s="263" t="s">
        <v>363</v>
      </c>
      <c r="C611" s="263" t="s">
        <v>2320</v>
      </c>
      <c r="D611" s="264">
        <v>0.41</v>
      </c>
      <c r="E611" s="265">
        <v>84.3</v>
      </c>
      <c r="F611" s="266">
        <v>7</v>
      </c>
      <c r="G611" s="269">
        <v>22.8</v>
      </c>
      <c r="H611" s="268">
        <v>99.9</v>
      </c>
    </row>
    <row r="612" spans="1:8" ht="12.65" customHeight="1">
      <c r="A612" s="263" t="s">
        <v>5747</v>
      </c>
      <c r="B612" s="263" t="s">
        <v>363</v>
      </c>
      <c r="C612" s="263" t="s">
        <v>5748</v>
      </c>
      <c r="D612" s="264">
        <v>0.61</v>
      </c>
      <c r="E612" s="265">
        <v>94.6</v>
      </c>
      <c r="F612" s="266">
        <v>8.9</v>
      </c>
      <c r="G612" s="269">
        <v>60.4</v>
      </c>
      <c r="H612" s="268">
        <v>99.6</v>
      </c>
    </row>
    <row r="613" spans="1:8" ht="12.65" customHeight="1">
      <c r="A613" s="263" t="s">
        <v>2325</v>
      </c>
      <c r="B613" s="263" t="s">
        <v>363</v>
      </c>
      <c r="C613" s="263" t="s">
        <v>2326</v>
      </c>
      <c r="D613" s="264">
        <v>0.78</v>
      </c>
      <c r="E613" s="265">
        <v>89.7</v>
      </c>
      <c r="F613" s="266">
        <v>5.8</v>
      </c>
      <c r="G613" s="269">
        <v>15.2</v>
      </c>
      <c r="H613" s="268">
        <v>98</v>
      </c>
    </row>
    <row r="614" spans="1:8" ht="12.65" customHeight="1">
      <c r="A614" s="263" t="s">
        <v>2328</v>
      </c>
      <c r="B614" s="263" t="s">
        <v>363</v>
      </c>
      <c r="C614" s="263" t="s">
        <v>2329</v>
      </c>
      <c r="D614" s="264">
        <v>0.56000000000000005</v>
      </c>
      <c r="E614" s="265">
        <v>89.1</v>
      </c>
      <c r="F614" s="266">
        <v>5</v>
      </c>
      <c r="G614" s="269" t="s">
        <v>5734</v>
      </c>
      <c r="H614" s="268">
        <v>97.6</v>
      </c>
    </row>
    <row r="615" spans="1:8" ht="12.65" customHeight="1">
      <c r="A615" s="263" t="s">
        <v>2331</v>
      </c>
      <c r="B615" s="263" t="s">
        <v>363</v>
      </c>
      <c r="C615" s="263" t="s">
        <v>2332</v>
      </c>
      <c r="D615" s="264">
        <v>0.42</v>
      </c>
      <c r="E615" s="265">
        <v>79.900000000000006</v>
      </c>
      <c r="F615" s="266">
        <v>4.2</v>
      </c>
      <c r="G615" s="269" t="s">
        <v>5734</v>
      </c>
      <c r="H615" s="268">
        <v>99.4</v>
      </c>
    </row>
    <row r="616" spans="1:8" ht="12.65" customHeight="1">
      <c r="A616" s="263" t="s">
        <v>2334</v>
      </c>
      <c r="B616" s="263" t="s">
        <v>363</v>
      </c>
      <c r="C616" s="263" t="s">
        <v>2335</v>
      </c>
      <c r="D616" s="264">
        <v>0.56000000000000005</v>
      </c>
      <c r="E616" s="265">
        <v>84.8</v>
      </c>
      <c r="F616" s="266">
        <v>5.7</v>
      </c>
      <c r="G616" s="269" t="s">
        <v>5734</v>
      </c>
      <c r="H616" s="268">
        <v>100.5</v>
      </c>
    </row>
    <row r="617" spans="1:8" ht="12.65" customHeight="1">
      <c r="A617" s="263" t="s">
        <v>2337</v>
      </c>
      <c r="B617" s="263" t="s">
        <v>363</v>
      </c>
      <c r="C617" s="263" t="s">
        <v>2338</v>
      </c>
      <c r="D617" s="264">
        <v>0.44</v>
      </c>
      <c r="E617" s="265">
        <v>81.2</v>
      </c>
      <c r="F617" s="266">
        <v>6.1</v>
      </c>
      <c r="G617" s="269" t="s">
        <v>5734</v>
      </c>
      <c r="H617" s="268">
        <v>99.5</v>
      </c>
    </row>
    <row r="618" spans="1:8" ht="12.65" customHeight="1">
      <c r="A618" s="263" t="s">
        <v>2340</v>
      </c>
      <c r="B618" s="263" t="s">
        <v>363</v>
      </c>
      <c r="C618" s="263" t="s">
        <v>2341</v>
      </c>
      <c r="D618" s="264">
        <v>0.44</v>
      </c>
      <c r="E618" s="265">
        <v>79.8</v>
      </c>
      <c r="F618" s="266">
        <v>7.4</v>
      </c>
      <c r="G618" s="269">
        <v>11.5</v>
      </c>
      <c r="H618" s="268">
        <v>101.6</v>
      </c>
    </row>
    <row r="619" spans="1:8" ht="12.65" customHeight="1">
      <c r="A619" s="263" t="s">
        <v>2343</v>
      </c>
      <c r="B619" s="263" t="s">
        <v>363</v>
      </c>
      <c r="C619" s="263" t="s">
        <v>2344</v>
      </c>
      <c r="D619" s="264">
        <v>0.98</v>
      </c>
      <c r="E619" s="265">
        <v>80.599999999999994</v>
      </c>
      <c r="F619" s="266">
        <v>6.6</v>
      </c>
      <c r="G619" s="269" t="s">
        <v>5734</v>
      </c>
      <c r="H619" s="268">
        <v>104.3</v>
      </c>
    </row>
    <row r="620" spans="1:8" ht="12.65" customHeight="1">
      <c r="A620" s="263" t="s">
        <v>2346</v>
      </c>
      <c r="B620" s="263" t="s">
        <v>363</v>
      </c>
      <c r="C620" s="263" t="s">
        <v>2347</v>
      </c>
      <c r="D620" s="264">
        <v>0.46</v>
      </c>
      <c r="E620" s="265">
        <v>84.8</v>
      </c>
      <c r="F620" s="266">
        <v>5.8</v>
      </c>
      <c r="G620" s="269" t="s">
        <v>5734</v>
      </c>
      <c r="H620" s="268">
        <v>99.6</v>
      </c>
    </row>
    <row r="621" spans="1:8" ht="12.65" customHeight="1">
      <c r="A621" s="263" t="s">
        <v>2349</v>
      </c>
      <c r="B621" s="263" t="s">
        <v>363</v>
      </c>
      <c r="C621" s="263" t="s">
        <v>2350</v>
      </c>
      <c r="D621" s="264">
        <v>0.55000000000000004</v>
      </c>
      <c r="E621" s="265">
        <v>80.099999999999994</v>
      </c>
      <c r="F621" s="266">
        <v>5.0999999999999996</v>
      </c>
      <c r="G621" s="269" t="s">
        <v>5734</v>
      </c>
      <c r="H621" s="268">
        <v>101</v>
      </c>
    </row>
    <row r="622" spans="1:8" ht="12.65" customHeight="1">
      <c r="A622" s="263" t="s">
        <v>2352</v>
      </c>
      <c r="B622" s="263" t="s">
        <v>363</v>
      </c>
      <c r="C622" s="263" t="s">
        <v>2353</v>
      </c>
      <c r="D622" s="264">
        <v>0.4</v>
      </c>
      <c r="E622" s="265">
        <v>79.400000000000006</v>
      </c>
      <c r="F622" s="266">
        <v>6.2</v>
      </c>
      <c r="G622" s="269">
        <v>21.2</v>
      </c>
      <c r="H622" s="268">
        <v>97.3</v>
      </c>
    </row>
    <row r="623" spans="1:8" ht="12.65" customHeight="1">
      <c r="A623" s="263" t="s">
        <v>2355</v>
      </c>
      <c r="B623" s="263" t="s">
        <v>363</v>
      </c>
      <c r="C623" s="263" t="s">
        <v>2356</v>
      </c>
      <c r="D623" s="264">
        <v>0.52</v>
      </c>
      <c r="E623" s="265">
        <v>80.3</v>
      </c>
      <c r="F623" s="266">
        <v>9</v>
      </c>
      <c r="G623" s="269">
        <v>42.2</v>
      </c>
      <c r="H623" s="268">
        <v>101.9</v>
      </c>
    </row>
    <row r="624" spans="1:8" ht="12.65" customHeight="1">
      <c r="A624" s="263" t="s">
        <v>2358</v>
      </c>
      <c r="B624" s="263" t="s">
        <v>363</v>
      </c>
      <c r="C624" s="263" t="s">
        <v>2359</v>
      </c>
      <c r="D624" s="264">
        <v>0.46</v>
      </c>
      <c r="E624" s="265">
        <v>74.400000000000006</v>
      </c>
      <c r="F624" s="266">
        <v>4.5</v>
      </c>
      <c r="G624" s="269" t="s">
        <v>5734</v>
      </c>
      <c r="H624" s="268">
        <v>100.2</v>
      </c>
    </row>
    <row r="625" spans="1:8" ht="12.65" customHeight="1">
      <c r="A625" s="263" t="s">
        <v>2361</v>
      </c>
      <c r="B625" s="263" t="s">
        <v>363</v>
      </c>
      <c r="C625" s="263" t="s">
        <v>2362</v>
      </c>
      <c r="D625" s="264">
        <v>0.54</v>
      </c>
      <c r="E625" s="265">
        <v>81.5</v>
      </c>
      <c r="F625" s="266">
        <v>6.1</v>
      </c>
      <c r="G625" s="269">
        <v>5.4</v>
      </c>
      <c r="H625" s="268">
        <v>99.7</v>
      </c>
    </row>
    <row r="626" spans="1:8" ht="12.65" customHeight="1">
      <c r="A626" s="263" t="s">
        <v>2364</v>
      </c>
      <c r="B626" s="263" t="s">
        <v>363</v>
      </c>
      <c r="C626" s="263" t="s">
        <v>2365</v>
      </c>
      <c r="D626" s="264">
        <v>0.42</v>
      </c>
      <c r="E626" s="265">
        <v>77.5</v>
      </c>
      <c r="F626" s="266">
        <v>6.1</v>
      </c>
      <c r="G626" s="269" t="s">
        <v>5734</v>
      </c>
      <c r="H626" s="268">
        <v>100.6</v>
      </c>
    </row>
    <row r="627" spans="1:8" ht="12.65" customHeight="1">
      <c r="A627" s="263" t="s">
        <v>2367</v>
      </c>
      <c r="B627" s="263" t="s">
        <v>363</v>
      </c>
      <c r="C627" s="263" t="s">
        <v>2368</v>
      </c>
      <c r="D627" s="264">
        <v>0.42</v>
      </c>
      <c r="E627" s="265">
        <v>81.599999999999994</v>
      </c>
      <c r="F627" s="266">
        <v>4.0999999999999996</v>
      </c>
      <c r="G627" s="269" t="s">
        <v>5734</v>
      </c>
      <c r="H627" s="268">
        <v>98.7</v>
      </c>
    </row>
    <row r="628" spans="1:8" ht="12.65" customHeight="1">
      <c r="A628" s="263" t="s">
        <v>2370</v>
      </c>
      <c r="B628" s="263" t="s">
        <v>363</v>
      </c>
      <c r="C628" s="263" t="s">
        <v>2371</v>
      </c>
      <c r="D628" s="264">
        <v>0.41</v>
      </c>
      <c r="E628" s="265">
        <v>86.7</v>
      </c>
      <c r="F628" s="266">
        <v>4.2</v>
      </c>
      <c r="G628" s="269">
        <v>16.399999999999999</v>
      </c>
      <c r="H628" s="268">
        <v>96.1</v>
      </c>
    </row>
    <row r="629" spans="1:8" ht="12.65" customHeight="1">
      <c r="A629" s="263" t="s">
        <v>2373</v>
      </c>
      <c r="B629" s="263" t="s">
        <v>363</v>
      </c>
      <c r="C629" s="263" t="s">
        <v>2374</v>
      </c>
      <c r="D629" s="264">
        <v>0.28000000000000003</v>
      </c>
      <c r="E629" s="265">
        <v>79.3</v>
      </c>
      <c r="F629" s="266">
        <v>9.6999999999999993</v>
      </c>
      <c r="G629" s="269">
        <v>20.399999999999999</v>
      </c>
      <c r="H629" s="268">
        <v>100.6</v>
      </c>
    </row>
    <row r="630" spans="1:8" ht="12.65" customHeight="1">
      <c r="A630" s="263" t="s">
        <v>2379</v>
      </c>
      <c r="B630" s="263" t="s">
        <v>367</v>
      </c>
      <c r="C630" s="263" t="s">
        <v>2380</v>
      </c>
      <c r="D630" s="264">
        <v>0.87</v>
      </c>
      <c r="E630" s="265">
        <v>73.400000000000006</v>
      </c>
      <c r="F630" s="266">
        <v>-0.6</v>
      </c>
      <c r="G630" s="269" t="s">
        <v>5734</v>
      </c>
      <c r="H630" s="268">
        <v>99.2</v>
      </c>
    </row>
    <row r="631" spans="1:8" ht="12.65" customHeight="1">
      <c r="A631" s="263" t="s">
        <v>2383</v>
      </c>
      <c r="B631" s="263" t="s">
        <v>367</v>
      </c>
      <c r="C631" s="263" t="s">
        <v>2384</v>
      </c>
      <c r="D631" s="264">
        <v>0.68</v>
      </c>
      <c r="E631" s="265">
        <v>67.8</v>
      </c>
      <c r="F631" s="266">
        <v>0</v>
      </c>
      <c r="G631" s="269" t="s">
        <v>5734</v>
      </c>
      <c r="H631" s="268">
        <v>101.3</v>
      </c>
    </row>
    <row r="632" spans="1:8" ht="12.65" customHeight="1">
      <c r="A632" s="263" t="s">
        <v>2386</v>
      </c>
      <c r="B632" s="263" t="s">
        <v>367</v>
      </c>
      <c r="C632" s="263" t="s">
        <v>2387</v>
      </c>
      <c r="D632" s="264">
        <v>1.22</v>
      </c>
      <c r="E632" s="265">
        <v>71.900000000000006</v>
      </c>
      <c r="F632" s="266">
        <v>-1.4</v>
      </c>
      <c r="G632" s="269" t="s">
        <v>5734</v>
      </c>
      <c r="H632" s="268">
        <v>98.8</v>
      </c>
    </row>
    <row r="633" spans="1:8" ht="12.65" customHeight="1">
      <c r="A633" s="263" t="s">
        <v>2389</v>
      </c>
      <c r="B633" s="263" t="s">
        <v>367</v>
      </c>
      <c r="C633" s="263" t="s">
        <v>2390</v>
      </c>
      <c r="D633" s="264">
        <v>0.67</v>
      </c>
      <c r="E633" s="265">
        <v>80.5</v>
      </c>
      <c r="F633" s="266">
        <v>-3.2</v>
      </c>
      <c r="G633" s="269" t="s">
        <v>5734</v>
      </c>
      <c r="H633" s="268">
        <v>98.3</v>
      </c>
    </row>
    <row r="634" spans="1:8" ht="12.65" customHeight="1">
      <c r="A634" s="263" t="s">
        <v>2392</v>
      </c>
      <c r="B634" s="263" t="s">
        <v>367</v>
      </c>
      <c r="C634" s="263" t="s">
        <v>2393</v>
      </c>
      <c r="D634" s="264">
        <v>0.64</v>
      </c>
      <c r="E634" s="265">
        <v>79.5</v>
      </c>
      <c r="F634" s="266">
        <v>-4.4000000000000004</v>
      </c>
      <c r="G634" s="269" t="s">
        <v>5734</v>
      </c>
      <c r="H634" s="268">
        <v>99</v>
      </c>
    </row>
    <row r="635" spans="1:8" ht="12.65" customHeight="1">
      <c r="A635" s="263" t="s">
        <v>2395</v>
      </c>
      <c r="B635" s="263" t="s">
        <v>367</v>
      </c>
      <c r="C635" s="263" t="s">
        <v>2396</v>
      </c>
      <c r="D635" s="264">
        <v>0.48</v>
      </c>
      <c r="E635" s="265">
        <v>83.4</v>
      </c>
      <c r="F635" s="266">
        <v>-2.7</v>
      </c>
      <c r="G635" s="269" t="s">
        <v>5734</v>
      </c>
      <c r="H635" s="268">
        <v>97.9</v>
      </c>
    </row>
    <row r="636" spans="1:8" ht="12.65" customHeight="1">
      <c r="A636" s="263" t="s">
        <v>2398</v>
      </c>
      <c r="B636" s="263" t="s">
        <v>367</v>
      </c>
      <c r="C636" s="263" t="s">
        <v>2399</v>
      </c>
      <c r="D636" s="264">
        <v>0.42</v>
      </c>
      <c r="E636" s="265">
        <v>79.900000000000006</v>
      </c>
      <c r="F636" s="266">
        <v>-1.2</v>
      </c>
      <c r="G636" s="269" t="s">
        <v>5734</v>
      </c>
      <c r="H636" s="268">
        <v>98.9</v>
      </c>
    </row>
    <row r="637" spans="1:8" ht="12.65" customHeight="1">
      <c r="A637" s="263" t="s">
        <v>2401</v>
      </c>
      <c r="B637" s="263" t="s">
        <v>367</v>
      </c>
      <c r="C637" s="263" t="s">
        <v>2402</v>
      </c>
      <c r="D637" s="264">
        <v>0.5</v>
      </c>
      <c r="E637" s="265">
        <v>76.5</v>
      </c>
      <c r="F637" s="266">
        <v>-3.5</v>
      </c>
      <c r="G637" s="269" t="s">
        <v>5734</v>
      </c>
      <c r="H637" s="268">
        <v>98.7</v>
      </c>
    </row>
    <row r="638" spans="1:8" ht="12.65" customHeight="1">
      <c r="A638" s="263" t="s">
        <v>2404</v>
      </c>
      <c r="B638" s="263" t="s">
        <v>367</v>
      </c>
      <c r="C638" s="263" t="s">
        <v>2405</v>
      </c>
      <c r="D638" s="264">
        <v>0.56000000000000005</v>
      </c>
      <c r="E638" s="265">
        <v>74.8</v>
      </c>
      <c r="F638" s="266">
        <v>-4.4000000000000004</v>
      </c>
      <c r="G638" s="269" t="s">
        <v>5734</v>
      </c>
      <c r="H638" s="268">
        <v>99.4</v>
      </c>
    </row>
    <row r="639" spans="1:8" ht="12.65" customHeight="1">
      <c r="A639" s="263" t="s">
        <v>2407</v>
      </c>
      <c r="B639" s="263" t="s">
        <v>367</v>
      </c>
      <c r="C639" s="263" t="s">
        <v>2408</v>
      </c>
      <c r="D639" s="264">
        <v>0.74</v>
      </c>
      <c r="E639" s="265">
        <v>78.3</v>
      </c>
      <c r="F639" s="266">
        <v>-4</v>
      </c>
      <c r="G639" s="269" t="s">
        <v>5734</v>
      </c>
      <c r="H639" s="268">
        <v>99.5</v>
      </c>
    </row>
    <row r="640" spans="1:8" ht="12.65" customHeight="1">
      <c r="A640" s="263" t="s">
        <v>2410</v>
      </c>
      <c r="B640" s="263" t="s">
        <v>367</v>
      </c>
      <c r="C640" s="263" t="s">
        <v>2411</v>
      </c>
      <c r="D640" s="264">
        <v>0.55000000000000004</v>
      </c>
      <c r="E640" s="265">
        <v>82.5</v>
      </c>
      <c r="F640" s="266">
        <v>-2.6</v>
      </c>
      <c r="G640" s="269" t="s">
        <v>5734</v>
      </c>
      <c r="H640" s="268">
        <v>100.6</v>
      </c>
    </row>
    <row r="641" spans="1:8" ht="12.65" customHeight="1">
      <c r="A641" s="263" t="s">
        <v>2413</v>
      </c>
      <c r="B641" s="263" t="s">
        <v>367</v>
      </c>
      <c r="C641" s="263" t="s">
        <v>2414</v>
      </c>
      <c r="D641" s="264">
        <v>0.71</v>
      </c>
      <c r="E641" s="265">
        <v>80.5</v>
      </c>
      <c r="F641" s="266">
        <v>-3.6</v>
      </c>
      <c r="G641" s="269" t="s">
        <v>5734</v>
      </c>
      <c r="H641" s="268">
        <v>100.2</v>
      </c>
    </row>
    <row r="642" spans="1:8" ht="12.65" customHeight="1">
      <c r="A642" s="263" t="s">
        <v>2416</v>
      </c>
      <c r="B642" s="263" t="s">
        <v>367</v>
      </c>
      <c r="C642" s="263" t="s">
        <v>2417</v>
      </c>
      <c r="D642" s="264">
        <v>0.96</v>
      </c>
      <c r="E642" s="265">
        <v>69.3</v>
      </c>
      <c r="F642" s="266">
        <v>-3.8</v>
      </c>
      <c r="G642" s="269" t="s">
        <v>5734</v>
      </c>
      <c r="H642" s="268">
        <v>98.1</v>
      </c>
    </row>
    <row r="643" spans="1:8" ht="12.65" customHeight="1">
      <c r="A643" s="263" t="s">
        <v>2419</v>
      </c>
      <c r="B643" s="263" t="s">
        <v>367</v>
      </c>
      <c r="C643" s="263" t="s">
        <v>2420</v>
      </c>
      <c r="D643" s="264">
        <v>0.51</v>
      </c>
      <c r="E643" s="265">
        <v>72.7</v>
      </c>
      <c r="F643" s="266">
        <v>-4</v>
      </c>
      <c r="G643" s="269" t="s">
        <v>5734</v>
      </c>
      <c r="H643" s="268">
        <v>99.8</v>
      </c>
    </row>
    <row r="644" spans="1:8" ht="12.65" customHeight="1">
      <c r="A644" s="263" t="s">
        <v>2422</v>
      </c>
      <c r="B644" s="263" t="s">
        <v>367</v>
      </c>
      <c r="C644" s="263" t="s">
        <v>2423</v>
      </c>
      <c r="D644" s="264">
        <v>0.62</v>
      </c>
      <c r="E644" s="265">
        <v>82.8</v>
      </c>
      <c r="F644" s="266">
        <v>-5.2</v>
      </c>
      <c r="G644" s="269" t="s">
        <v>5734</v>
      </c>
      <c r="H644" s="268">
        <v>98.9</v>
      </c>
    </row>
    <row r="645" spans="1:8" ht="12.65" customHeight="1">
      <c r="A645" s="263" t="s">
        <v>2425</v>
      </c>
      <c r="B645" s="263" t="s">
        <v>367</v>
      </c>
      <c r="C645" s="263" t="s">
        <v>2426</v>
      </c>
      <c r="D645" s="264">
        <v>0.54</v>
      </c>
      <c r="E645" s="265">
        <v>81.2</v>
      </c>
      <c r="F645" s="266">
        <v>-1.5</v>
      </c>
      <c r="G645" s="269" t="s">
        <v>5734</v>
      </c>
      <c r="H645" s="268">
        <v>98.4</v>
      </c>
    </row>
    <row r="646" spans="1:8" ht="12.65" customHeight="1">
      <c r="A646" s="263" t="s">
        <v>2428</v>
      </c>
      <c r="B646" s="263" t="s">
        <v>367</v>
      </c>
      <c r="C646" s="263" t="s">
        <v>2429</v>
      </c>
      <c r="D646" s="264">
        <v>0.4</v>
      </c>
      <c r="E646" s="265">
        <v>82.9</v>
      </c>
      <c r="F646" s="266">
        <v>-2.9</v>
      </c>
      <c r="G646" s="269" t="s">
        <v>5734</v>
      </c>
      <c r="H646" s="268">
        <v>98.4</v>
      </c>
    </row>
    <row r="647" spans="1:8" ht="12.65" customHeight="1">
      <c r="A647" s="263" t="s">
        <v>2431</v>
      </c>
      <c r="B647" s="263" t="s">
        <v>367</v>
      </c>
      <c r="C647" s="263" t="s">
        <v>2432</v>
      </c>
      <c r="D647" s="264">
        <v>0.35</v>
      </c>
      <c r="E647" s="265">
        <v>83.5</v>
      </c>
      <c r="F647" s="266">
        <v>-1.4</v>
      </c>
      <c r="G647" s="269" t="s">
        <v>5734</v>
      </c>
      <c r="H647" s="268">
        <v>96.7</v>
      </c>
    </row>
    <row r="648" spans="1:8" ht="12.65" customHeight="1">
      <c r="A648" s="263" t="s">
        <v>2434</v>
      </c>
      <c r="B648" s="263" t="s">
        <v>367</v>
      </c>
      <c r="C648" s="263" t="s">
        <v>2435</v>
      </c>
      <c r="D648" s="264">
        <v>0.44</v>
      </c>
      <c r="E648" s="265">
        <v>79.099999999999994</v>
      </c>
      <c r="F648" s="266">
        <v>-4.4000000000000004</v>
      </c>
      <c r="G648" s="269" t="s">
        <v>5734</v>
      </c>
      <c r="H648" s="268">
        <v>98.2</v>
      </c>
    </row>
    <row r="649" spans="1:8" ht="12.65" customHeight="1">
      <c r="A649" s="263" t="s">
        <v>2437</v>
      </c>
      <c r="B649" s="263" t="s">
        <v>367</v>
      </c>
      <c r="C649" s="263" t="s">
        <v>2438</v>
      </c>
      <c r="D649" s="264">
        <v>0.47</v>
      </c>
      <c r="E649" s="265">
        <v>84.8</v>
      </c>
      <c r="F649" s="266">
        <v>-2.5</v>
      </c>
      <c r="G649" s="269" t="s">
        <v>5734</v>
      </c>
      <c r="H649" s="268">
        <v>99.6</v>
      </c>
    </row>
    <row r="650" spans="1:8" ht="12.65" customHeight="1">
      <c r="A650" s="263" t="s">
        <v>2440</v>
      </c>
      <c r="B650" s="263" t="s">
        <v>367</v>
      </c>
      <c r="C650" s="263" t="s">
        <v>2441</v>
      </c>
      <c r="D650" s="264">
        <v>0.37</v>
      </c>
      <c r="E650" s="265">
        <v>77</v>
      </c>
      <c r="F650" s="266">
        <v>-3.8</v>
      </c>
      <c r="G650" s="269" t="s">
        <v>5734</v>
      </c>
      <c r="H650" s="268">
        <v>99.7</v>
      </c>
    </row>
    <row r="651" spans="1:8" ht="12.65" customHeight="1">
      <c r="A651" s="263" t="s">
        <v>2443</v>
      </c>
      <c r="B651" s="263" t="s">
        <v>367</v>
      </c>
      <c r="C651" s="263" t="s">
        <v>2444</v>
      </c>
      <c r="D651" s="264">
        <v>0.35</v>
      </c>
      <c r="E651" s="265">
        <v>78.400000000000006</v>
      </c>
      <c r="F651" s="266">
        <v>-1.8</v>
      </c>
      <c r="G651" s="269" t="s">
        <v>5734</v>
      </c>
      <c r="H651" s="268">
        <v>98.3</v>
      </c>
    </row>
    <row r="652" spans="1:8" ht="12.65" customHeight="1">
      <c r="A652" s="263" t="s">
        <v>2446</v>
      </c>
      <c r="B652" s="263" t="s">
        <v>367</v>
      </c>
      <c r="C652" s="263" t="s">
        <v>2447</v>
      </c>
      <c r="D652" s="264">
        <v>0.41</v>
      </c>
      <c r="E652" s="265">
        <v>75.5</v>
      </c>
      <c r="F652" s="266">
        <v>-5.7</v>
      </c>
      <c r="G652" s="269" t="s">
        <v>5734</v>
      </c>
      <c r="H652" s="268">
        <v>97.8</v>
      </c>
    </row>
    <row r="653" spans="1:8" ht="12.65" customHeight="1">
      <c r="A653" s="263" t="s">
        <v>2449</v>
      </c>
      <c r="B653" s="263" t="s">
        <v>367</v>
      </c>
      <c r="C653" s="263" t="s">
        <v>757</v>
      </c>
      <c r="D653" s="264">
        <v>0.93</v>
      </c>
      <c r="E653" s="265">
        <v>85.7</v>
      </c>
      <c r="F653" s="266">
        <v>-0.6</v>
      </c>
      <c r="G653" s="269" t="s">
        <v>5734</v>
      </c>
      <c r="H653" s="268">
        <v>97.9</v>
      </c>
    </row>
    <row r="654" spans="1:8" ht="12.65" customHeight="1">
      <c r="A654" s="263" t="s">
        <v>2451</v>
      </c>
      <c r="B654" s="263" t="s">
        <v>367</v>
      </c>
      <c r="C654" s="263" t="s">
        <v>2452</v>
      </c>
      <c r="D654" s="264">
        <v>1.1399999999999999</v>
      </c>
      <c r="E654" s="265">
        <v>86.8</v>
      </c>
      <c r="F654" s="266">
        <v>1.8</v>
      </c>
      <c r="G654" s="269" t="s">
        <v>5734</v>
      </c>
      <c r="H654" s="268">
        <v>98.6</v>
      </c>
    </row>
    <row r="655" spans="1:8" ht="12.65" customHeight="1">
      <c r="A655" s="263" t="s">
        <v>2454</v>
      </c>
      <c r="B655" s="263" t="s">
        <v>367</v>
      </c>
      <c r="C655" s="263" t="s">
        <v>2455</v>
      </c>
      <c r="D655" s="264">
        <v>1.48</v>
      </c>
      <c r="E655" s="265">
        <v>84.2</v>
      </c>
      <c r="F655" s="266">
        <v>-1.1000000000000001</v>
      </c>
      <c r="G655" s="269" t="s">
        <v>5734</v>
      </c>
      <c r="H655" s="268">
        <v>100.8</v>
      </c>
    </row>
    <row r="656" spans="1:8" ht="12.65" customHeight="1">
      <c r="A656" s="263" t="s">
        <v>2457</v>
      </c>
      <c r="B656" s="263" t="s">
        <v>367</v>
      </c>
      <c r="C656" s="263" t="s">
        <v>2458</v>
      </c>
      <c r="D656" s="264">
        <v>1.1399999999999999</v>
      </c>
      <c r="E656" s="265">
        <v>91.5</v>
      </c>
      <c r="F656" s="266">
        <v>0.8</v>
      </c>
      <c r="G656" s="269" t="s">
        <v>5734</v>
      </c>
      <c r="H656" s="268">
        <v>99.7</v>
      </c>
    </row>
    <row r="657" spans="1:8" ht="12.65" customHeight="1">
      <c r="A657" s="263" t="s">
        <v>2460</v>
      </c>
      <c r="B657" s="263" t="s">
        <v>367</v>
      </c>
      <c r="C657" s="263" t="s">
        <v>2461</v>
      </c>
      <c r="D657" s="264">
        <v>0.82</v>
      </c>
      <c r="E657" s="265">
        <v>93.1</v>
      </c>
      <c r="F657" s="266">
        <v>2.4</v>
      </c>
      <c r="G657" s="269" t="s">
        <v>5734</v>
      </c>
      <c r="H657" s="268">
        <v>99.7</v>
      </c>
    </row>
    <row r="658" spans="1:8" ht="12.65" customHeight="1">
      <c r="A658" s="263" t="s">
        <v>2463</v>
      </c>
      <c r="B658" s="263" t="s">
        <v>367</v>
      </c>
      <c r="C658" s="263" t="s">
        <v>2464</v>
      </c>
      <c r="D658" s="264">
        <v>1.18</v>
      </c>
      <c r="E658" s="265">
        <v>85.1</v>
      </c>
      <c r="F658" s="266">
        <v>3.2</v>
      </c>
      <c r="G658" s="269" t="s">
        <v>5734</v>
      </c>
      <c r="H658" s="268">
        <v>99.2</v>
      </c>
    </row>
    <row r="659" spans="1:8" ht="12.65" customHeight="1">
      <c r="A659" s="263" t="s">
        <v>2466</v>
      </c>
      <c r="B659" s="263" t="s">
        <v>367</v>
      </c>
      <c r="C659" s="263" t="s">
        <v>2467</v>
      </c>
      <c r="D659" s="264">
        <v>0.97</v>
      </c>
      <c r="E659" s="265">
        <v>84.1</v>
      </c>
      <c r="F659" s="266">
        <v>0.4</v>
      </c>
      <c r="G659" s="269" t="s">
        <v>5734</v>
      </c>
      <c r="H659" s="268">
        <v>100.1</v>
      </c>
    </row>
    <row r="660" spans="1:8" ht="12.65" customHeight="1">
      <c r="A660" s="263" t="s">
        <v>2469</v>
      </c>
      <c r="B660" s="263" t="s">
        <v>367</v>
      </c>
      <c r="C660" s="263" t="s">
        <v>2470</v>
      </c>
      <c r="D660" s="264">
        <v>1.17</v>
      </c>
      <c r="E660" s="265">
        <v>89.8</v>
      </c>
      <c r="F660" s="266">
        <v>0.7</v>
      </c>
      <c r="G660" s="269">
        <v>8.1999999999999993</v>
      </c>
      <c r="H660" s="268">
        <v>99.4</v>
      </c>
    </row>
    <row r="661" spans="1:8" ht="12.65" customHeight="1">
      <c r="A661" s="263" t="s">
        <v>2472</v>
      </c>
      <c r="B661" s="263" t="s">
        <v>367</v>
      </c>
      <c r="C661" s="263" t="s">
        <v>2473</v>
      </c>
      <c r="D661" s="264">
        <v>0.95</v>
      </c>
      <c r="E661" s="265">
        <v>86.7</v>
      </c>
      <c r="F661" s="266">
        <v>0.9</v>
      </c>
      <c r="G661" s="269" t="s">
        <v>5734</v>
      </c>
      <c r="H661" s="268">
        <v>99.3</v>
      </c>
    </row>
    <row r="662" spans="1:8" ht="12.65" customHeight="1">
      <c r="A662" s="263" t="s">
        <v>2475</v>
      </c>
      <c r="B662" s="263" t="s">
        <v>367</v>
      </c>
      <c r="C662" s="263" t="s">
        <v>2476</v>
      </c>
      <c r="D662" s="264">
        <v>1.01</v>
      </c>
      <c r="E662" s="265">
        <v>92.2</v>
      </c>
      <c r="F662" s="266">
        <v>1.6</v>
      </c>
      <c r="G662" s="269" t="s">
        <v>5734</v>
      </c>
      <c r="H662" s="268">
        <v>99.3</v>
      </c>
    </row>
    <row r="663" spans="1:8" ht="12.65" customHeight="1">
      <c r="A663" s="263" t="s">
        <v>2478</v>
      </c>
      <c r="B663" s="263" t="s">
        <v>367</v>
      </c>
      <c r="C663" s="263" t="s">
        <v>2479</v>
      </c>
      <c r="D663" s="264">
        <v>0.95</v>
      </c>
      <c r="E663" s="265">
        <v>83.1</v>
      </c>
      <c r="F663" s="266">
        <v>2</v>
      </c>
      <c r="G663" s="269" t="s">
        <v>5734</v>
      </c>
      <c r="H663" s="268">
        <v>101</v>
      </c>
    </row>
    <row r="664" spans="1:8" ht="12.65" customHeight="1">
      <c r="A664" s="263" t="s">
        <v>2481</v>
      </c>
      <c r="B664" s="263" t="s">
        <v>367</v>
      </c>
      <c r="C664" s="263" t="s">
        <v>2482</v>
      </c>
      <c r="D664" s="264">
        <v>0.94</v>
      </c>
      <c r="E664" s="265">
        <v>87.6</v>
      </c>
      <c r="F664" s="266">
        <v>-2.4</v>
      </c>
      <c r="G664" s="269">
        <v>13.8</v>
      </c>
      <c r="H664" s="268">
        <v>98.5</v>
      </c>
    </row>
    <row r="665" spans="1:8" ht="12.65" customHeight="1">
      <c r="A665" s="263" t="s">
        <v>2484</v>
      </c>
      <c r="B665" s="263" t="s">
        <v>367</v>
      </c>
      <c r="C665" s="263" t="s">
        <v>2485</v>
      </c>
      <c r="D665" s="264">
        <v>0.78</v>
      </c>
      <c r="E665" s="265">
        <v>86.7</v>
      </c>
      <c r="F665" s="266">
        <v>2.4</v>
      </c>
      <c r="G665" s="269" t="s">
        <v>5734</v>
      </c>
      <c r="H665" s="268">
        <v>100.4</v>
      </c>
    </row>
    <row r="666" spans="1:8" ht="12.65" customHeight="1">
      <c r="A666" s="263" t="s">
        <v>2487</v>
      </c>
      <c r="B666" s="263" t="s">
        <v>367</v>
      </c>
      <c r="C666" s="263" t="s">
        <v>2488</v>
      </c>
      <c r="D666" s="264">
        <v>1.04</v>
      </c>
      <c r="E666" s="265">
        <v>94.3</v>
      </c>
      <c r="F666" s="266">
        <v>-0.6</v>
      </c>
      <c r="G666" s="269">
        <v>5.7</v>
      </c>
      <c r="H666" s="268">
        <v>99.1</v>
      </c>
    </row>
    <row r="667" spans="1:8" ht="12.65" customHeight="1">
      <c r="A667" s="263" t="s">
        <v>2490</v>
      </c>
      <c r="B667" s="263" t="s">
        <v>367</v>
      </c>
      <c r="C667" s="263" t="s">
        <v>2491</v>
      </c>
      <c r="D667" s="264">
        <v>0.99</v>
      </c>
      <c r="E667" s="265">
        <v>97.4</v>
      </c>
      <c r="F667" s="266">
        <v>0.7</v>
      </c>
      <c r="G667" s="269" t="s">
        <v>5734</v>
      </c>
      <c r="H667" s="268">
        <v>100.2</v>
      </c>
    </row>
    <row r="668" spans="1:8" ht="12.65" customHeight="1">
      <c r="A668" s="263" t="s">
        <v>2493</v>
      </c>
      <c r="B668" s="263" t="s">
        <v>367</v>
      </c>
      <c r="C668" s="263" t="s">
        <v>2494</v>
      </c>
      <c r="D668" s="264">
        <v>0.74</v>
      </c>
      <c r="E668" s="265">
        <v>85.7</v>
      </c>
      <c r="F668" s="266">
        <v>-3</v>
      </c>
      <c r="G668" s="269" t="s">
        <v>5734</v>
      </c>
      <c r="H668" s="268">
        <v>100.4</v>
      </c>
    </row>
    <row r="669" spans="1:8" ht="12.65" customHeight="1">
      <c r="A669" s="263" t="s">
        <v>2496</v>
      </c>
      <c r="B669" s="263" t="s">
        <v>367</v>
      </c>
      <c r="C669" s="263" t="s">
        <v>2497</v>
      </c>
      <c r="D669" s="264">
        <v>0.86</v>
      </c>
      <c r="E669" s="265">
        <v>87.7</v>
      </c>
      <c r="F669" s="266">
        <v>1.4</v>
      </c>
      <c r="G669" s="269" t="s">
        <v>5734</v>
      </c>
      <c r="H669" s="268">
        <v>99</v>
      </c>
    </row>
    <row r="670" spans="1:8" ht="12.65" customHeight="1">
      <c r="A670" s="263" t="s">
        <v>2499</v>
      </c>
      <c r="B670" s="263" t="s">
        <v>367</v>
      </c>
      <c r="C670" s="263" t="s">
        <v>2500</v>
      </c>
      <c r="D670" s="264">
        <v>0.82</v>
      </c>
      <c r="E670" s="265">
        <v>90.8</v>
      </c>
      <c r="F670" s="266">
        <v>-1.5</v>
      </c>
      <c r="G670" s="269" t="s">
        <v>5734</v>
      </c>
      <c r="H670" s="268">
        <v>99.9</v>
      </c>
    </row>
    <row r="671" spans="1:8" ht="12.65" customHeight="1">
      <c r="A671" s="263" t="s">
        <v>2502</v>
      </c>
      <c r="B671" s="263" t="s">
        <v>367</v>
      </c>
      <c r="C671" s="263" t="s">
        <v>2503</v>
      </c>
      <c r="D671" s="264">
        <v>0.67</v>
      </c>
      <c r="E671" s="265">
        <v>88.5</v>
      </c>
      <c r="F671" s="266">
        <v>3.9</v>
      </c>
      <c r="G671" s="269">
        <v>37.200000000000003</v>
      </c>
      <c r="H671" s="268">
        <v>101.1</v>
      </c>
    </row>
    <row r="672" spans="1:8" ht="12.65" customHeight="1">
      <c r="A672" s="263" t="s">
        <v>2505</v>
      </c>
      <c r="B672" s="263" t="s">
        <v>367</v>
      </c>
      <c r="C672" s="263" t="s">
        <v>2506</v>
      </c>
      <c r="D672" s="264">
        <v>0.82</v>
      </c>
      <c r="E672" s="265">
        <v>89</v>
      </c>
      <c r="F672" s="266">
        <v>-0.1</v>
      </c>
      <c r="G672" s="269" t="s">
        <v>5734</v>
      </c>
      <c r="H672" s="268">
        <v>99.6</v>
      </c>
    </row>
    <row r="673" spans="1:8" ht="12.65" customHeight="1">
      <c r="A673" s="263" t="s">
        <v>2508</v>
      </c>
      <c r="B673" s="263" t="s">
        <v>367</v>
      </c>
      <c r="C673" s="263" t="s">
        <v>2509</v>
      </c>
      <c r="D673" s="264">
        <v>0.81</v>
      </c>
      <c r="E673" s="265">
        <v>88.3</v>
      </c>
      <c r="F673" s="266">
        <v>0.8</v>
      </c>
      <c r="G673" s="269" t="s">
        <v>5734</v>
      </c>
      <c r="H673" s="268">
        <v>96.8</v>
      </c>
    </row>
    <row r="674" spans="1:8" ht="12.65" customHeight="1">
      <c r="A674" s="263" t="s">
        <v>2511</v>
      </c>
      <c r="B674" s="263" t="s">
        <v>367</v>
      </c>
      <c r="C674" s="263" t="s">
        <v>2512</v>
      </c>
      <c r="D674" s="264">
        <v>1.1200000000000001</v>
      </c>
      <c r="E674" s="265">
        <v>85.5</v>
      </c>
      <c r="F674" s="266">
        <v>2.9</v>
      </c>
      <c r="G674" s="269" t="s">
        <v>5734</v>
      </c>
      <c r="H674" s="268">
        <v>99.8</v>
      </c>
    </row>
    <row r="675" spans="1:8" ht="12.65" customHeight="1">
      <c r="A675" s="263" t="s">
        <v>2514</v>
      </c>
      <c r="B675" s="263" t="s">
        <v>367</v>
      </c>
      <c r="C675" s="263" t="s">
        <v>2515</v>
      </c>
      <c r="D675" s="264">
        <v>0.94</v>
      </c>
      <c r="E675" s="265">
        <v>88.2</v>
      </c>
      <c r="F675" s="266">
        <v>3.1</v>
      </c>
      <c r="G675" s="269">
        <v>19.5</v>
      </c>
      <c r="H675" s="268">
        <v>99.9</v>
      </c>
    </row>
    <row r="676" spans="1:8" ht="12.65" customHeight="1">
      <c r="A676" s="263" t="s">
        <v>2517</v>
      </c>
      <c r="B676" s="263" t="s">
        <v>367</v>
      </c>
      <c r="C676" s="263" t="s">
        <v>2518</v>
      </c>
      <c r="D676" s="264">
        <v>0.96</v>
      </c>
      <c r="E676" s="265">
        <v>91.4</v>
      </c>
      <c r="F676" s="266">
        <v>0.6</v>
      </c>
      <c r="G676" s="269">
        <v>0.3</v>
      </c>
      <c r="H676" s="268">
        <v>101</v>
      </c>
    </row>
    <row r="677" spans="1:8" ht="12.65" customHeight="1">
      <c r="A677" s="263" t="s">
        <v>2520</v>
      </c>
      <c r="B677" s="263" t="s">
        <v>367</v>
      </c>
      <c r="C677" s="263" t="s">
        <v>2521</v>
      </c>
      <c r="D677" s="264">
        <v>0.7</v>
      </c>
      <c r="E677" s="265">
        <v>92.3</v>
      </c>
      <c r="F677" s="266">
        <v>6</v>
      </c>
      <c r="G677" s="269">
        <v>33.1</v>
      </c>
      <c r="H677" s="268">
        <v>99.1</v>
      </c>
    </row>
    <row r="678" spans="1:8" ht="12.65" customHeight="1">
      <c r="A678" s="263" t="s">
        <v>2523</v>
      </c>
      <c r="B678" s="263" t="s">
        <v>367</v>
      </c>
      <c r="C678" s="263" t="s">
        <v>2524</v>
      </c>
      <c r="D678" s="264">
        <v>0.89</v>
      </c>
      <c r="E678" s="265">
        <v>89.5</v>
      </c>
      <c r="F678" s="266">
        <v>2.2999999999999998</v>
      </c>
      <c r="G678" s="269">
        <v>8.6</v>
      </c>
      <c r="H678" s="268">
        <v>99.5</v>
      </c>
    </row>
    <row r="679" spans="1:8" ht="12.65" customHeight="1">
      <c r="A679" s="263" t="s">
        <v>2526</v>
      </c>
      <c r="B679" s="263" t="s">
        <v>367</v>
      </c>
      <c r="C679" s="263" t="s">
        <v>2527</v>
      </c>
      <c r="D679" s="264">
        <v>1</v>
      </c>
      <c r="E679" s="265">
        <v>85.2</v>
      </c>
      <c r="F679" s="266">
        <v>0.6</v>
      </c>
      <c r="G679" s="269" t="s">
        <v>5734</v>
      </c>
      <c r="H679" s="268">
        <v>99.8</v>
      </c>
    </row>
    <row r="680" spans="1:8" ht="12.65" customHeight="1">
      <c r="A680" s="263" t="s">
        <v>2529</v>
      </c>
      <c r="B680" s="263" t="s">
        <v>367</v>
      </c>
      <c r="C680" s="263" t="s">
        <v>2530</v>
      </c>
      <c r="D680" s="264">
        <v>0.68</v>
      </c>
      <c r="E680" s="265">
        <v>97.2</v>
      </c>
      <c r="F680" s="266">
        <v>4.0999999999999996</v>
      </c>
      <c r="G680" s="269" t="s">
        <v>5734</v>
      </c>
      <c r="H680" s="268">
        <v>96.3</v>
      </c>
    </row>
    <row r="681" spans="1:8" ht="12.65" customHeight="1">
      <c r="A681" s="263" t="s">
        <v>2532</v>
      </c>
      <c r="B681" s="263" t="s">
        <v>367</v>
      </c>
      <c r="C681" s="263" t="s">
        <v>2533</v>
      </c>
      <c r="D681" s="264">
        <v>0.17</v>
      </c>
      <c r="E681" s="265">
        <v>73.400000000000006</v>
      </c>
      <c r="F681" s="266">
        <v>1.9</v>
      </c>
      <c r="G681" s="269" t="s">
        <v>5734</v>
      </c>
      <c r="H681" s="268">
        <v>99.5</v>
      </c>
    </row>
    <row r="682" spans="1:8" ht="12.65" customHeight="1">
      <c r="A682" s="263" t="s">
        <v>2535</v>
      </c>
      <c r="B682" s="263" t="s">
        <v>367</v>
      </c>
      <c r="C682" s="263" t="s">
        <v>2536</v>
      </c>
      <c r="D682" s="264">
        <v>0.28000000000000003</v>
      </c>
      <c r="E682" s="265">
        <v>72.400000000000006</v>
      </c>
      <c r="F682" s="266">
        <v>7.3</v>
      </c>
      <c r="G682" s="269" t="s">
        <v>5734</v>
      </c>
      <c r="H682" s="268">
        <v>96.9</v>
      </c>
    </row>
    <row r="683" spans="1:8" ht="12.65" customHeight="1">
      <c r="A683" s="263" t="s">
        <v>2538</v>
      </c>
      <c r="B683" s="263" t="s">
        <v>367</v>
      </c>
      <c r="C683" s="263" t="s">
        <v>2539</v>
      </c>
      <c r="D683" s="264">
        <v>0.3</v>
      </c>
      <c r="E683" s="265">
        <v>87.4</v>
      </c>
      <c r="F683" s="266">
        <v>11.8</v>
      </c>
      <c r="G683" s="269">
        <v>95.5</v>
      </c>
      <c r="H683" s="268">
        <v>90.3</v>
      </c>
    </row>
    <row r="684" spans="1:8" ht="12.65" customHeight="1">
      <c r="A684" s="263" t="s">
        <v>2541</v>
      </c>
      <c r="B684" s="263" t="s">
        <v>367</v>
      </c>
      <c r="C684" s="263" t="s">
        <v>2542</v>
      </c>
      <c r="D684" s="264">
        <v>0.13</v>
      </c>
      <c r="E684" s="265">
        <v>84.9</v>
      </c>
      <c r="F684" s="266">
        <v>6.4</v>
      </c>
      <c r="G684" s="269" t="s">
        <v>5734</v>
      </c>
      <c r="H684" s="268">
        <v>92.5</v>
      </c>
    </row>
    <row r="685" spans="1:8" ht="12.65" customHeight="1">
      <c r="A685" s="263" t="s">
        <v>2544</v>
      </c>
      <c r="B685" s="263" t="s">
        <v>367</v>
      </c>
      <c r="C685" s="263" t="s">
        <v>2545</v>
      </c>
      <c r="D685" s="264">
        <v>0.2</v>
      </c>
      <c r="E685" s="265">
        <v>73.5</v>
      </c>
      <c r="F685" s="266">
        <v>6.1</v>
      </c>
      <c r="G685" s="269" t="s">
        <v>5734</v>
      </c>
      <c r="H685" s="268">
        <v>89.6</v>
      </c>
    </row>
    <row r="686" spans="1:8" ht="12.65" customHeight="1">
      <c r="A686" s="263" t="s">
        <v>2547</v>
      </c>
      <c r="B686" s="263" t="s">
        <v>367</v>
      </c>
      <c r="C686" s="263" t="s">
        <v>2548</v>
      </c>
      <c r="D686" s="264">
        <v>0.21</v>
      </c>
      <c r="E686" s="265">
        <v>66.7</v>
      </c>
      <c r="F686" s="266">
        <v>2.9</v>
      </c>
      <c r="G686" s="269" t="s">
        <v>5734</v>
      </c>
      <c r="H686" s="268">
        <v>94</v>
      </c>
    </row>
    <row r="687" spans="1:8" ht="12.65" customHeight="1">
      <c r="A687" s="263" t="s">
        <v>2550</v>
      </c>
      <c r="B687" s="263" t="s">
        <v>367</v>
      </c>
      <c r="C687" s="263" t="s">
        <v>2551</v>
      </c>
      <c r="D687" s="264">
        <v>0.22</v>
      </c>
      <c r="E687" s="265">
        <v>69.099999999999994</v>
      </c>
      <c r="F687" s="266">
        <v>6.2</v>
      </c>
      <c r="G687" s="269" t="s">
        <v>5734</v>
      </c>
      <c r="H687" s="268">
        <v>90.4</v>
      </c>
    </row>
    <row r="688" spans="1:8" ht="12.65" customHeight="1">
      <c r="A688" s="263" t="s">
        <v>2553</v>
      </c>
      <c r="B688" s="263" t="s">
        <v>367</v>
      </c>
      <c r="C688" s="263" t="s">
        <v>2554</v>
      </c>
      <c r="D688" s="264">
        <v>0.12</v>
      </c>
      <c r="E688" s="265">
        <v>77.5</v>
      </c>
      <c r="F688" s="266">
        <v>5.6</v>
      </c>
      <c r="G688" s="269" t="s">
        <v>5734</v>
      </c>
      <c r="H688" s="268">
        <v>79.599999999999994</v>
      </c>
    </row>
    <row r="689" spans="1:8" ht="12.65" customHeight="1">
      <c r="A689" s="263" t="s">
        <v>2556</v>
      </c>
      <c r="B689" s="263" t="s">
        <v>367</v>
      </c>
      <c r="C689" s="263" t="s">
        <v>2557</v>
      </c>
      <c r="D689" s="264">
        <v>0.28000000000000003</v>
      </c>
      <c r="E689" s="265">
        <v>78.3</v>
      </c>
      <c r="F689" s="266">
        <v>12</v>
      </c>
      <c r="G689" s="269" t="s">
        <v>5734</v>
      </c>
      <c r="H689" s="268">
        <v>88.2</v>
      </c>
    </row>
    <row r="690" spans="1:8" ht="12.65" customHeight="1">
      <c r="A690" s="263" t="s">
        <v>2559</v>
      </c>
      <c r="B690" s="263" t="s">
        <v>367</v>
      </c>
      <c r="C690" s="263" t="s">
        <v>2560</v>
      </c>
      <c r="D690" s="264">
        <v>0.17</v>
      </c>
      <c r="E690" s="265">
        <v>95.2</v>
      </c>
      <c r="F690" s="266">
        <v>-0.9</v>
      </c>
      <c r="G690" s="269" t="s">
        <v>5734</v>
      </c>
      <c r="H690" s="268">
        <v>84</v>
      </c>
    </row>
    <row r="691" spans="1:8" ht="12.65" customHeight="1">
      <c r="A691" s="263" t="s">
        <v>2562</v>
      </c>
      <c r="B691" s="263" t="s">
        <v>367</v>
      </c>
      <c r="C691" s="263" t="s">
        <v>2563</v>
      </c>
      <c r="D691" s="264">
        <v>0.25</v>
      </c>
      <c r="E691" s="265">
        <v>69.900000000000006</v>
      </c>
      <c r="F691" s="266">
        <v>4.0999999999999996</v>
      </c>
      <c r="G691" s="269" t="s">
        <v>5734</v>
      </c>
      <c r="H691" s="268">
        <v>93.9</v>
      </c>
    </row>
    <row r="692" spans="1:8" ht="12.65" customHeight="1">
      <c r="A692" s="263" t="s">
        <v>2568</v>
      </c>
      <c r="B692" s="263" t="s">
        <v>371</v>
      </c>
      <c r="C692" s="263" t="s">
        <v>519</v>
      </c>
      <c r="D692" s="264">
        <v>0.96</v>
      </c>
      <c r="E692" s="265">
        <v>95.1</v>
      </c>
      <c r="F692" s="266">
        <v>10.6</v>
      </c>
      <c r="G692" s="269">
        <v>129.9</v>
      </c>
      <c r="H692" s="268">
        <v>99.9</v>
      </c>
    </row>
    <row r="693" spans="1:8" ht="12.65" customHeight="1">
      <c r="A693" s="263" t="s">
        <v>2571</v>
      </c>
      <c r="B693" s="263" t="s">
        <v>371</v>
      </c>
      <c r="C693" s="263" t="s">
        <v>534</v>
      </c>
      <c r="D693" s="264">
        <v>1.02</v>
      </c>
      <c r="E693" s="265">
        <v>97.4</v>
      </c>
      <c r="F693" s="266">
        <v>8.5</v>
      </c>
      <c r="G693" s="269">
        <v>123.4</v>
      </c>
      <c r="H693" s="268">
        <v>100.6</v>
      </c>
    </row>
    <row r="694" spans="1:8" ht="12.65" customHeight="1">
      <c r="A694" s="263" t="s">
        <v>2573</v>
      </c>
      <c r="B694" s="263" t="s">
        <v>371</v>
      </c>
      <c r="C694" s="263" t="s">
        <v>578</v>
      </c>
      <c r="D694" s="264">
        <v>0.86</v>
      </c>
      <c r="E694" s="265">
        <v>93.3</v>
      </c>
      <c r="F694" s="266">
        <v>2.7</v>
      </c>
      <c r="G694" s="269">
        <v>14.2</v>
      </c>
      <c r="H694" s="268">
        <v>99</v>
      </c>
    </row>
    <row r="695" spans="1:8" ht="12.65" customHeight="1">
      <c r="A695" s="263" t="s">
        <v>2575</v>
      </c>
      <c r="B695" s="263" t="s">
        <v>371</v>
      </c>
      <c r="C695" s="263" t="s">
        <v>666</v>
      </c>
      <c r="D695" s="264">
        <v>0.79</v>
      </c>
      <c r="E695" s="265">
        <v>95.2</v>
      </c>
      <c r="F695" s="266">
        <v>5.9</v>
      </c>
      <c r="G695" s="269">
        <v>22.2</v>
      </c>
      <c r="H695" s="268">
        <v>100.5</v>
      </c>
    </row>
    <row r="696" spans="1:8" ht="12.65" customHeight="1">
      <c r="A696" s="263" t="s">
        <v>2577</v>
      </c>
      <c r="B696" s="263" t="s">
        <v>371</v>
      </c>
      <c r="C696" s="263" t="s">
        <v>848</v>
      </c>
      <c r="D696" s="264">
        <v>0.96</v>
      </c>
      <c r="E696" s="265">
        <v>90.2</v>
      </c>
      <c r="F696" s="266">
        <v>3.7</v>
      </c>
      <c r="G696" s="269">
        <v>25.2</v>
      </c>
      <c r="H696" s="268">
        <v>97.4</v>
      </c>
    </row>
    <row r="697" spans="1:8" ht="12.65" customHeight="1">
      <c r="A697" s="263" t="s">
        <v>2579</v>
      </c>
      <c r="B697" s="263" t="s">
        <v>371</v>
      </c>
      <c r="C697" s="263" t="s">
        <v>2580</v>
      </c>
      <c r="D697" s="264">
        <v>1.07</v>
      </c>
      <c r="E697" s="265">
        <v>99.9</v>
      </c>
      <c r="F697" s="266">
        <v>1.1000000000000001</v>
      </c>
      <c r="G697" s="269" t="s">
        <v>5734</v>
      </c>
      <c r="H697" s="268">
        <v>99.2</v>
      </c>
    </row>
    <row r="698" spans="1:8" ht="12.65" customHeight="1">
      <c r="A698" s="263" t="s">
        <v>2582</v>
      </c>
      <c r="B698" s="263" t="s">
        <v>371</v>
      </c>
      <c r="C698" s="263" t="s">
        <v>2583</v>
      </c>
      <c r="D698" s="264">
        <v>1.06</v>
      </c>
      <c r="E698" s="265">
        <v>92.7</v>
      </c>
      <c r="F698" s="266">
        <v>4</v>
      </c>
      <c r="G698" s="269">
        <v>51.2</v>
      </c>
      <c r="H698" s="268">
        <v>101.2</v>
      </c>
    </row>
    <row r="699" spans="1:8" ht="12.65" customHeight="1">
      <c r="A699" s="263" t="s">
        <v>2585</v>
      </c>
      <c r="B699" s="263" t="s">
        <v>371</v>
      </c>
      <c r="C699" s="263" t="s">
        <v>832</v>
      </c>
      <c r="D699" s="264">
        <v>0.95</v>
      </c>
      <c r="E699" s="265">
        <v>87.9</v>
      </c>
      <c r="F699" s="266">
        <v>2.1</v>
      </c>
      <c r="G699" s="269">
        <v>30</v>
      </c>
      <c r="H699" s="268">
        <v>100.2</v>
      </c>
    </row>
    <row r="700" spans="1:8" ht="12.65" customHeight="1">
      <c r="A700" s="263" t="s">
        <v>2587</v>
      </c>
      <c r="B700" s="263" t="s">
        <v>371</v>
      </c>
      <c r="C700" s="263" t="s">
        <v>880</v>
      </c>
      <c r="D700" s="264">
        <v>0.94</v>
      </c>
      <c r="E700" s="265">
        <v>95.9</v>
      </c>
      <c r="F700" s="266">
        <v>1.9</v>
      </c>
      <c r="G700" s="269">
        <v>33.799999999999997</v>
      </c>
      <c r="H700" s="268">
        <v>99.4</v>
      </c>
    </row>
    <row r="701" spans="1:8" ht="12.65" customHeight="1">
      <c r="A701" s="263" t="s">
        <v>2589</v>
      </c>
      <c r="B701" s="263" t="s">
        <v>371</v>
      </c>
      <c r="C701" s="263" t="s">
        <v>2590</v>
      </c>
      <c r="D701" s="264">
        <v>0.83</v>
      </c>
      <c r="E701" s="265">
        <v>85.6</v>
      </c>
      <c r="F701" s="266">
        <v>6.3</v>
      </c>
      <c r="G701" s="269">
        <v>11.7</v>
      </c>
      <c r="H701" s="268">
        <v>97.5</v>
      </c>
    </row>
    <row r="702" spans="1:8" ht="12.65" customHeight="1">
      <c r="A702" s="263" t="s">
        <v>2592</v>
      </c>
      <c r="B702" s="263" t="s">
        <v>371</v>
      </c>
      <c r="C702" s="263" t="s">
        <v>2593</v>
      </c>
      <c r="D702" s="264">
        <v>0.59</v>
      </c>
      <c r="E702" s="265">
        <v>95.2</v>
      </c>
      <c r="F702" s="266">
        <v>12.4</v>
      </c>
      <c r="G702" s="269">
        <v>96.9</v>
      </c>
      <c r="H702" s="268">
        <v>96.8</v>
      </c>
    </row>
    <row r="703" spans="1:8" ht="12.65" customHeight="1">
      <c r="A703" s="263" t="s">
        <v>2595</v>
      </c>
      <c r="B703" s="263" t="s">
        <v>371</v>
      </c>
      <c r="C703" s="263" t="s">
        <v>2596</v>
      </c>
      <c r="D703" s="264">
        <v>0.85</v>
      </c>
      <c r="E703" s="265">
        <v>88.2</v>
      </c>
      <c r="F703" s="266">
        <v>1.3</v>
      </c>
      <c r="G703" s="269">
        <v>19.3</v>
      </c>
      <c r="H703" s="268">
        <v>102</v>
      </c>
    </row>
    <row r="704" spans="1:8" ht="12.65" customHeight="1">
      <c r="A704" s="263" t="s">
        <v>2598</v>
      </c>
      <c r="B704" s="263" t="s">
        <v>371</v>
      </c>
      <c r="C704" s="263" t="s">
        <v>868</v>
      </c>
      <c r="D704" s="264">
        <v>1.2</v>
      </c>
      <c r="E704" s="265">
        <v>90.8</v>
      </c>
      <c r="F704" s="266">
        <v>2.7</v>
      </c>
      <c r="G704" s="269">
        <v>42</v>
      </c>
      <c r="H704" s="268">
        <v>100</v>
      </c>
    </row>
    <row r="705" spans="1:8" ht="12.65" customHeight="1">
      <c r="A705" s="263" t="s">
        <v>2600</v>
      </c>
      <c r="B705" s="263" t="s">
        <v>371</v>
      </c>
      <c r="C705" s="263" t="s">
        <v>836</v>
      </c>
      <c r="D705" s="264">
        <v>0.96</v>
      </c>
      <c r="E705" s="265">
        <v>92.2</v>
      </c>
      <c r="F705" s="266">
        <v>2.8</v>
      </c>
      <c r="G705" s="269">
        <v>34.5</v>
      </c>
      <c r="H705" s="268">
        <v>95.7</v>
      </c>
    </row>
    <row r="706" spans="1:8" ht="12.65" customHeight="1">
      <c r="A706" s="263" t="s">
        <v>2602</v>
      </c>
      <c r="B706" s="263" t="s">
        <v>371</v>
      </c>
      <c r="C706" s="263" t="s">
        <v>2603</v>
      </c>
      <c r="D706" s="264">
        <v>0.95</v>
      </c>
      <c r="E706" s="265">
        <v>91.3</v>
      </c>
      <c r="F706" s="266">
        <v>7.5</v>
      </c>
      <c r="G706" s="269">
        <v>42.4</v>
      </c>
      <c r="H706" s="268">
        <v>99.9</v>
      </c>
    </row>
    <row r="707" spans="1:8" ht="12.65" customHeight="1">
      <c r="A707" s="263" t="s">
        <v>2605</v>
      </c>
      <c r="B707" s="263" t="s">
        <v>371</v>
      </c>
      <c r="C707" s="263" t="s">
        <v>2606</v>
      </c>
      <c r="D707" s="264">
        <v>1.04</v>
      </c>
      <c r="E707" s="265">
        <v>89.6</v>
      </c>
      <c r="F707" s="266">
        <v>3.7</v>
      </c>
      <c r="G707" s="269">
        <v>28.7</v>
      </c>
      <c r="H707" s="268">
        <v>101.7</v>
      </c>
    </row>
    <row r="708" spans="1:8" ht="12.65" customHeight="1">
      <c r="A708" s="263" t="s">
        <v>2608</v>
      </c>
      <c r="B708" s="263" t="s">
        <v>371</v>
      </c>
      <c r="C708" s="263" t="s">
        <v>2609</v>
      </c>
      <c r="D708" s="264">
        <v>0.88</v>
      </c>
      <c r="E708" s="265">
        <v>92.8</v>
      </c>
      <c r="F708" s="266">
        <v>0.5</v>
      </c>
      <c r="G708" s="269">
        <v>13.2</v>
      </c>
      <c r="H708" s="268">
        <v>102.8</v>
      </c>
    </row>
    <row r="709" spans="1:8" ht="12.65" customHeight="1">
      <c r="A709" s="263" t="s">
        <v>2611</v>
      </c>
      <c r="B709" s="263" t="s">
        <v>371</v>
      </c>
      <c r="C709" s="263" t="s">
        <v>2612</v>
      </c>
      <c r="D709" s="264">
        <v>0.85</v>
      </c>
      <c r="E709" s="265">
        <v>91.3</v>
      </c>
      <c r="F709" s="266">
        <v>3.3</v>
      </c>
      <c r="G709" s="269" t="s">
        <v>5734</v>
      </c>
      <c r="H709" s="268">
        <v>102.9</v>
      </c>
    </row>
    <row r="710" spans="1:8" ht="12.65" customHeight="1">
      <c r="A710" s="263" t="s">
        <v>2614</v>
      </c>
      <c r="B710" s="263" t="s">
        <v>371</v>
      </c>
      <c r="C710" s="263" t="s">
        <v>2615</v>
      </c>
      <c r="D710" s="264">
        <v>0.9</v>
      </c>
      <c r="E710" s="265">
        <v>89.9</v>
      </c>
      <c r="F710" s="266">
        <v>4.7</v>
      </c>
      <c r="G710" s="269">
        <v>8.1999999999999993</v>
      </c>
      <c r="H710" s="268">
        <v>100.8</v>
      </c>
    </row>
    <row r="711" spans="1:8" ht="12.65" customHeight="1">
      <c r="A711" s="263" t="s">
        <v>2617</v>
      </c>
      <c r="B711" s="263" t="s">
        <v>371</v>
      </c>
      <c r="C711" s="263" t="s">
        <v>2618</v>
      </c>
      <c r="D711" s="264">
        <v>0.86</v>
      </c>
      <c r="E711" s="265">
        <v>83.9</v>
      </c>
      <c r="F711" s="266">
        <v>-2.5</v>
      </c>
      <c r="G711" s="269" t="s">
        <v>5734</v>
      </c>
      <c r="H711" s="268">
        <v>102</v>
      </c>
    </row>
    <row r="712" spans="1:8" ht="12.65" customHeight="1">
      <c r="A712" s="263" t="s">
        <v>2620</v>
      </c>
      <c r="B712" s="263" t="s">
        <v>371</v>
      </c>
      <c r="C712" s="263" t="s">
        <v>2621</v>
      </c>
      <c r="D712" s="264">
        <v>1.06</v>
      </c>
      <c r="E712" s="265">
        <v>91</v>
      </c>
      <c r="F712" s="266">
        <v>3.1</v>
      </c>
      <c r="G712" s="269" t="s">
        <v>5734</v>
      </c>
      <c r="H712" s="268">
        <v>100.2</v>
      </c>
    </row>
    <row r="713" spans="1:8" ht="12.65" customHeight="1">
      <c r="A713" s="263" t="s">
        <v>2623</v>
      </c>
      <c r="B713" s="263" t="s">
        <v>371</v>
      </c>
      <c r="C713" s="263" t="s">
        <v>2624</v>
      </c>
      <c r="D713" s="264">
        <v>0.83</v>
      </c>
      <c r="E713" s="265">
        <v>82.3</v>
      </c>
      <c r="F713" s="266">
        <v>4.8</v>
      </c>
      <c r="G713" s="269">
        <v>20.8</v>
      </c>
      <c r="H713" s="268">
        <v>94.5</v>
      </c>
    </row>
    <row r="714" spans="1:8" ht="12.65" customHeight="1">
      <c r="A714" s="263" t="s">
        <v>2626</v>
      </c>
      <c r="B714" s="263" t="s">
        <v>371</v>
      </c>
      <c r="C714" s="263" t="s">
        <v>2627</v>
      </c>
      <c r="D714" s="264">
        <v>0.7</v>
      </c>
      <c r="E714" s="265">
        <v>88.5</v>
      </c>
      <c r="F714" s="266">
        <v>4.8</v>
      </c>
      <c r="G714" s="269">
        <v>5.8</v>
      </c>
      <c r="H714" s="268">
        <v>97</v>
      </c>
    </row>
    <row r="715" spans="1:8" ht="12.65" customHeight="1">
      <c r="A715" s="263" t="s">
        <v>2629</v>
      </c>
      <c r="B715" s="263" t="s">
        <v>371</v>
      </c>
      <c r="C715" s="263" t="s">
        <v>2630</v>
      </c>
      <c r="D715" s="264">
        <v>0.97</v>
      </c>
      <c r="E715" s="265">
        <v>74.3</v>
      </c>
      <c r="F715" s="266">
        <v>0.9</v>
      </c>
      <c r="G715" s="269" t="s">
        <v>5734</v>
      </c>
      <c r="H715" s="268">
        <v>95.3</v>
      </c>
    </row>
    <row r="716" spans="1:8" ht="12.65" customHeight="1">
      <c r="A716" s="263" t="s">
        <v>2632</v>
      </c>
      <c r="B716" s="263" t="s">
        <v>371</v>
      </c>
      <c r="C716" s="263" t="s">
        <v>2633</v>
      </c>
      <c r="D716" s="264">
        <v>0.79</v>
      </c>
      <c r="E716" s="265">
        <v>81.400000000000006</v>
      </c>
      <c r="F716" s="266">
        <v>-2.7</v>
      </c>
      <c r="G716" s="269" t="s">
        <v>5734</v>
      </c>
      <c r="H716" s="268">
        <v>97</v>
      </c>
    </row>
    <row r="717" spans="1:8" ht="12.65" customHeight="1">
      <c r="A717" s="263" t="s">
        <v>2635</v>
      </c>
      <c r="B717" s="263" t="s">
        <v>371</v>
      </c>
      <c r="C717" s="263" t="s">
        <v>2636</v>
      </c>
      <c r="D717" s="264">
        <v>0.61</v>
      </c>
      <c r="E717" s="265">
        <v>81.3</v>
      </c>
      <c r="F717" s="266">
        <v>5.7</v>
      </c>
      <c r="G717" s="269">
        <v>33.9</v>
      </c>
      <c r="H717" s="268">
        <v>98.6</v>
      </c>
    </row>
    <row r="718" spans="1:8" ht="12.65" customHeight="1">
      <c r="A718" s="263" t="s">
        <v>2638</v>
      </c>
      <c r="B718" s="263" t="s">
        <v>371</v>
      </c>
      <c r="C718" s="263" t="s">
        <v>2639</v>
      </c>
      <c r="D718" s="264">
        <v>0.54</v>
      </c>
      <c r="E718" s="265">
        <v>87.9</v>
      </c>
      <c r="F718" s="266">
        <v>8.8000000000000007</v>
      </c>
      <c r="G718" s="269">
        <v>25</v>
      </c>
      <c r="H718" s="268">
        <v>102.8</v>
      </c>
    </row>
    <row r="719" spans="1:8" ht="12.65" customHeight="1">
      <c r="A719" s="263" t="s">
        <v>2641</v>
      </c>
      <c r="B719" s="263" t="s">
        <v>371</v>
      </c>
      <c r="C719" s="263" t="s">
        <v>2642</v>
      </c>
      <c r="D719" s="264">
        <v>0.89</v>
      </c>
      <c r="E719" s="265">
        <v>73.5</v>
      </c>
      <c r="F719" s="266">
        <v>5.0999999999999996</v>
      </c>
      <c r="G719" s="269">
        <v>23.8</v>
      </c>
      <c r="H719" s="268">
        <v>99.7</v>
      </c>
    </row>
    <row r="720" spans="1:8" ht="12.65" customHeight="1">
      <c r="A720" s="263" t="s">
        <v>2644</v>
      </c>
      <c r="B720" s="263" t="s">
        <v>371</v>
      </c>
      <c r="C720" s="263" t="s">
        <v>2645</v>
      </c>
      <c r="D720" s="264">
        <v>1.39</v>
      </c>
      <c r="E720" s="265">
        <v>99.6</v>
      </c>
      <c r="F720" s="266">
        <v>12.3</v>
      </c>
      <c r="G720" s="269">
        <v>82.3</v>
      </c>
      <c r="H720" s="268">
        <v>98.8</v>
      </c>
    </row>
    <row r="721" spans="1:8" ht="12.65" customHeight="1">
      <c r="A721" s="263" t="s">
        <v>2647</v>
      </c>
      <c r="B721" s="263" t="s">
        <v>371</v>
      </c>
      <c r="C721" s="263" t="s">
        <v>2648</v>
      </c>
      <c r="D721" s="264">
        <v>0.43</v>
      </c>
      <c r="E721" s="265">
        <v>88.4</v>
      </c>
      <c r="F721" s="266">
        <v>12</v>
      </c>
      <c r="G721" s="269">
        <v>106</v>
      </c>
      <c r="H721" s="268">
        <v>92.9</v>
      </c>
    </row>
    <row r="722" spans="1:8" ht="12.65" customHeight="1">
      <c r="A722" s="263" t="s">
        <v>2650</v>
      </c>
      <c r="B722" s="263" t="s">
        <v>371</v>
      </c>
      <c r="C722" s="263" t="s">
        <v>2651</v>
      </c>
      <c r="D722" s="264">
        <v>0.68</v>
      </c>
      <c r="E722" s="265">
        <v>92.2</v>
      </c>
      <c r="F722" s="266">
        <v>4.7</v>
      </c>
      <c r="G722" s="269">
        <v>70.5</v>
      </c>
      <c r="H722" s="268">
        <v>99.5</v>
      </c>
    </row>
    <row r="723" spans="1:8" ht="12.65" customHeight="1">
      <c r="A723" s="263" t="s">
        <v>2653</v>
      </c>
      <c r="B723" s="263" t="s">
        <v>371</v>
      </c>
      <c r="C723" s="263" t="s">
        <v>2654</v>
      </c>
      <c r="D723" s="264">
        <v>1</v>
      </c>
      <c r="E723" s="265">
        <v>89.7</v>
      </c>
      <c r="F723" s="266">
        <v>-0.8</v>
      </c>
      <c r="G723" s="269" t="s">
        <v>5734</v>
      </c>
      <c r="H723" s="268">
        <v>102</v>
      </c>
    </row>
    <row r="724" spans="1:8" ht="12.65" customHeight="1">
      <c r="A724" s="263" t="s">
        <v>2656</v>
      </c>
      <c r="B724" s="263" t="s">
        <v>371</v>
      </c>
      <c r="C724" s="263" t="s">
        <v>2657</v>
      </c>
      <c r="D724" s="264">
        <v>0.89</v>
      </c>
      <c r="E724" s="265">
        <v>75.2</v>
      </c>
      <c r="F724" s="266">
        <v>-1.9</v>
      </c>
      <c r="G724" s="269" t="s">
        <v>5734</v>
      </c>
      <c r="H724" s="268">
        <v>93.8</v>
      </c>
    </row>
    <row r="725" spans="1:8" ht="12.65" customHeight="1">
      <c r="A725" s="263" t="s">
        <v>2662</v>
      </c>
      <c r="B725" s="263" t="s">
        <v>375</v>
      </c>
      <c r="C725" s="263" t="s">
        <v>566</v>
      </c>
      <c r="D725" s="264">
        <v>0.67</v>
      </c>
      <c r="E725" s="265">
        <v>92.3</v>
      </c>
      <c r="F725" s="266">
        <v>11</v>
      </c>
      <c r="G725" s="269">
        <v>124</v>
      </c>
      <c r="H725" s="268">
        <v>99</v>
      </c>
    </row>
    <row r="726" spans="1:8" ht="12.65" customHeight="1">
      <c r="A726" s="263" t="s">
        <v>2665</v>
      </c>
      <c r="B726" s="263" t="s">
        <v>375</v>
      </c>
      <c r="C726" s="263" t="s">
        <v>904</v>
      </c>
      <c r="D726" s="264">
        <v>0.61</v>
      </c>
      <c r="E726" s="265">
        <v>89.8</v>
      </c>
      <c r="F726" s="266">
        <v>5.9</v>
      </c>
      <c r="G726" s="269">
        <v>65.3</v>
      </c>
      <c r="H726" s="268">
        <v>96.7</v>
      </c>
    </row>
    <row r="727" spans="1:8" ht="12.65" customHeight="1">
      <c r="A727" s="263" t="s">
        <v>2667</v>
      </c>
      <c r="B727" s="263" t="s">
        <v>375</v>
      </c>
      <c r="C727" s="263" t="s">
        <v>2668</v>
      </c>
      <c r="D727" s="264">
        <v>0.56000000000000005</v>
      </c>
      <c r="E727" s="265">
        <v>88.4</v>
      </c>
      <c r="F727" s="266">
        <v>15.4</v>
      </c>
      <c r="G727" s="269">
        <v>113.8</v>
      </c>
      <c r="H727" s="268">
        <v>93.7</v>
      </c>
    </row>
    <row r="728" spans="1:8" ht="12.65" customHeight="1">
      <c r="A728" s="263" t="s">
        <v>2670</v>
      </c>
      <c r="B728" s="263" t="s">
        <v>375</v>
      </c>
      <c r="C728" s="263" t="s">
        <v>2671</v>
      </c>
      <c r="D728" s="264">
        <v>0.68</v>
      </c>
      <c r="E728" s="265">
        <v>90.4</v>
      </c>
      <c r="F728" s="266">
        <v>9.3000000000000007</v>
      </c>
      <c r="G728" s="269">
        <v>18.5</v>
      </c>
      <c r="H728" s="268">
        <v>98.3</v>
      </c>
    </row>
    <row r="729" spans="1:8" ht="12.65" customHeight="1">
      <c r="A729" s="263" t="s">
        <v>2673</v>
      </c>
      <c r="B729" s="263" t="s">
        <v>375</v>
      </c>
      <c r="C729" s="263" t="s">
        <v>2674</v>
      </c>
      <c r="D729" s="264">
        <v>0.48</v>
      </c>
      <c r="E729" s="265">
        <v>83.2</v>
      </c>
      <c r="F729" s="266">
        <v>6.7</v>
      </c>
      <c r="G729" s="269">
        <v>51.9</v>
      </c>
      <c r="H729" s="268">
        <v>95.7</v>
      </c>
    </row>
    <row r="730" spans="1:8" ht="12.65" customHeight="1">
      <c r="A730" s="263" t="s">
        <v>2676</v>
      </c>
      <c r="B730" s="263" t="s">
        <v>375</v>
      </c>
      <c r="C730" s="263" t="s">
        <v>2677</v>
      </c>
      <c r="D730" s="264">
        <v>0.55000000000000004</v>
      </c>
      <c r="E730" s="265">
        <v>81.3</v>
      </c>
      <c r="F730" s="266">
        <v>10</v>
      </c>
      <c r="G730" s="269">
        <v>33.9</v>
      </c>
      <c r="H730" s="268">
        <v>94.9</v>
      </c>
    </row>
    <row r="731" spans="1:8" ht="12.65" customHeight="1">
      <c r="A731" s="263" t="s">
        <v>2679</v>
      </c>
      <c r="B731" s="263" t="s">
        <v>375</v>
      </c>
      <c r="C731" s="263" t="s">
        <v>2680</v>
      </c>
      <c r="D731" s="264">
        <v>0.41</v>
      </c>
      <c r="E731" s="265">
        <v>89.5</v>
      </c>
      <c r="F731" s="266">
        <v>9.1</v>
      </c>
      <c r="G731" s="269">
        <v>99</v>
      </c>
      <c r="H731" s="268">
        <v>92.6</v>
      </c>
    </row>
    <row r="732" spans="1:8" ht="12.65" customHeight="1">
      <c r="A732" s="263" t="s">
        <v>2682</v>
      </c>
      <c r="B732" s="263" t="s">
        <v>375</v>
      </c>
      <c r="C732" s="263" t="s">
        <v>2683</v>
      </c>
      <c r="D732" s="264">
        <v>0.33</v>
      </c>
      <c r="E732" s="265">
        <v>93.1</v>
      </c>
      <c r="F732" s="266">
        <v>12.2</v>
      </c>
      <c r="G732" s="269">
        <v>106.2</v>
      </c>
      <c r="H732" s="268">
        <v>96.9</v>
      </c>
    </row>
    <row r="733" spans="1:8" ht="12.65" customHeight="1">
      <c r="A733" s="263" t="s">
        <v>2685</v>
      </c>
      <c r="B733" s="263" t="s">
        <v>375</v>
      </c>
      <c r="C733" s="263" t="s">
        <v>2686</v>
      </c>
      <c r="D733" s="264">
        <v>0.56999999999999995</v>
      </c>
      <c r="E733" s="265">
        <v>94.6</v>
      </c>
      <c r="F733" s="266">
        <v>10.5</v>
      </c>
      <c r="G733" s="269">
        <v>93.1</v>
      </c>
      <c r="H733" s="268">
        <v>95.6</v>
      </c>
    </row>
    <row r="734" spans="1:8" ht="12.65" customHeight="1">
      <c r="A734" s="263" t="s">
        <v>2688</v>
      </c>
      <c r="B734" s="263" t="s">
        <v>375</v>
      </c>
      <c r="C734" s="263" t="s">
        <v>2689</v>
      </c>
      <c r="D734" s="264">
        <v>0.34</v>
      </c>
      <c r="E734" s="265">
        <v>85.5</v>
      </c>
      <c r="F734" s="266">
        <v>12.3</v>
      </c>
      <c r="G734" s="269">
        <v>92.9</v>
      </c>
      <c r="H734" s="268">
        <v>93.4</v>
      </c>
    </row>
    <row r="735" spans="1:8" ht="12.65" customHeight="1">
      <c r="A735" s="263" t="s">
        <v>2691</v>
      </c>
      <c r="B735" s="263" t="s">
        <v>375</v>
      </c>
      <c r="C735" s="263" t="s">
        <v>2692</v>
      </c>
      <c r="D735" s="264">
        <v>0.62</v>
      </c>
      <c r="E735" s="265">
        <v>90.2</v>
      </c>
      <c r="F735" s="266">
        <v>12.9</v>
      </c>
      <c r="G735" s="269">
        <v>94.3</v>
      </c>
      <c r="H735" s="268">
        <v>95.5</v>
      </c>
    </row>
    <row r="736" spans="1:8" ht="12.65" customHeight="1">
      <c r="A736" s="263" t="s">
        <v>2694</v>
      </c>
      <c r="B736" s="263" t="s">
        <v>375</v>
      </c>
      <c r="C736" s="263" t="s">
        <v>2695</v>
      </c>
      <c r="D736" s="264">
        <v>0.47</v>
      </c>
      <c r="E736" s="265">
        <v>88</v>
      </c>
      <c r="F736" s="266">
        <v>11.1</v>
      </c>
      <c r="G736" s="269">
        <v>72.3</v>
      </c>
      <c r="H736" s="268">
        <v>93.7</v>
      </c>
    </row>
    <row r="737" spans="1:8" ht="12.65" customHeight="1">
      <c r="A737" s="263" t="s">
        <v>2697</v>
      </c>
      <c r="B737" s="263" t="s">
        <v>375</v>
      </c>
      <c r="C737" s="263" t="s">
        <v>2698</v>
      </c>
      <c r="D737" s="264">
        <v>0.42</v>
      </c>
      <c r="E737" s="265">
        <v>83.3</v>
      </c>
      <c r="F737" s="266">
        <v>6.5</v>
      </c>
      <c r="G737" s="269" t="s">
        <v>5734</v>
      </c>
      <c r="H737" s="268">
        <v>93.6</v>
      </c>
    </row>
    <row r="738" spans="1:8" ht="12.65" customHeight="1">
      <c r="A738" s="263" t="s">
        <v>2700</v>
      </c>
      <c r="B738" s="263" t="s">
        <v>375</v>
      </c>
      <c r="C738" s="263" t="s">
        <v>2701</v>
      </c>
      <c r="D738" s="264">
        <v>0.43</v>
      </c>
      <c r="E738" s="265">
        <v>84.5</v>
      </c>
      <c r="F738" s="266">
        <v>8.1</v>
      </c>
      <c r="G738" s="269">
        <v>53.2</v>
      </c>
      <c r="H738" s="268">
        <v>94.7</v>
      </c>
    </row>
    <row r="739" spans="1:8" ht="12.65" customHeight="1">
      <c r="A739" s="263" t="s">
        <v>2703</v>
      </c>
      <c r="B739" s="263" t="s">
        <v>375</v>
      </c>
      <c r="C739" s="263" t="s">
        <v>908</v>
      </c>
      <c r="D739" s="264">
        <v>0.6</v>
      </c>
      <c r="E739" s="265">
        <v>90.2</v>
      </c>
      <c r="F739" s="266">
        <v>10.6</v>
      </c>
      <c r="G739" s="269">
        <v>67.900000000000006</v>
      </c>
      <c r="H739" s="268">
        <v>98.6</v>
      </c>
    </row>
    <row r="740" spans="1:8" ht="12.65" customHeight="1">
      <c r="A740" s="263" t="s">
        <v>2705</v>
      </c>
      <c r="B740" s="263" t="s">
        <v>375</v>
      </c>
      <c r="C740" s="263" t="s">
        <v>2706</v>
      </c>
      <c r="D740" s="264">
        <v>0.41</v>
      </c>
      <c r="E740" s="265">
        <v>85.6</v>
      </c>
      <c r="F740" s="266">
        <v>8.5</v>
      </c>
      <c r="G740" s="269">
        <v>96.5</v>
      </c>
      <c r="H740" s="268">
        <v>96.1</v>
      </c>
    </row>
    <row r="741" spans="1:8" ht="12.65" customHeight="1">
      <c r="A741" s="263" t="s">
        <v>2708</v>
      </c>
      <c r="B741" s="263" t="s">
        <v>375</v>
      </c>
      <c r="C741" s="263" t="s">
        <v>2709</v>
      </c>
      <c r="D741" s="264">
        <v>0.23</v>
      </c>
      <c r="E741" s="265">
        <v>91.1</v>
      </c>
      <c r="F741" s="266">
        <v>12</v>
      </c>
      <c r="G741" s="269">
        <v>117.1</v>
      </c>
      <c r="H741" s="268">
        <v>91.9</v>
      </c>
    </row>
    <row r="742" spans="1:8" ht="12.65" customHeight="1">
      <c r="A742" s="263" t="s">
        <v>2711</v>
      </c>
      <c r="B742" s="263" t="s">
        <v>375</v>
      </c>
      <c r="C742" s="263" t="s">
        <v>2712</v>
      </c>
      <c r="D742" s="264">
        <v>0.28000000000000003</v>
      </c>
      <c r="E742" s="265">
        <v>89.7</v>
      </c>
      <c r="F742" s="266">
        <v>8.3000000000000007</v>
      </c>
      <c r="G742" s="269">
        <v>19.3</v>
      </c>
      <c r="H742" s="268">
        <v>93.7</v>
      </c>
    </row>
    <row r="743" spans="1:8" ht="12.65" customHeight="1">
      <c r="A743" s="263" t="s">
        <v>2714</v>
      </c>
      <c r="B743" s="263" t="s">
        <v>375</v>
      </c>
      <c r="C743" s="263" t="s">
        <v>2715</v>
      </c>
      <c r="D743" s="264">
        <v>0.41</v>
      </c>
      <c r="E743" s="265">
        <v>86.4</v>
      </c>
      <c r="F743" s="266">
        <v>11.7</v>
      </c>
      <c r="G743" s="269">
        <v>31.6</v>
      </c>
      <c r="H743" s="268">
        <v>93.4</v>
      </c>
    </row>
    <row r="744" spans="1:8" ht="12.65" customHeight="1">
      <c r="A744" s="263" t="s">
        <v>2717</v>
      </c>
      <c r="B744" s="263" t="s">
        <v>375</v>
      </c>
      <c r="C744" s="263" t="s">
        <v>2718</v>
      </c>
      <c r="D744" s="264">
        <v>0.46</v>
      </c>
      <c r="E744" s="265">
        <v>92.7</v>
      </c>
      <c r="F744" s="266">
        <v>12.5</v>
      </c>
      <c r="G744" s="269">
        <v>127.8</v>
      </c>
      <c r="H744" s="268">
        <v>92.3</v>
      </c>
    </row>
    <row r="745" spans="1:8" ht="12.65" customHeight="1">
      <c r="A745" s="263" t="s">
        <v>2720</v>
      </c>
      <c r="B745" s="263" t="s">
        <v>375</v>
      </c>
      <c r="C745" s="263" t="s">
        <v>2721</v>
      </c>
      <c r="D745" s="264">
        <v>1.07</v>
      </c>
      <c r="E745" s="265">
        <v>82.2</v>
      </c>
      <c r="F745" s="266">
        <v>9.6</v>
      </c>
      <c r="G745" s="269">
        <v>13.8</v>
      </c>
      <c r="H745" s="268">
        <v>96.1</v>
      </c>
    </row>
    <row r="746" spans="1:8" ht="12.65" customHeight="1">
      <c r="A746" s="263" t="s">
        <v>2723</v>
      </c>
      <c r="B746" s="263" t="s">
        <v>375</v>
      </c>
      <c r="C746" s="263" t="s">
        <v>2724</v>
      </c>
      <c r="D746" s="264">
        <v>0.39</v>
      </c>
      <c r="E746" s="265">
        <v>70.7</v>
      </c>
      <c r="F746" s="266">
        <v>13.2</v>
      </c>
      <c r="G746" s="269">
        <v>49.8</v>
      </c>
      <c r="H746" s="268">
        <v>94</v>
      </c>
    </row>
    <row r="747" spans="1:8" ht="12.65" customHeight="1">
      <c r="A747" s="263" t="s">
        <v>2726</v>
      </c>
      <c r="B747" s="263" t="s">
        <v>375</v>
      </c>
      <c r="C747" s="263" t="s">
        <v>2727</v>
      </c>
      <c r="D747" s="264">
        <v>0.39</v>
      </c>
      <c r="E747" s="265">
        <v>79.3</v>
      </c>
      <c r="F747" s="266">
        <v>8.1999999999999993</v>
      </c>
      <c r="G747" s="269">
        <v>30.6</v>
      </c>
      <c r="H747" s="268">
        <v>91.5</v>
      </c>
    </row>
    <row r="748" spans="1:8" ht="12.65" customHeight="1">
      <c r="A748" s="263" t="s">
        <v>2729</v>
      </c>
      <c r="B748" s="263" t="s">
        <v>375</v>
      </c>
      <c r="C748" s="263" t="s">
        <v>2730</v>
      </c>
      <c r="D748" s="264">
        <v>0.2</v>
      </c>
      <c r="E748" s="265">
        <v>91.3</v>
      </c>
      <c r="F748" s="266">
        <v>12.8</v>
      </c>
      <c r="G748" s="269">
        <v>81.599999999999994</v>
      </c>
      <c r="H748" s="268">
        <v>91.8</v>
      </c>
    </row>
    <row r="749" spans="1:8" ht="12.65" customHeight="1">
      <c r="A749" s="263" t="s">
        <v>2732</v>
      </c>
      <c r="B749" s="263" t="s">
        <v>375</v>
      </c>
      <c r="C749" s="263" t="s">
        <v>2733</v>
      </c>
      <c r="D749" s="264">
        <v>0.24</v>
      </c>
      <c r="E749" s="265">
        <v>78.7</v>
      </c>
      <c r="F749" s="266">
        <v>9.1999999999999993</v>
      </c>
      <c r="G749" s="269" t="s">
        <v>5734</v>
      </c>
      <c r="H749" s="268">
        <v>93.7</v>
      </c>
    </row>
    <row r="750" spans="1:8" ht="12.65" customHeight="1">
      <c r="A750" s="263" t="s">
        <v>2735</v>
      </c>
      <c r="B750" s="263" t="s">
        <v>375</v>
      </c>
      <c r="C750" s="263" t="s">
        <v>2736</v>
      </c>
      <c r="D750" s="264">
        <v>0.95</v>
      </c>
      <c r="E750" s="265">
        <v>86.9</v>
      </c>
      <c r="F750" s="266">
        <v>7</v>
      </c>
      <c r="G750" s="269">
        <v>28.6</v>
      </c>
      <c r="H750" s="268">
        <v>92.8</v>
      </c>
    </row>
    <row r="751" spans="1:8" ht="12.65" customHeight="1">
      <c r="A751" s="263" t="s">
        <v>2738</v>
      </c>
      <c r="B751" s="263" t="s">
        <v>375</v>
      </c>
      <c r="C751" s="263" t="s">
        <v>2739</v>
      </c>
      <c r="D751" s="264">
        <v>0.26</v>
      </c>
      <c r="E751" s="265">
        <v>73.900000000000006</v>
      </c>
      <c r="F751" s="266">
        <v>10.7</v>
      </c>
      <c r="G751" s="269">
        <v>35.700000000000003</v>
      </c>
      <c r="H751" s="268">
        <v>93.9</v>
      </c>
    </row>
    <row r="752" spans="1:8" ht="12.65" customHeight="1">
      <c r="A752" s="263" t="s">
        <v>2741</v>
      </c>
      <c r="B752" s="263" t="s">
        <v>375</v>
      </c>
      <c r="C752" s="263" t="s">
        <v>2742</v>
      </c>
      <c r="D752" s="264">
        <v>1.33</v>
      </c>
      <c r="E752" s="265">
        <v>66.2</v>
      </c>
      <c r="F752" s="266">
        <v>-2.2999999999999998</v>
      </c>
      <c r="G752" s="269" t="s">
        <v>5734</v>
      </c>
      <c r="H752" s="268">
        <v>95.8</v>
      </c>
    </row>
    <row r="753" spans="1:8" ht="12.65" customHeight="1">
      <c r="A753" s="263" t="s">
        <v>2744</v>
      </c>
      <c r="B753" s="263" t="s">
        <v>375</v>
      </c>
      <c r="C753" s="263" t="s">
        <v>2745</v>
      </c>
      <c r="D753" s="264">
        <v>0.23</v>
      </c>
      <c r="E753" s="265">
        <v>81.099999999999994</v>
      </c>
      <c r="F753" s="266">
        <v>10.9</v>
      </c>
      <c r="G753" s="269">
        <v>23.5</v>
      </c>
      <c r="H753" s="268">
        <v>92.4</v>
      </c>
    </row>
    <row r="754" spans="1:8" ht="12.65" customHeight="1">
      <c r="A754" s="263" t="s">
        <v>2747</v>
      </c>
      <c r="B754" s="263" t="s">
        <v>375</v>
      </c>
      <c r="C754" s="263" t="s">
        <v>2748</v>
      </c>
      <c r="D754" s="264">
        <v>0.11</v>
      </c>
      <c r="E754" s="265">
        <v>74.2</v>
      </c>
      <c r="F754" s="266">
        <v>6.2</v>
      </c>
      <c r="G754" s="269" t="s">
        <v>5734</v>
      </c>
      <c r="H754" s="268">
        <v>82.4</v>
      </c>
    </row>
    <row r="755" spans="1:8" ht="12.65" customHeight="1">
      <c r="A755" s="263" t="s">
        <v>2753</v>
      </c>
      <c r="B755" s="263" t="s">
        <v>379</v>
      </c>
      <c r="C755" s="263" t="s">
        <v>698</v>
      </c>
      <c r="D755" s="264">
        <v>0.81</v>
      </c>
      <c r="E755" s="265">
        <v>86.7</v>
      </c>
      <c r="F755" s="266">
        <v>7.5</v>
      </c>
      <c r="G755" s="269">
        <v>104.8</v>
      </c>
      <c r="H755" s="268">
        <v>100.8</v>
      </c>
    </row>
    <row r="756" spans="1:8" ht="12.65" customHeight="1">
      <c r="A756" s="263" t="s">
        <v>2756</v>
      </c>
      <c r="B756" s="263" t="s">
        <v>379</v>
      </c>
      <c r="C756" s="263" t="s">
        <v>2757</v>
      </c>
      <c r="D756" s="264">
        <v>0.74</v>
      </c>
      <c r="E756" s="265">
        <v>82.7</v>
      </c>
      <c r="F756" s="266">
        <v>12.2</v>
      </c>
      <c r="G756" s="269">
        <v>120.7</v>
      </c>
      <c r="H756" s="268">
        <v>97.3</v>
      </c>
    </row>
    <row r="757" spans="1:8" ht="12.65" customHeight="1">
      <c r="A757" s="263" t="s">
        <v>2759</v>
      </c>
      <c r="B757" s="263" t="s">
        <v>379</v>
      </c>
      <c r="C757" s="263" t="s">
        <v>2760</v>
      </c>
      <c r="D757" s="264">
        <v>0.68</v>
      </c>
      <c r="E757" s="265">
        <v>82.8</v>
      </c>
      <c r="F757" s="266">
        <v>10.7</v>
      </c>
      <c r="G757" s="269">
        <v>79.7</v>
      </c>
      <c r="H757" s="268">
        <v>97.9</v>
      </c>
    </row>
    <row r="758" spans="1:8" ht="12.65" customHeight="1">
      <c r="A758" s="263" t="s">
        <v>2762</v>
      </c>
      <c r="B758" s="263" t="s">
        <v>379</v>
      </c>
      <c r="C758" s="263" t="s">
        <v>2763</v>
      </c>
      <c r="D758" s="264">
        <v>0.47</v>
      </c>
      <c r="E758" s="265">
        <v>81.400000000000006</v>
      </c>
      <c r="F758" s="266">
        <v>11.5</v>
      </c>
      <c r="G758" s="269">
        <v>41.9</v>
      </c>
      <c r="H758" s="268">
        <v>97.6</v>
      </c>
    </row>
    <row r="759" spans="1:8" ht="12.65" customHeight="1">
      <c r="A759" s="263" t="s">
        <v>2765</v>
      </c>
      <c r="B759" s="263" t="s">
        <v>379</v>
      </c>
      <c r="C759" s="263" t="s">
        <v>2766</v>
      </c>
      <c r="D759" s="264">
        <v>0.74</v>
      </c>
      <c r="E759" s="265">
        <v>78.099999999999994</v>
      </c>
      <c r="F759" s="266">
        <v>5</v>
      </c>
      <c r="G759" s="269" t="s">
        <v>5734</v>
      </c>
      <c r="H759" s="268">
        <v>99</v>
      </c>
    </row>
    <row r="760" spans="1:8" ht="12.65" customHeight="1">
      <c r="A760" s="263" t="s">
        <v>2768</v>
      </c>
      <c r="B760" s="263" t="s">
        <v>379</v>
      </c>
      <c r="C760" s="263" t="s">
        <v>2769</v>
      </c>
      <c r="D760" s="264">
        <v>0.65</v>
      </c>
      <c r="E760" s="265">
        <v>84.8</v>
      </c>
      <c r="F760" s="266">
        <v>10.9</v>
      </c>
      <c r="G760" s="269">
        <v>111.5</v>
      </c>
      <c r="H760" s="268">
        <v>98.6</v>
      </c>
    </row>
    <row r="761" spans="1:8" ht="12.65" customHeight="1">
      <c r="A761" s="263" t="s">
        <v>2771</v>
      </c>
      <c r="B761" s="263" t="s">
        <v>379</v>
      </c>
      <c r="C761" s="263" t="s">
        <v>2772</v>
      </c>
      <c r="D761" s="264">
        <v>0.57999999999999996</v>
      </c>
      <c r="E761" s="265">
        <v>90.6</v>
      </c>
      <c r="F761" s="266">
        <v>13.1</v>
      </c>
      <c r="G761" s="269">
        <v>29.1</v>
      </c>
      <c r="H761" s="268">
        <v>97.5</v>
      </c>
    </row>
    <row r="762" spans="1:8" ht="12.65" customHeight="1">
      <c r="A762" s="263" t="s">
        <v>2774</v>
      </c>
      <c r="B762" s="263" t="s">
        <v>379</v>
      </c>
      <c r="C762" s="263" t="s">
        <v>2775</v>
      </c>
      <c r="D762" s="264">
        <v>0.59</v>
      </c>
      <c r="E762" s="265">
        <v>82.2</v>
      </c>
      <c r="F762" s="266">
        <v>14.1</v>
      </c>
      <c r="G762" s="269">
        <v>169.5</v>
      </c>
      <c r="H762" s="268">
        <v>95.2</v>
      </c>
    </row>
    <row r="763" spans="1:8" ht="12.65" customHeight="1">
      <c r="A763" s="263" t="s">
        <v>2777</v>
      </c>
      <c r="B763" s="263" t="s">
        <v>379</v>
      </c>
      <c r="C763" s="263" t="s">
        <v>2778</v>
      </c>
      <c r="D763" s="264">
        <v>0.34</v>
      </c>
      <c r="E763" s="265">
        <v>89.7</v>
      </c>
      <c r="F763" s="266">
        <v>5.4</v>
      </c>
      <c r="G763" s="269" t="s">
        <v>5734</v>
      </c>
      <c r="H763" s="268">
        <v>96.2</v>
      </c>
    </row>
    <row r="764" spans="1:8" ht="12.65" customHeight="1">
      <c r="A764" s="263" t="s">
        <v>2780</v>
      </c>
      <c r="B764" s="263" t="s">
        <v>379</v>
      </c>
      <c r="C764" s="263" t="s">
        <v>2781</v>
      </c>
      <c r="D764" s="264">
        <v>0.67</v>
      </c>
      <c r="E764" s="265">
        <v>86.7</v>
      </c>
      <c r="F764" s="266">
        <v>8.8000000000000007</v>
      </c>
      <c r="G764" s="269">
        <v>78.7</v>
      </c>
      <c r="H764" s="268">
        <v>97</v>
      </c>
    </row>
    <row r="765" spans="1:8" ht="12.65" customHeight="1">
      <c r="A765" s="263" t="s">
        <v>2783</v>
      </c>
      <c r="B765" s="263" t="s">
        <v>379</v>
      </c>
      <c r="C765" s="263" t="s">
        <v>2784</v>
      </c>
      <c r="D765" s="264">
        <v>0.35</v>
      </c>
      <c r="E765" s="265">
        <v>75.5</v>
      </c>
      <c r="F765" s="266">
        <v>10.3</v>
      </c>
      <c r="G765" s="269">
        <v>74</v>
      </c>
      <c r="H765" s="268">
        <v>90.9</v>
      </c>
    </row>
    <row r="766" spans="1:8" ht="12.65" customHeight="1">
      <c r="A766" s="263" t="s">
        <v>2786</v>
      </c>
      <c r="B766" s="263" t="s">
        <v>379</v>
      </c>
      <c r="C766" s="263" t="s">
        <v>2787</v>
      </c>
      <c r="D766" s="264">
        <v>0.46</v>
      </c>
      <c r="E766" s="265">
        <v>84.6</v>
      </c>
      <c r="F766" s="266">
        <v>14.9</v>
      </c>
      <c r="G766" s="269">
        <v>69.900000000000006</v>
      </c>
      <c r="H766" s="268">
        <v>94.5</v>
      </c>
    </row>
    <row r="767" spans="1:8" ht="12.65" customHeight="1">
      <c r="A767" s="263" t="s">
        <v>2789</v>
      </c>
      <c r="B767" s="263" t="s">
        <v>379</v>
      </c>
      <c r="C767" s="263" t="s">
        <v>2790</v>
      </c>
      <c r="D767" s="264">
        <v>0.47</v>
      </c>
      <c r="E767" s="265">
        <v>80.599999999999994</v>
      </c>
      <c r="F767" s="266">
        <v>11.2</v>
      </c>
      <c r="G767" s="269">
        <v>73.099999999999994</v>
      </c>
      <c r="H767" s="268">
        <v>97.1</v>
      </c>
    </row>
    <row r="768" spans="1:8" ht="12.65" customHeight="1">
      <c r="A768" s="263" t="s">
        <v>2792</v>
      </c>
      <c r="B768" s="263" t="s">
        <v>379</v>
      </c>
      <c r="C768" s="263" t="s">
        <v>2793</v>
      </c>
      <c r="D768" s="264">
        <v>0.54</v>
      </c>
      <c r="E768" s="265">
        <v>81.3</v>
      </c>
      <c r="F768" s="266">
        <v>14</v>
      </c>
      <c r="G768" s="269">
        <v>14.2</v>
      </c>
      <c r="H768" s="268">
        <v>95.5</v>
      </c>
    </row>
    <row r="769" spans="1:8" ht="12.65" customHeight="1">
      <c r="A769" s="263" t="s">
        <v>2795</v>
      </c>
      <c r="B769" s="263" t="s">
        <v>379</v>
      </c>
      <c r="C769" s="263" t="s">
        <v>1488</v>
      </c>
      <c r="D769" s="264">
        <v>0.36</v>
      </c>
      <c r="E769" s="265">
        <v>83.2</v>
      </c>
      <c r="F769" s="266">
        <v>10.3</v>
      </c>
      <c r="G769" s="269" t="s">
        <v>5734</v>
      </c>
      <c r="H769" s="268">
        <v>93.6</v>
      </c>
    </row>
    <row r="770" spans="1:8" ht="12.65" customHeight="1">
      <c r="A770" s="263" t="s">
        <v>2799</v>
      </c>
      <c r="B770" s="263" t="s">
        <v>383</v>
      </c>
      <c r="C770" s="263" t="s">
        <v>591</v>
      </c>
      <c r="D770" s="264">
        <v>0.88</v>
      </c>
      <c r="E770" s="265">
        <v>84.2</v>
      </c>
      <c r="F770" s="266">
        <v>4.4000000000000004</v>
      </c>
      <c r="G770" s="269">
        <v>38.9</v>
      </c>
      <c r="H770" s="268">
        <v>99.4</v>
      </c>
    </row>
    <row r="771" spans="1:8" ht="12.65" customHeight="1">
      <c r="A771" s="263" t="s">
        <v>2802</v>
      </c>
      <c r="B771" s="263" t="s">
        <v>383</v>
      </c>
      <c r="C771" s="263" t="s">
        <v>2803</v>
      </c>
      <c r="D771" s="264">
        <v>0.43</v>
      </c>
      <c r="E771" s="265">
        <v>89.2</v>
      </c>
      <c r="F771" s="266">
        <v>11.7</v>
      </c>
      <c r="G771" s="269">
        <v>73.5</v>
      </c>
      <c r="H771" s="268">
        <v>94.4</v>
      </c>
    </row>
    <row r="772" spans="1:8" ht="12.65" customHeight="1">
      <c r="A772" s="263" t="s">
        <v>2805</v>
      </c>
      <c r="B772" s="263" t="s">
        <v>383</v>
      </c>
      <c r="C772" s="263" t="s">
        <v>2806</v>
      </c>
      <c r="D772" s="264">
        <v>0.69</v>
      </c>
      <c r="E772" s="265">
        <v>88.8</v>
      </c>
      <c r="F772" s="266">
        <v>11.9</v>
      </c>
      <c r="G772" s="269">
        <v>118.8</v>
      </c>
      <c r="H772" s="268">
        <v>97</v>
      </c>
    </row>
    <row r="773" spans="1:8" ht="12.65" customHeight="1">
      <c r="A773" s="263" t="s">
        <v>2808</v>
      </c>
      <c r="B773" s="263" t="s">
        <v>383</v>
      </c>
      <c r="C773" s="263" t="s">
        <v>2809</v>
      </c>
      <c r="D773" s="264">
        <v>0.23</v>
      </c>
      <c r="E773" s="265">
        <v>94</v>
      </c>
      <c r="F773" s="266">
        <v>12</v>
      </c>
      <c r="G773" s="269">
        <v>74.3</v>
      </c>
      <c r="H773" s="268">
        <v>97.6</v>
      </c>
    </row>
    <row r="774" spans="1:8" ht="12.65" customHeight="1">
      <c r="A774" s="263" t="s">
        <v>2811</v>
      </c>
      <c r="B774" s="263" t="s">
        <v>383</v>
      </c>
      <c r="C774" s="263" t="s">
        <v>2812</v>
      </c>
      <c r="D774" s="264">
        <v>0.22</v>
      </c>
      <c r="E774" s="265">
        <v>90.7</v>
      </c>
      <c r="F774" s="266">
        <v>13.6</v>
      </c>
      <c r="G774" s="269">
        <v>28.8</v>
      </c>
      <c r="H774" s="268">
        <v>97</v>
      </c>
    </row>
    <row r="775" spans="1:8" ht="12.65" customHeight="1">
      <c r="A775" s="263" t="s">
        <v>2814</v>
      </c>
      <c r="B775" s="263" t="s">
        <v>383</v>
      </c>
      <c r="C775" s="263" t="s">
        <v>2815</v>
      </c>
      <c r="D775" s="264">
        <v>0.56999999999999995</v>
      </c>
      <c r="E775" s="265">
        <v>89.2</v>
      </c>
      <c r="F775" s="266">
        <v>9.1</v>
      </c>
      <c r="G775" s="269">
        <v>96.6</v>
      </c>
      <c r="H775" s="268">
        <v>97.3</v>
      </c>
    </row>
    <row r="776" spans="1:8" ht="12.65" customHeight="1">
      <c r="A776" s="263" t="s">
        <v>2817</v>
      </c>
      <c r="B776" s="263" t="s">
        <v>383</v>
      </c>
      <c r="C776" s="263" t="s">
        <v>2818</v>
      </c>
      <c r="D776" s="264">
        <v>0.42</v>
      </c>
      <c r="E776" s="265">
        <v>86.6</v>
      </c>
      <c r="F776" s="266">
        <v>7.1</v>
      </c>
      <c r="G776" s="269" t="s">
        <v>5734</v>
      </c>
      <c r="H776" s="268">
        <v>94.5</v>
      </c>
    </row>
    <row r="777" spans="1:8" ht="12.65" customHeight="1">
      <c r="A777" s="263" t="s">
        <v>2820</v>
      </c>
      <c r="B777" s="263" t="s">
        <v>383</v>
      </c>
      <c r="C777" s="263" t="s">
        <v>2821</v>
      </c>
      <c r="D777" s="264">
        <v>0.42</v>
      </c>
      <c r="E777" s="265">
        <v>89</v>
      </c>
      <c r="F777" s="266">
        <v>10.8</v>
      </c>
      <c r="G777" s="269">
        <v>41.6</v>
      </c>
      <c r="H777" s="268">
        <v>92.9</v>
      </c>
    </row>
    <row r="778" spans="1:8" ht="12.65" customHeight="1">
      <c r="A778" s="263" t="s">
        <v>2823</v>
      </c>
      <c r="B778" s="263" t="s">
        <v>383</v>
      </c>
      <c r="C778" s="263" t="s">
        <v>2824</v>
      </c>
      <c r="D778" s="264">
        <v>0.67</v>
      </c>
      <c r="E778" s="265">
        <v>88.2</v>
      </c>
      <c r="F778" s="266">
        <v>11</v>
      </c>
      <c r="G778" s="269">
        <v>114.6</v>
      </c>
      <c r="H778" s="268">
        <v>97.9</v>
      </c>
    </row>
    <row r="779" spans="1:8" ht="12.65" customHeight="1">
      <c r="A779" s="263" t="s">
        <v>2826</v>
      </c>
      <c r="B779" s="263" t="s">
        <v>383</v>
      </c>
      <c r="C779" s="263" t="s">
        <v>2827</v>
      </c>
      <c r="D779" s="264">
        <v>0.67</v>
      </c>
      <c r="E779" s="265">
        <v>88.4</v>
      </c>
      <c r="F779" s="266">
        <v>3.7</v>
      </c>
      <c r="G779" s="269" t="s">
        <v>5734</v>
      </c>
      <c r="H779" s="268">
        <v>96.5</v>
      </c>
    </row>
    <row r="780" spans="1:8" ht="12.65" customHeight="1">
      <c r="A780" s="263" t="s">
        <v>2829</v>
      </c>
      <c r="B780" s="263" t="s">
        <v>383</v>
      </c>
      <c r="C780" s="263" t="s">
        <v>2830</v>
      </c>
      <c r="D780" s="264">
        <v>0.83</v>
      </c>
      <c r="E780" s="265">
        <v>89.8</v>
      </c>
      <c r="F780" s="266">
        <v>7</v>
      </c>
      <c r="G780" s="269">
        <v>10.6</v>
      </c>
      <c r="H780" s="268">
        <v>99</v>
      </c>
    </row>
    <row r="781" spans="1:8" ht="12.65" customHeight="1">
      <c r="A781" s="263" t="s">
        <v>2832</v>
      </c>
      <c r="B781" s="263" t="s">
        <v>383</v>
      </c>
      <c r="C781" s="263" t="s">
        <v>2833</v>
      </c>
      <c r="D781" s="264">
        <v>0.6</v>
      </c>
      <c r="E781" s="265">
        <v>89.6</v>
      </c>
      <c r="F781" s="266">
        <v>9</v>
      </c>
      <c r="G781" s="269">
        <v>7.4</v>
      </c>
      <c r="H781" s="268">
        <v>91.7</v>
      </c>
    </row>
    <row r="782" spans="1:8" ht="12.65" customHeight="1">
      <c r="A782" s="263" t="s">
        <v>2835</v>
      </c>
      <c r="B782" s="263" t="s">
        <v>383</v>
      </c>
      <c r="C782" s="263" t="s">
        <v>2836</v>
      </c>
      <c r="D782" s="264">
        <v>0.56000000000000005</v>
      </c>
      <c r="E782" s="265">
        <v>85.6</v>
      </c>
      <c r="F782" s="266">
        <v>7.7</v>
      </c>
      <c r="G782" s="269">
        <v>61.7</v>
      </c>
      <c r="H782" s="268">
        <v>94.4</v>
      </c>
    </row>
    <row r="783" spans="1:8" ht="12.65" customHeight="1">
      <c r="A783" s="263" t="s">
        <v>2838</v>
      </c>
      <c r="B783" s="263" t="s">
        <v>383</v>
      </c>
      <c r="C783" s="263" t="s">
        <v>2839</v>
      </c>
      <c r="D783" s="264">
        <v>0.52</v>
      </c>
      <c r="E783" s="265">
        <v>83.3</v>
      </c>
      <c r="F783" s="266">
        <v>8.1</v>
      </c>
      <c r="G783" s="269">
        <v>73</v>
      </c>
      <c r="H783" s="268">
        <v>94.5</v>
      </c>
    </row>
    <row r="784" spans="1:8" ht="12.65" customHeight="1">
      <c r="A784" s="263" t="s">
        <v>2841</v>
      </c>
      <c r="B784" s="263" t="s">
        <v>383</v>
      </c>
      <c r="C784" s="263" t="s">
        <v>2842</v>
      </c>
      <c r="D784" s="264">
        <v>0.56999999999999995</v>
      </c>
      <c r="E784" s="265">
        <v>90.9</v>
      </c>
      <c r="F784" s="266">
        <v>8.6</v>
      </c>
      <c r="G784" s="269" t="s">
        <v>5734</v>
      </c>
      <c r="H784" s="268">
        <v>93.7</v>
      </c>
    </row>
    <row r="785" spans="1:8" ht="12.65" customHeight="1">
      <c r="A785" s="263" t="s">
        <v>2844</v>
      </c>
      <c r="B785" s="263" t="s">
        <v>383</v>
      </c>
      <c r="C785" s="263" t="s">
        <v>2845</v>
      </c>
      <c r="D785" s="264">
        <v>0.39</v>
      </c>
      <c r="E785" s="265">
        <v>85.7</v>
      </c>
      <c r="F785" s="266">
        <v>6.5</v>
      </c>
      <c r="G785" s="269">
        <v>24.3</v>
      </c>
      <c r="H785" s="268">
        <v>90.9</v>
      </c>
    </row>
    <row r="786" spans="1:8" ht="12.65" customHeight="1">
      <c r="A786" s="263" t="s">
        <v>2847</v>
      </c>
      <c r="B786" s="263" t="s">
        <v>383</v>
      </c>
      <c r="C786" s="263" t="s">
        <v>2848</v>
      </c>
      <c r="D786" s="264">
        <v>0.3</v>
      </c>
      <c r="E786" s="265">
        <v>89.8</v>
      </c>
      <c r="F786" s="266">
        <v>11.3</v>
      </c>
      <c r="G786" s="269">
        <v>13.8</v>
      </c>
      <c r="H786" s="268">
        <v>90.8</v>
      </c>
    </row>
    <row r="787" spans="1:8" ht="12.65" customHeight="1">
      <c r="A787" s="263" t="s">
        <v>2850</v>
      </c>
      <c r="B787" s="263" t="s">
        <v>383</v>
      </c>
      <c r="C787" s="263" t="s">
        <v>2851</v>
      </c>
      <c r="D787" s="264">
        <v>0.25</v>
      </c>
      <c r="E787" s="265">
        <v>84.7</v>
      </c>
      <c r="F787" s="266">
        <v>8.6999999999999993</v>
      </c>
      <c r="G787" s="269">
        <v>79.900000000000006</v>
      </c>
      <c r="H787" s="268">
        <v>90.8</v>
      </c>
    </row>
    <row r="788" spans="1:8" ht="12.65" customHeight="1">
      <c r="A788" s="263" t="s">
        <v>2853</v>
      </c>
      <c r="B788" s="263" t="s">
        <v>383</v>
      </c>
      <c r="C788" s="263" t="s">
        <v>2854</v>
      </c>
      <c r="D788" s="264">
        <v>0.2</v>
      </c>
      <c r="E788" s="265">
        <v>87.2</v>
      </c>
      <c r="F788" s="266">
        <v>5.5</v>
      </c>
      <c r="G788" s="269">
        <v>44.9</v>
      </c>
      <c r="H788" s="268">
        <v>94.8</v>
      </c>
    </row>
    <row r="789" spans="1:8" ht="12.65" customHeight="1">
      <c r="A789" s="263" t="s">
        <v>2859</v>
      </c>
      <c r="B789" s="263" t="s">
        <v>387</v>
      </c>
      <c r="C789" s="263" t="s">
        <v>804</v>
      </c>
      <c r="D789" s="264">
        <v>0.81</v>
      </c>
      <c r="E789" s="265">
        <v>87</v>
      </c>
      <c r="F789" s="266">
        <v>10.5</v>
      </c>
      <c r="G789" s="269">
        <v>50.6</v>
      </c>
      <c r="H789" s="268">
        <v>100</v>
      </c>
    </row>
    <row r="790" spans="1:8" ht="12.65" customHeight="1">
      <c r="A790" s="263" t="s">
        <v>2862</v>
      </c>
      <c r="B790" s="263" t="s">
        <v>387</v>
      </c>
      <c r="C790" s="263" t="s">
        <v>2863</v>
      </c>
      <c r="D790" s="264">
        <v>0.9</v>
      </c>
      <c r="E790" s="265">
        <v>91.2</v>
      </c>
      <c r="F790" s="266">
        <v>5.3</v>
      </c>
      <c r="G790" s="269" t="s">
        <v>5734</v>
      </c>
      <c r="H790" s="268">
        <v>97.3</v>
      </c>
    </row>
    <row r="791" spans="1:8" ht="12.65" customHeight="1">
      <c r="A791" s="263" t="s">
        <v>2865</v>
      </c>
      <c r="B791" s="263" t="s">
        <v>387</v>
      </c>
      <c r="C791" s="263" t="s">
        <v>2866</v>
      </c>
      <c r="D791" s="264">
        <v>0.42</v>
      </c>
      <c r="E791" s="265">
        <v>91.4</v>
      </c>
      <c r="F791" s="266">
        <v>11.7</v>
      </c>
      <c r="G791" s="269">
        <v>102.7</v>
      </c>
      <c r="H791" s="268">
        <v>96</v>
      </c>
    </row>
    <row r="792" spans="1:8" ht="12.65" customHeight="1">
      <c r="A792" s="263" t="s">
        <v>2868</v>
      </c>
      <c r="B792" s="263" t="s">
        <v>387</v>
      </c>
      <c r="C792" s="263" t="s">
        <v>2869</v>
      </c>
      <c r="D792" s="264">
        <v>0.41</v>
      </c>
      <c r="E792" s="265">
        <v>90.1</v>
      </c>
      <c r="F792" s="266">
        <v>8</v>
      </c>
      <c r="G792" s="269">
        <v>23.3</v>
      </c>
      <c r="H792" s="268">
        <v>97.1</v>
      </c>
    </row>
    <row r="793" spans="1:8" ht="12.65" customHeight="1">
      <c r="A793" s="263" t="s">
        <v>2871</v>
      </c>
      <c r="B793" s="263" t="s">
        <v>387</v>
      </c>
      <c r="C793" s="263" t="s">
        <v>2872</v>
      </c>
      <c r="D793" s="264">
        <v>0.42</v>
      </c>
      <c r="E793" s="265">
        <v>85</v>
      </c>
      <c r="F793" s="266">
        <v>8.4</v>
      </c>
      <c r="G793" s="269">
        <v>58</v>
      </c>
      <c r="H793" s="268">
        <v>94.5</v>
      </c>
    </row>
    <row r="794" spans="1:8" ht="12.65" customHeight="1">
      <c r="A794" s="263" t="s">
        <v>2874</v>
      </c>
      <c r="B794" s="263" t="s">
        <v>387</v>
      </c>
      <c r="C794" s="263" t="s">
        <v>2875</v>
      </c>
      <c r="D794" s="264">
        <v>0.67</v>
      </c>
      <c r="E794" s="265">
        <v>85.3</v>
      </c>
      <c r="F794" s="266">
        <v>6</v>
      </c>
      <c r="G794" s="269" t="s">
        <v>5734</v>
      </c>
      <c r="H794" s="268">
        <v>96.8</v>
      </c>
    </row>
    <row r="795" spans="1:8" ht="12.65" customHeight="1">
      <c r="A795" s="263" t="s">
        <v>2877</v>
      </c>
      <c r="B795" s="263" t="s">
        <v>387</v>
      </c>
      <c r="C795" s="263" t="s">
        <v>2878</v>
      </c>
      <c r="D795" s="264">
        <v>0.59</v>
      </c>
      <c r="E795" s="265">
        <v>83.6</v>
      </c>
      <c r="F795" s="266">
        <v>6.7</v>
      </c>
      <c r="G795" s="269">
        <v>35.799999999999997</v>
      </c>
      <c r="H795" s="268">
        <v>97.5</v>
      </c>
    </row>
    <row r="796" spans="1:8" ht="12.65" customHeight="1">
      <c r="A796" s="263" t="s">
        <v>2880</v>
      </c>
      <c r="B796" s="263" t="s">
        <v>387</v>
      </c>
      <c r="C796" s="263" t="s">
        <v>2881</v>
      </c>
      <c r="D796" s="264">
        <v>0.75</v>
      </c>
      <c r="E796" s="265">
        <v>90</v>
      </c>
      <c r="F796" s="266">
        <v>10.199999999999999</v>
      </c>
      <c r="G796" s="269">
        <v>118.1</v>
      </c>
      <c r="H796" s="268">
        <v>99.4</v>
      </c>
    </row>
    <row r="797" spans="1:8" ht="12.65" customHeight="1">
      <c r="A797" s="263" t="s">
        <v>2883</v>
      </c>
      <c r="B797" s="263" t="s">
        <v>387</v>
      </c>
      <c r="C797" s="263" t="s">
        <v>2884</v>
      </c>
      <c r="D797" s="264">
        <v>0.63</v>
      </c>
      <c r="E797" s="265">
        <v>89.6</v>
      </c>
      <c r="F797" s="266">
        <v>7</v>
      </c>
      <c r="G797" s="269">
        <v>44.8</v>
      </c>
      <c r="H797" s="268">
        <v>98.7</v>
      </c>
    </row>
    <row r="798" spans="1:8" ht="12.65" customHeight="1">
      <c r="A798" s="263" t="s">
        <v>2886</v>
      </c>
      <c r="B798" s="263" t="s">
        <v>387</v>
      </c>
      <c r="C798" s="263" t="s">
        <v>2887</v>
      </c>
      <c r="D798" s="264">
        <v>0.38</v>
      </c>
      <c r="E798" s="265">
        <v>93.6</v>
      </c>
      <c r="F798" s="266">
        <v>7.9</v>
      </c>
      <c r="G798" s="269" t="s">
        <v>5734</v>
      </c>
      <c r="H798" s="268">
        <v>93.4</v>
      </c>
    </row>
    <row r="799" spans="1:8" ht="12.65" customHeight="1">
      <c r="A799" s="263" t="s">
        <v>2889</v>
      </c>
      <c r="B799" s="263" t="s">
        <v>387</v>
      </c>
      <c r="C799" s="263" t="s">
        <v>955</v>
      </c>
      <c r="D799" s="264">
        <v>0.14000000000000001</v>
      </c>
      <c r="E799" s="265">
        <v>74.8</v>
      </c>
      <c r="F799" s="266">
        <v>6.2</v>
      </c>
      <c r="G799" s="269" t="s">
        <v>5734</v>
      </c>
      <c r="H799" s="268">
        <v>89.2</v>
      </c>
    </row>
    <row r="800" spans="1:8" ht="12.65" customHeight="1">
      <c r="A800" s="263" t="s">
        <v>2890</v>
      </c>
      <c r="B800" s="263" t="s">
        <v>387</v>
      </c>
      <c r="C800" s="263" t="s">
        <v>2891</v>
      </c>
      <c r="D800" s="264">
        <v>0.28000000000000003</v>
      </c>
      <c r="E800" s="265">
        <v>85</v>
      </c>
      <c r="F800" s="266">
        <v>3.4</v>
      </c>
      <c r="G800" s="269" t="s">
        <v>5734</v>
      </c>
      <c r="H800" s="268">
        <v>92.8</v>
      </c>
    </row>
    <row r="801" spans="1:8" ht="12.65" customHeight="1">
      <c r="A801" s="263" t="s">
        <v>2893</v>
      </c>
      <c r="B801" s="263" t="s">
        <v>387</v>
      </c>
      <c r="C801" s="263" t="s">
        <v>2894</v>
      </c>
      <c r="D801" s="264">
        <v>0.33</v>
      </c>
      <c r="E801" s="265">
        <v>95.1</v>
      </c>
      <c r="F801" s="266">
        <v>8.8000000000000007</v>
      </c>
      <c r="G801" s="269">
        <v>15.4</v>
      </c>
      <c r="H801" s="268">
        <v>92.7</v>
      </c>
    </row>
    <row r="802" spans="1:8" ht="12.65" customHeight="1">
      <c r="A802" s="263" t="s">
        <v>2896</v>
      </c>
      <c r="B802" s="263" t="s">
        <v>387</v>
      </c>
      <c r="C802" s="263" t="s">
        <v>2897</v>
      </c>
      <c r="D802" s="264">
        <v>0.8</v>
      </c>
      <c r="E802" s="265">
        <v>78.099999999999994</v>
      </c>
      <c r="F802" s="266">
        <v>8.3000000000000007</v>
      </c>
      <c r="G802" s="269">
        <v>65.599999999999994</v>
      </c>
      <c r="H802" s="268">
        <v>93</v>
      </c>
    </row>
    <row r="803" spans="1:8" ht="12.65" customHeight="1">
      <c r="A803" s="263" t="s">
        <v>2899</v>
      </c>
      <c r="B803" s="263" t="s">
        <v>387</v>
      </c>
      <c r="C803" s="263" t="s">
        <v>2900</v>
      </c>
      <c r="D803" s="264">
        <v>1.04</v>
      </c>
      <c r="E803" s="265">
        <v>83.7</v>
      </c>
      <c r="F803" s="266">
        <v>8.1999999999999993</v>
      </c>
      <c r="G803" s="269" t="s">
        <v>5734</v>
      </c>
      <c r="H803" s="268">
        <v>92.4</v>
      </c>
    </row>
    <row r="804" spans="1:8" ht="12.65" customHeight="1">
      <c r="A804" s="263" t="s">
        <v>2902</v>
      </c>
      <c r="B804" s="263" t="s">
        <v>387</v>
      </c>
      <c r="C804" s="263" t="s">
        <v>2903</v>
      </c>
      <c r="D804" s="264">
        <v>0.99</v>
      </c>
      <c r="E804" s="265">
        <v>92.1</v>
      </c>
      <c r="F804" s="266">
        <v>1</v>
      </c>
      <c r="G804" s="269" t="s">
        <v>5734</v>
      </c>
      <c r="H804" s="268">
        <v>92.4</v>
      </c>
    </row>
    <row r="805" spans="1:8" ht="12.65" customHeight="1">
      <c r="A805" s="263" t="s">
        <v>2905</v>
      </c>
      <c r="B805" s="263" t="s">
        <v>387</v>
      </c>
      <c r="C805" s="263" t="s">
        <v>2906</v>
      </c>
      <c r="D805" s="264">
        <v>0.33</v>
      </c>
      <c r="E805" s="265">
        <v>83.5</v>
      </c>
      <c r="F805" s="266">
        <v>14.8</v>
      </c>
      <c r="G805" s="269">
        <v>77.2</v>
      </c>
      <c r="H805" s="268">
        <v>91.3</v>
      </c>
    </row>
    <row r="806" spans="1:8" ht="12.65" customHeight="1">
      <c r="A806" s="263" t="s">
        <v>2911</v>
      </c>
      <c r="B806" s="263" t="s">
        <v>391</v>
      </c>
      <c r="C806" s="263" t="s">
        <v>808</v>
      </c>
      <c r="D806" s="264">
        <v>0.74</v>
      </c>
      <c r="E806" s="265">
        <v>88.8</v>
      </c>
      <c r="F806" s="266">
        <v>7.6</v>
      </c>
      <c r="G806" s="269">
        <v>41.6</v>
      </c>
      <c r="H806" s="268">
        <v>98.9</v>
      </c>
    </row>
    <row r="807" spans="1:8" ht="12.65" customHeight="1">
      <c r="A807" s="263" t="s">
        <v>2914</v>
      </c>
      <c r="B807" s="263" t="s">
        <v>391</v>
      </c>
      <c r="C807" s="263" t="s">
        <v>2915</v>
      </c>
      <c r="D807" s="264">
        <v>0.69</v>
      </c>
      <c r="E807" s="265">
        <v>82.2</v>
      </c>
      <c r="F807" s="266">
        <v>8.3000000000000007</v>
      </c>
      <c r="G807" s="269">
        <v>0.8</v>
      </c>
      <c r="H807" s="268">
        <v>98.9</v>
      </c>
    </row>
    <row r="808" spans="1:8" ht="12.65" customHeight="1">
      <c r="A808" s="263" t="s">
        <v>2917</v>
      </c>
      <c r="B808" s="263" t="s">
        <v>391</v>
      </c>
      <c r="C808" s="263" t="s">
        <v>2918</v>
      </c>
      <c r="D808" s="264">
        <v>0.48</v>
      </c>
      <c r="E808" s="265">
        <v>86.7</v>
      </c>
      <c r="F808" s="266">
        <v>10.6</v>
      </c>
      <c r="G808" s="269" t="s">
        <v>5734</v>
      </c>
      <c r="H808" s="268">
        <v>97.8</v>
      </c>
    </row>
    <row r="809" spans="1:8" ht="12.65" customHeight="1">
      <c r="A809" s="263" t="s">
        <v>2920</v>
      </c>
      <c r="B809" s="263" t="s">
        <v>391</v>
      </c>
      <c r="C809" s="263" t="s">
        <v>2921</v>
      </c>
      <c r="D809" s="264">
        <v>0.42</v>
      </c>
      <c r="E809" s="265">
        <v>92.6</v>
      </c>
      <c r="F809" s="266">
        <v>11.5</v>
      </c>
      <c r="G809" s="269">
        <v>62</v>
      </c>
      <c r="H809" s="268">
        <v>97.5</v>
      </c>
    </row>
    <row r="810" spans="1:8" ht="12.65" customHeight="1">
      <c r="A810" s="263" t="s">
        <v>2923</v>
      </c>
      <c r="B810" s="263" t="s">
        <v>391</v>
      </c>
      <c r="C810" s="263" t="s">
        <v>2924</v>
      </c>
      <c r="D810" s="264">
        <v>0.63</v>
      </c>
      <c r="E810" s="265">
        <v>84.9</v>
      </c>
      <c r="F810" s="266">
        <v>14.5</v>
      </c>
      <c r="G810" s="269">
        <v>86.8</v>
      </c>
      <c r="H810" s="268">
        <v>95.8</v>
      </c>
    </row>
    <row r="811" spans="1:8" ht="12.65" customHeight="1">
      <c r="A811" s="263" t="s">
        <v>2926</v>
      </c>
      <c r="B811" s="263" t="s">
        <v>391</v>
      </c>
      <c r="C811" s="263" t="s">
        <v>2927</v>
      </c>
      <c r="D811" s="264">
        <v>0.75</v>
      </c>
      <c r="E811" s="265">
        <v>86.9</v>
      </c>
      <c r="F811" s="266">
        <v>9</v>
      </c>
      <c r="G811" s="269">
        <v>72.099999999999994</v>
      </c>
      <c r="H811" s="268">
        <v>98.9</v>
      </c>
    </row>
    <row r="812" spans="1:8" ht="12.65" customHeight="1">
      <c r="A812" s="263" t="s">
        <v>2929</v>
      </c>
      <c r="B812" s="263" t="s">
        <v>391</v>
      </c>
      <c r="C812" s="263" t="s">
        <v>2930</v>
      </c>
      <c r="D812" s="264">
        <v>0.5</v>
      </c>
      <c r="E812" s="265">
        <v>83.4</v>
      </c>
      <c r="F812" s="266">
        <v>3.7</v>
      </c>
      <c r="G812" s="269" t="s">
        <v>5734</v>
      </c>
      <c r="H812" s="268">
        <v>99.1</v>
      </c>
    </row>
    <row r="813" spans="1:8" ht="12.65" customHeight="1">
      <c r="A813" s="263" t="s">
        <v>2932</v>
      </c>
      <c r="B813" s="263" t="s">
        <v>391</v>
      </c>
      <c r="C813" s="263" t="s">
        <v>2933</v>
      </c>
      <c r="D813" s="264">
        <v>0.42</v>
      </c>
      <c r="E813" s="265">
        <v>83.9</v>
      </c>
      <c r="F813" s="266">
        <v>5.5</v>
      </c>
      <c r="G813" s="269" t="s">
        <v>5734</v>
      </c>
      <c r="H813" s="268">
        <v>99.1</v>
      </c>
    </row>
    <row r="814" spans="1:8" ht="12.65" customHeight="1">
      <c r="A814" s="263" t="s">
        <v>2934</v>
      </c>
      <c r="B814" s="263" t="s">
        <v>391</v>
      </c>
      <c r="C814" s="263" t="s">
        <v>2935</v>
      </c>
      <c r="D814" s="264">
        <v>0.61</v>
      </c>
      <c r="E814" s="265">
        <v>81.599999999999994</v>
      </c>
      <c r="F814" s="266">
        <v>6.1</v>
      </c>
      <c r="G814" s="269" t="s">
        <v>5734</v>
      </c>
      <c r="H814" s="268">
        <v>97.8</v>
      </c>
    </row>
    <row r="815" spans="1:8" ht="12.65" customHeight="1">
      <c r="A815" s="263" t="s">
        <v>2937</v>
      </c>
      <c r="B815" s="263" t="s">
        <v>391</v>
      </c>
      <c r="C815" s="263" t="s">
        <v>2938</v>
      </c>
      <c r="D815" s="264">
        <v>0.51</v>
      </c>
      <c r="E815" s="265">
        <v>90.7</v>
      </c>
      <c r="F815" s="266">
        <v>8.1999999999999993</v>
      </c>
      <c r="G815" s="269">
        <v>5.5</v>
      </c>
      <c r="H815" s="268">
        <v>97.4</v>
      </c>
    </row>
    <row r="816" spans="1:8" ht="12.65" customHeight="1">
      <c r="A816" s="263" t="s">
        <v>2940</v>
      </c>
      <c r="B816" s="263" t="s">
        <v>391</v>
      </c>
      <c r="C816" s="263" t="s">
        <v>2941</v>
      </c>
      <c r="D816" s="264">
        <v>0.49</v>
      </c>
      <c r="E816" s="265">
        <v>83.3</v>
      </c>
      <c r="F816" s="266">
        <v>11.2</v>
      </c>
      <c r="G816" s="269">
        <v>38.299999999999997</v>
      </c>
      <c r="H816" s="268">
        <v>97.4</v>
      </c>
    </row>
    <row r="817" spans="1:8" ht="12.65" customHeight="1">
      <c r="A817" s="263" t="s">
        <v>2943</v>
      </c>
      <c r="B817" s="263" t="s">
        <v>391</v>
      </c>
      <c r="C817" s="263" t="s">
        <v>2944</v>
      </c>
      <c r="D817" s="264">
        <v>0.43</v>
      </c>
      <c r="E817" s="265">
        <v>91.1</v>
      </c>
      <c r="F817" s="266">
        <v>15.9</v>
      </c>
      <c r="G817" s="269">
        <v>90.8</v>
      </c>
      <c r="H817" s="268">
        <v>95.6</v>
      </c>
    </row>
    <row r="818" spans="1:8" ht="12.65" customHeight="1">
      <c r="A818" s="263" t="s">
        <v>2946</v>
      </c>
      <c r="B818" s="263" t="s">
        <v>391</v>
      </c>
      <c r="C818" s="263" t="s">
        <v>2947</v>
      </c>
      <c r="D818" s="264">
        <v>0.67</v>
      </c>
      <c r="E818" s="265">
        <v>81.900000000000006</v>
      </c>
      <c r="F818" s="266">
        <v>7.6</v>
      </c>
      <c r="G818" s="269" t="s">
        <v>5734</v>
      </c>
      <c r="H818" s="268">
        <v>96.9</v>
      </c>
    </row>
    <row r="819" spans="1:8" ht="12.65" customHeight="1">
      <c r="A819" s="263" t="s">
        <v>2949</v>
      </c>
      <c r="B819" s="263" t="s">
        <v>391</v>
      </c>
      <c r="C819" s="263" t="s">
        <v>2950</v>
      </c>
      <c r="D819" s="264">
        <v>0.32</v>
      </c>
      <c r="E819" s="265">
        <v>98.1</v>
      </c>
      <c r="F819" s="266">
        <v>11.1</v>
      </c>
      <c r="G819" s="269">
        <v>124.2</v>
      </c>
      <c r="H819" s="268">
        <v>95.8</v>
      </c>
    </row>
    <row r="820" spans="1:8" ht="12.65" customHeight="1">
      <c r="A820" s="263" t="s">
        <v>2952</v>
      </c>
      <c r="B820" s="263" t="s">
        <v>391</v>
      </c>
      <c r="C820" s="263" t="s">
        <v>2953</v>
      </c>
      <c r="D820" s="264">
        <v>0.22</v>
      </c>
      <c r="E820" s="265">
        <v>70.3</v>
      </c>
      <c r="F820" s="266">
        <v>2.4</v>
      </c>
      <c r="G820" s="269" t="s">
        <v>5734</v>
      </c>
      <c r="H820" s="268">
        <v>96.9</v>
      </c>
    </row>
    <row r="821" spans="1:8" ht="12.65" customHeight="1">
      <c r="A821" s="263" t="s">
        <v>2955</v>
      </c>
      <c r="B821" s="263" t="s">
        <v>391</v>
      </c>
      <c r="C821" s="263" t="s">
        <v>2956</v>
      </c>
      <c r="D821" s="264">
        <v>0.27</v>
      </c>
      <c r="E821" s="265">
        <v>69.900000000000006</v>
      </c>
      <c r="F821" s="266">
        <v>-2.2000000000000002</v>
      </c>
      <c r="G821" s="269" t="s">
        <v>5734</v>
      </c>
      <c r="H821" s="268">
        <v>95.2</v>
      </c>
    </row>
    <row r="822" spans="1:8" ht="12.65" customHeight="1">
      <c r="A822" s="263" t="s">
        <v>2958</v>
      </c>
      <c r="B822" s="263" t="s">
        <v>391</v>
      </c>
      <c r="C822" s="263" t="s">
        <v>1137</v>
      </c>
      <c r="D822" s="264">
        <v>0.27</v>
      </c>
      <c r="E822" s="265">
        <v>74.8</v>
      </c>
      <c r="F822" s="266">
        <v>1.8</v>
      </c>
      <c r="G822" s="269" t="s">
        <v>5734</v>
      </c>
      <c r="H822" s="268">
        <v>95.6</v>
      </c>
    </row>
    <row r="823" spans="1:8" ht="12.65" customHeight="1">
      <c r="A823" s="263" t="s">
        <v>2959</v>
      </c>
      <c r="B823" s="263" t="s">
        <v>391</v>
      </c>
      <c r="C823" s="263" t="s">
        <v>2960</v>
      </c>
      <c r="D823" s="264">
        <v>0.35</v>
      </c>
      <c r="E823" s="265">
        <v>84.6</v>
      </c>
      <c r="F823" s="266">
        <v>12</v>
      </c>
      <c r="G823" s="269">
        <v>48.4</v>
      </c>
      <c r="H823" s="268">
        <v>97.2</v>
      </c>
    </row>
    <row r="824" spans="1:8" ht="12.65" customHeight="1">
      <c r="A824" s="263" t="s">
        <v>2962</v>
      </c>
      <c r="B824" s="263" t="s">
        <v>391</v>
      </c>
      <c r="C824" s="263" t="s">
        <v>2963</v>
      </c>
      <c r="D824" s="264">
        <v>1.1299999999999999</v>
      </c>
      <c r="E824" s="265">
        <v>81.900000000000006</v>
      </c>
      <c r="F824" s="266">
        <v>8.9</v>
      </c>
      <c r="G824" s="269" t="s">
        <v>5734</v>
      </c>
      <c r="H824" s="268">
        <v>93.3</v>
      </c>
    </row>
    <row r="825" spans="1:8" ht="12.65" customHeight="1">
      <c r="A825" s="263" t="s">
        <v>2965</v>
      </c>
      <c r="B825" s="263" t="s">
        <v>391</v>
      </c>
      <c r="C825" s="263" t="s">
        <v>2966</v>
      </c>
      <c r="D825" s="264">
        <v>0.16</v>
      </c>
      <c r="E825" s="265">
        <v>78.7</v>
      </c>
      <c r="F825" s="266">
        <v>9.8000000000000007</v>
      </c>
      <c r="G825" s="269" t="s">
        <v>5734</v>
      </c>
      <c r="H825" s="268">
        <v>97.7</v>
      </c>
    </row>
    <row r="826" spans="1:8" ht="12.65" customHeight="1">
      <c r="A826" s="263" t="s">
        <v>2968</v>
      </c>
      <c r="B826" s="263" t="s">
        <v>391</v>
      </c>
      <c r="C826" s="263" t="s">
        <v>2969</v>
      </c>
      <c r="D826" s="264">
        <v>0.3</v>
      </c>
      <c r="E826" s="265">
        <v>82</v>
      </c>
      <c r="F826" s="266">
        <v>6.3</v>
      </c>
      <c r="G826" s="269" t="s">
        <v>5734</v>
      </c>
      <c r="H826" s="268">
        <v>96.2</v>
      </c>
    </row>
    <row r="827" spans="1:8" ht="12.65" customHeight="1">
      <c r="A827" s="263" t="s">
        <v>2971</v>
      </c>
      <c r="B827" s="263" t="s">
        <v>391</v>
      </c>
      <c r="C827" s="263" t="s">
        <v>2972</v>
      </c>
      <c r="D827" s="264">
        <v>1.2</v>
      </c>
      <c r="E827" s="265">
        <v>77.599999999999994</v>
      </c>
      <c r="F827" s="266">
        <v>-3.2</v>
      </c>
      <c r="G827" s="269" t="s">
        <v>5734</v>
      </c>
      <c r="H827" s="268">
        <v>92.2</v>
      </c>
    </row>
    <row r="828" spans="1:8" ht="12.65" customHeight="1">
      <c r="A828" s="263" t="s">
        <v>2974</v>
      </c>
      <c r="B828" s="263" t="s">
        <v>391</v>
      </c>
      <c r="C828" s="263" t="s">
        <v>2975</v>
      </c>
      <c r="D828" s="264">
        <v>1.19</v>
      </c>
      <c r="E828" s="265">
        <v>77.5</v>
      </c>
      <c r="F828" s="266">
        <v>1.7</v>
      </c>
      <c r="G828" s="269" t="s">
        <v>5734</v>
      </c>
      <c r="H828" s="268">
        <v>93.7</v>
      </c>
    </row>
    <row r="829" spans="1:8" ht="12.65" customHeight="1">
      <c r="A829" s="263" t="s">
        <v>2977</v>
      </c>
      <c r="B829" s="263" t="s">
        <v>391</v>
      </c>
      <c r="C829" s="263" t="s">
        <v>2978</v>
      </c>
      <c r="D829" s="264">
        <v>0.57999999999999996</v>
      </c>
      <c r="E829" s="265">
        <v>70</v>
      </c>
      <c r="F829" s="266">
        <v>-2.2000000000000002</v>
      </c>
      <c r="G829" s="269" t="s">
        <v>5734</v>
      </c>
      <c r="H829" s="268">
        <v>95</v>
      </c>
    </row>
    <row r="830" spans="1:8" ht="12.65" customHeight="1">
      <c r="A830" s="263" t="s">
        <v>2980</v>
      </c>
      <c r="B830" s="263" t="s">
        <v>391</v>
      </c>
      <c r="C830" s="263" t="s">
        <v>2981</v>
      </c>
      <c r="D830" s="264">
        <v>0.63</v>
      </c>
      <c r="E830" s="265">
        <v>74.5</v>
      </c>
      <c r="F830" s="266">
        <v>9.8000000000000007</v>
      </c>
      <c r="G830" s="269">
        <v>44.4</v>
      </c>
      <c r="H830" s="268">
        <v>95.7</v>
      </c>
    </row>
    <row r="831" spans="1:8" ht="12.65" customHeight="1">
      <c r="A831" s="263" t="s">
        <v>2983</v>
      </c>
      <c r="B831" s="263" t="s">
        <v>391</v>
      </c>
      <c r="C831" s="263" t="s">
        <v>2984</v>
      </c>
      <c r="D831" s="264">
        <v>0.11</v>
      </c>
      <c r="E831" s="265">
        <v>75.5</v>
      </c>
      <c r="F831" s="266">
        <v>8.6999999999999993</v>
      </c>
      <c r="G831" s="269" t="s">
        <v>5734</v>
      </c>
      <c r="H831" s="268">
        <v>89.9</v>
      </c>
    </row>
    <row r="832" spans="1:8" ht="12.65" customHeight="1">
      <c r="A832" s="263" t="s">
        <v>2986</v>
      </c>
      <c r="B832" s="263" t="s">
        <v>391</v>
      </c>
      <c r="C832" s="263" t="s">
        <v>2987</v>
      </c>
      <c r="D832" s="264">
        <v>7.0000000000000007E-2</v>
      </c>
      <c r="E832" s="265">
        <v>87.9</v>
      </c>
      <c r="F832" s="266">
        <v>7</v>
      </c>
      <c r="G832" s="269" t="s">
        <v>5734</v>
      </c>
      <c r="H832" s="268">
        <v>94.6</v>
      </c>
    </row>
    <row r="833" spans="1:8" ht="12.65" customHeight="1">
      <c r="A833" s="263" t="s">
        <v>2992</v>
      </c>
      <c r="B833" s="263" t="s">
        <v>395</v>
      </c>
      <c r="C833" s="263" t="s">
        <v>647</v>
      </c>
      <c r="D833" s="264">
        <v>0.72</v>
      </c>
      <c r="E833" s="265">
        <v>86.4</v>
      </c>
      <c r="F833" s="266">
        <v>4.3</v>
      </c>
      <c r="G833" s="269">
        <v>33</v>
      </c>
      <c r="H833" s="268">
        <v>100.1</v>
      </c>
    </row>
    <row r="834" spans="1:8" ht="12.65" customHeight="1">
      <c r="A834" s="263" t="s">
        <v>2995</v>
      </c>
      <c r="B834" s="263" t="s">
        <v>395</v>
      </c>
      <c r="C834" s="263" t="s">
        <v>2996</v>
      </c>
      <c r="D834" s="264">
        <v>0.72</v>
      </c>
      <c r="E834" s="265">
        <v>82.9</v>
      </c>
      <c r="F834" s="266">
        <v>3.5</v>
      </c>
      <c r="G834" s="269" t="s">
        <v>5734</v>
      </c>
      <c r="H834" s="268">
        <v>99.3</v>
      </c>
    </row>
    <row r="835" spans="1:8" ht="12.65" customHeight="1">
      <c r="A835" s="263" t="s">
        <v>2998</v>
      </c>
      <c r="B835" s="263" t="s">
        <v>395</v>
      </c>
      <c r="C835" s="263" t="s">
        <v>2999</v>
      </c>
      <c r="D835" s="264">
        <v>0.59</v>
      </c>
      <c r="E835" s="265">
        <v>85.5</v>
      </c>
      <c r="F835" s="266">
        <v>5.3</v>
      </c>
      <c r="G835" s="269">
        <v>23.5</v>
      </c>
      <c r="H835" s="268">
        <v>99.4</v>
      </c>
    </row>
    <row r="836" spans="1:8" ht="12.65" customHeight="1">
      <c r="A836" s="263" t="s">
        <v>3001</v>
      </c>
      <c r="B836" s="263" t="s">
        <v>395</v>
      </c>
      <c r="C836" s="263" t="s">
        <v>3002</v>
      </c>
      <c r="D836" s="264">
        <v>0.63</v>
      </c>
      <c r="E836" s="265">
        <v>83.6</v>
      </c>
      <c r="F836" s="266">
        <v>8</v>
      </c>
      <c r="G836" s="269">
        <v>54.6</v>
      </c>
      <c r="H836" s="268">
        <v>97</v>
      </c>
    </row>
    <row r="837" spans="1:8" ht="12.65" customHeight="1">
      <c r="A837" s="263" t="s">
        <v>3004</v>
      </c>
      <c r="B837" s="263" t="s">
        <v>395</v>
      </c>
      <c r="C837" s="263" t="s">
        <v>3005</v>
      </c>
      <c r="D837" s="264">
        <v>0.54</v>
      </c>
      <c r="E837" s="265">
        <v>86.3</v>
      </c>
      <c r="F837" s="266">
        <v>7.5</v>
      </c>
      <c r="G837" s="269">
        <v>22.8</v>
      </c>
      <c r="H837" s="268">
        <v>96.8</v>
      </c>
    </row>
    <row r="838" spans="1:8" ht="12.65" customHeight="1">
      <c r="A838" s="263" t="s">
        <v>3007</v>
      </c>
      <c r="B838" s="263" t="s">
        <v>395</v>
      </c>
      <c r="C838" s="263" t="s">
        <v>3008</v>
      </c>
      <c r="D838" s="264">
        <v>0.72</v>
      </c>
      <c r="E838" s="265">
        <v>82.2</v>
      </c>
      <c r="F838" s="266">
        <v>5.9</v>
      </c>
      <c r="G838" s="269">
        <v>67.2</v>
      </c>
      <c r="H838" s="268">
        <v>96.6</v>
      </c>
    </row>
    <row r="839" spans="1:8" ht="12.65" customHeight="1">
      <c r="A839" s="263" t="s">
        <v>3010</v>
      </c>
      <c r="B839" s="263" t="s">
        <v>395</v>
      </c>
      <c r="C839" s="263" t="s">
        <v>3011</v>
      </c>
      <c r="D839" s="264">
        <v>0.56999999999999995</v>
      </c>
      <c r="E839" s="265">
        <v>89.4</v>
      </c>
      <c r="F839" s="266">
        <v>8.8000000000000007</v>
      </c>
      <c r="G839" s="269">
        <v>15.5</v>
      </c>
      <c r="H839" s="268">
        <v>99.2</v>
      </c>
    </row>
    <row r="840" spans="1:8" ht="12.65" customHeight="1">
      <c r="A840" s="263" t="s">
        <v>3013</v>
      </c>
      <c r="B840" s="263" t="s">
        <v>395</v>
      </c>
      <c r="C840" s="263" t="s">
        <v>3014</v>
      </c>
      <c r="D840" s="264">
        <v>0.57999999999999996</v>
      </c>
      <c r="E840" s="265">
        <v>88.6</v>
      </c>
      <c r="F840" s="266">
        <v>7.2</v>
      </c>
      <c r="G840" s="269">
        <v>10.199999999999999</v>
      </c>
      <c r="H840" s="268">
        <v>98.1</v>
      </c>
    </row>
    <row r="841" spans="1:8" ht="12.65" customHeight="1">
      <c r="A841" s="263" t="s">
        <v>3016</v>
      </c>
      <c r="B841" s="263" t="s">
        <v>395</v>
      </c>
      <c r="C841" s="263" t="s">
        <v>3017</v>
      </c>
      <c r="D841" s="264">
        <v>0.48</v>
      </c>
      <c r="E841" s="265">
        <v>84.6</v>
      </c>
      <c r="F841" s="266">
        <v>6.9</v>
      </c>
      <c r="G841" s="269" t="s">
        <v>5734</v>
      </c>
      <c r="H841" s="268">
        <v>97.5</v>
      </c>
    </row>
    <row r="842" spans="1:8" ht="12.65" customHeight="1">
      <c r="A842" s="263" t="s">
        <v>3019</v>
      </c>
      <c r="B842" s="263" t="s">
        <v>395</v>
      </c>
      <c r="C842" s="263" t="s">
        <v>5749</v>
      </c>
      <c r="D842" s="264">
        <v>0.57999999999999996</v>
      </c>
      <c r="E842" s="265">
        <v>83.3</v>
      </c>
      <c r="F842" s="266">
        <v>11.3</v>
      </c>
      <c r="G842" s="269">
        <v>102.2</v>
      </c>
      <c r="H842" s="268">
        <v>97.7</v>
      </c>
    </row>
    <row r="843" spans="1:8" ht="12.65" customHeight="1">
      <c r="A843" s="263" t="s">
        <v>3022</v>
      </c>
      <c r="B843" s="263" t="s">
        <v>395</v>
      </c>
      <c r="C843" s="263" t="s">
        <v>3023</v>
      </c>
      <c r="D843" s="264">
        <v>0.53</v>
      </c>
      <c r="E843" s="265">
        <v>85.8</v>
      </c>
      <c r="F843" s="266">
        <v>6.8</v>
      </c>
      <c r="G843" s="269" t="s">
        <v>5734</v>
      </c>
      <c r="H843" s="268">
        <v>97.1</v>
      </c>
    </row>
    <row r="844" spans="1:8" ht="12.65" customHeight="1">
      <c r="A844" s="263" t="s">
        <v>3025</v>
      </c>
      <c r="B844" s="263" t="s">
        <v>395</v>
      </c>
      <c r="C844" s="263" t="s">
        <v>3026</v>
      </c>
      <c r="D844" s="264">
        <v>0.44</v>
      </c>
      <c r="E844" s="265">
        <v>89.1</v>
      </c>
      <c r="F844" s="266">
        <v>8.1</v>
      </c>
      <c r="G844" s="269">
        <v>45.3</v>
      </c>
      <c r="H844" s="268">
        <v>96.7</v>
      </c>
    </row>
    <row r="845" spans="1:8" ht="12.65" customHeight="1">
      <c r="A845" s="263" t="s">
        <v>3028</v>
      </c>
      <c r="B845" s="263" t="s">
        <v>395</v>
      </c>
      <c r="C845" s="263" t="s">
        <v>3029</v>
      </c>
      <c r="D845" s="264">
        <v>0.35</v>
      </c>
      <c r="E845" s="265">
        <v>88.9</v>
      </c>
      <c r="F845" s="266">
        <v>11.8</v>
      </c>
      <c r="G845" s="269" t="s">
        <v>5734</v>
      </c>
      <c r="H845" s="268">
        <v>96.4</v>
      </c>
    </row>
    <row r="846" spans="1:8" ht="12.65" customHeight="1">
      <c r="A846" s="263" t="s">
        <v>3031</v>
      </c>
      <c r="B846" s="263" t="s">
        <v>395</v>
      </c>
      <c r="C846" s="263" t="s">
        <v>3032</v>
      </c>
      <c r="D846" s="264">
        <v>0.56000000000000005</v>
      </c>
      <c r="E846" s="265">
        <v>87.3</v>
      </c>
      <c r="F846" s="266">
        <v>6.9</v>
      </c>
      <c r="G846" s="269">
        <v>44.7</v>
      </c>
      <c r="H846" s="268">
        <v>96.5</v>
      </c>
    </row>
    <row r="847" spans="1:8" ht="12.65" customHeight="1">
      <c r="A847" s="263" t="s">
        <v>3034</v>
      </c>
      <c r="B847" s="263" t="s">
        <v>395</v>
      </c>
      <c r="C847" s="263" t="s">
        <v>3035</v>
      </c>
      <c r="D847" s="264">
        <v>0.64</v>
      </c>
      <c r="E847" s="265">
        <v>87.1</v>
      </c>
      <c r="F847" s="266">
        <v>6.4</v>
      </c>
      <c r="G847" s="269">
        <v>17.399999999999999</v>
      </c>
      <c r="H847" s="268">
        <v>98.3</v>
      </c>
    </row>
    <row r="848" spans="1:8" ht="12.65" customHeight="1">
      <c r="A848" s="263" t="s">
        <v>3037</v>
      </c>
      <c r="B848" s="263" t="s">
        <v>395</v>
      </c>
      <c r="C848" s="263" t="s">
        <v>3038</v>
      </c>
      <c r="D848" s="264">
        <v>0.51</v>
      </c>
      <c r="E848" s="265">
        <v>78.599999999999994</v>
      </c>
      <c r="F848" s="266">
        <v>0.2</v>
      </c>
      <c r="G848" s="269" t="s">
        <v>5734</v>
      </c>
      <c r="H848" s="268">
        <v>99.7</v>
      </c>
    </row>
    <row r="849" spans="1:8" ht="12.65" customHeight="1">
      <c r="A849" s="263" t="s">
        <v>3040</v>
      </c>
      <c r="B849" s="263" t="s">
        <v>395</v>
      </c>
      <c r="C849" s="263" t="s">
        <v>3041</v>
      </c>
      <c r="D849" s="264">
        <v>0.52</v>
      </c>
      <c r="E849" s="265">
        <v>89.1</v>
      </c>
      <c r="F849" s="266">
        <v>9.1</v>
      </c>
      <c r="G849" s="269">
        <v>29.6</v>
      </c>
      <c r="H849" s="268">
        <v>96.6</v>
      </c>
    </row>
    <row r="850" spans="1:8" ht="12.65" customHeight="1">
      <c r="A850" s="263" t="s">
        <v>3043</v>
      </c>
      <c r="B850" s="263" t="s">
        <v>395</v>
      </c>
      <c r="C850" s="263" t="s">
        <v>3044</v>
      </c>
      <c r="D850" s="264">
        <v>0.49</v>
      </c>
      <c r="E850" s="265">
        <v>91.8</v>
      </c>
      <c r="F850" s="266">
        <v>8.4</v>
      </c>
      <c r="G850" s="269">
        <v>40.9</v>
      </c>
      <c r="H850" s="268">
        <v>99</v>
      </c>
    </row>
    <row r="851" spans="1:8" ht="12.65" customHeight="1">
      <c r="A851" s="263" t="s">
        <v>3046</v>
      </c>
      <c r="B851" s="263" t="s">
        <v>395</v>
      </c>
      <c r="C851" s="263" t="s">
        <v>3047</v>
      </c>
      <c r="D851" s="264">
        <v>0.53</v>
      </c>
      <c r="E851" s="265">
        <v>81.099999999999994</v>
      </c>
      <c r="F851" s="266">
        <v>9.1</v>
      </c>
      <c r="G851" s="269" t="s">
        <v>5734</v>
      </c>
      <c r="H851" s="268">
        <v>97.1</v>
      </c>
    </row>
    <row r="852" spans="1:8" ht="12.65" customHeight="1">
      <c r="A852" s="263" t="s">
        <v>3049</v>
      </c>
      <c r="B852" s="263" t="s">
        <v>395</v>
      </c>
      <c r="C852" s="263" t="s">
        <v>3050</v>
      </c>
      <c r="D852" s="264">
        <v>0.27</v>
      </c>
      <c r="E852" s="265">
        <v>76.3</v>
      </c>
      <c r="F852" s="266">
        <v>6.3</v>
      </c>
      <c r="G852" s="269" t="s">
        <v>5734</v>
      </c>
      <c r="H852" s="268">
        <v>95.2</v>
      </c>
    </row>
    <row r="853" spans="1:8" ht="12.65" customHeight="1">
      <c r="A853" s="263" t="s">
        <v>3052</v>
      </c>
      <c r="B853" s="263" t="s">
        <v>395</v>
      </c>
      <c r="C853" s="263" t="s">
        <v>3053</v>
      </c>
      <c r="D853" s="264">
        <v>0.24</v>
      </c>
      <c r="E853" s="265">
        <v>72.599999999999994</v>
      </c>
      <c r="F853" s="266">
        <v>0.2</v>
      </c>
      <c r="G853" s="269" t="s">
        <v>5734</v>
      </c>
      <c r="H853" s="268">
        <v>91.9</v>
      </c>
    </row>
    <row r="854" spans="1:8" ht="12.65" customHeight="1">
      <c r="A854" s="263" t="s">
        <v>3055</v>
      </c>
      <c r="B854" s="263" t="s">
        <v>395</v>
      </c>
      <c r="C854" s="263" t="s">
        <v>1980</v>
      </c>
      <c r="D854" s="264">
        <v>0.3</v>
      </c>
      <c r="E854" s="265">
        <v>69.599999999999994</v>
      </c>
      <c r="F854" s="266">
        <v>1</v>
      </c>
      <c r="G854" s="269" t="s">
        <v>5734</v>
      </c>
      <c r="H854" s="268">
        <v>95.8</v>
      </c>
    </row>
    <row r="855" spans="1:8" ht="12.65" customHeight="1">
      <c r="A855" s="263" t="s">
        <v>3057</v>
      </c>
      <c r="B855" s="263" t="s">
        <v>395</v>
      </c>
      <c r="C855" s="263" t="s">
        <v>3058</v>
      </c>
      <c r="D855" s="264">
        <v>0.75</v>
      </c>
      <c r="E855" s="265">
        <v>83.1</v>
      </c>
      <c r="F855" s="266">
        <v>0.5</v>
      </c>
      <c r="G855" s="269" t="s">
        <v>5734</v>
      </c>
      <c r="H855" s="268">
        <v>91</v>
      </c>
    </row>
    <row r="856" spans="1:8" ht="12.65" customHeight="1">
      <c r="A856" s="263" t="s">
        <v>3060</v>
      </c>
      <c r="B856" s="263" t="s">
        <v>395</v>
      </c>
      <c r="C856" s="263" t="s">
        <v>3061</v>
      </c>
      <c r="D856" s="264">
        <v>0.16</v>
      </c>
      <c r="E856" s="265">
        <v>83.2</v>
      </c>
      <c r="F856" s="266">
        <v>6.2</v>
      </c>
      <c r="G856" s="269" t="s">
        <v>5734</v>
      </c>
      <c r="H856" s="268">
        <v>90.1</v>
      </c>
    </row>
    <row r="857" spans="1:8" ht="12.65" customHeight="1">
      <c r="A857" s="263" t="s">
        <v>3063</v>
      </c>
      <c r="B857" s="263" t="s">
        <v>395</v>
      </c>
      <c r="C857" s="263" t="s">
        <v>3064</v>
      </c>
      <c r="D857" s="264">
        <v>0.24</v>
      </c>
      <c r="E857" s="265">
        <v>86.4</v>
      </c>
      <c r="F857" s="266">
        <v>11</v>
      </c>
      <c r="G857" s="269" t="s">
        <v>5734</v>
      </c>
      <c r="H857" s="268">
        <v>96.2</v>
      </c>
    </row>
    <row r="858" spans="1:8" ht="12.65" customHeight="1">
      <c r="A858" s="263" t="s">
        <v>3066</v>
      </c>
      <c r="B858" s="263" t="s">
        <v>395</v>
      </c>
      <c r="C858" s="263" t="s">
        <v>3067</v>
      </c>
      <c r="D858" s="264">
        <v>1.61</v>
      </c>
      <c r="E858" s="265">
        <v>66.7</v>
      </c>
      <c r="F858" s="266">
        <v>1.5</v>
      </c>
      <c r="G858" s="269" t="s">
        <v>5734</v>
      </c>
      <c r="H858" s="268">
        <v>96.8</v>
      </c>
    </row>
    <row r="859" spans="1:8" ht="12.65" customHeight="1">
      <c r="A859" s="263" t="s">
        <v>3069</v>
      </c>
      <c r="B859" s="263" t="s">
        <v>395</v>
      </c>
      <c r="C859" s="263" t="s">
        <v>3070</v>
      </c>
      <c r="D859" s="264">
        <v>0.63</v>
      </c>
      <c r="E859" s="265">
        <v>76.8</v>
      </c>
      <c r="F859" s="266">
        <v>11.6</v>
      </c>
      <c r="G859" s="269" t="s">
        <v>5734</v>
      </c>
      <c r="H859" s="268">
        <v>97.2</v>
      </c>
    </row>
    <row r="860" spans="1:8" ht="12.65" customHeight="1">
      <c r="A860" s="263" t="s">
        <v>3072</v>
      </c>
      <c r="B860" s="263" t="s">
        <v>395</v>
      </c>
      <c r="C860" s="263" t="s">
        <v>3073</v>
      </c>
      <c r="D860" s="264">
        <v>0.35</v>
      </c>
      <c r="E860" s="265">
        <v>84.4</v>
      </c>
      <c r="F860" s="266">
        <v>7.8</v>
      </c>
      <c r="G860" s="269" t="s">
        <v>5734</v>
      </c>
      <c r="H860" s="268">
        <v>99.3</v>
      </c>
    </row>
    <row r="861" spans="1:8" ht="12.65" customHeight="1">
      <c r="A861" s="263" t="s">
        <v>3075</v>
      </c>
      <c r="B861" s="263" t="s">
        <v>395</v>
      </c>
      <c r="C861" s="263" t="s">
        <v>3076</v>
      </c>
      <c r="D861" s="264">
        <v>0.23</v>
      </c>
      <c r="E861" s="265">
        <v>76</v>
      </c>
      <c r="F861" s="266">
        <v>7.1</v>
      </c>
      <c r="G861" s="269" t="s">
        <v>5734</v>
      </c>
      <c r="H861" s="268">
        <v>93.5</v>
      </c>
    </row>
    <row r="862" spans="1:8" ht="12.65" customHeight="1">
      <c r="A862" s="263" t="s">
        <v>3078</v>
      </c>
      <c r="B862" s="263" t="s">
        <v>395</v>
      </c>
      <c r="C862" s="263" t="s">
        <v>3079</v>
      </c>
      <c r="D862" s="264">
        <v>0.23</v>
      </c>
      <c r="E862" s="265">
        <v>82.7</v>
      </c>
      <c r="F862" s="266">
        <v>11.4</v>
      </c>
      <c r="G862" s="269">
        <v>57.3</v>
      </c>
      <c r="H862" s="268">
        <v>98.9</v>
      </c>
    </row>
    <row r="863" spans="1:8" ht="12.65" customHeight="1">
      <c r="A863" s="263" t="s">
        <v>3081</v>
      </c>
      <c r="B863" s="263" t="s">
        <v>395</v>
      </c>
      <c r="C863" s="263" t="s">
        <v>3082</v>
      </c>
      <c r="D863" s="264">
        <v>0.56000000000000005</v>
      </c>
      <c r="E863" s="265">
        <v>76.7</v>
      </c>
      <c r="F863" s="266">
        <v>6.1</v>
      </c>
      <c r="G863" s="269">
        <v>46.6</v>
      </c>
      <c r="H863" s="268">
        <v>95.8</v>
      </c>
    </row>
    <row r="864" spans="1:8" ht="12.65" customHeight="1">
      <c r="A864" s="263" t="s">
        <v>3084</v>
      </c>
      <c r="B864" s="263" t="s">
        <v>395</v>
      </c>
      <c r="C864" s="263" t="s">
        <v>3085</v>
      </c>
      <c r="D864" s="264">
        <v>0.54</v>
      </c>
      <c r="E864" s="265">
        <v>79.5</v>
      </c>
      <c r="F864" s="266">
        <v>3.8</v>
      </c>
      <c r="G864" s="269" t="s">
        <v>5734</v>
      </c>
      <c r="H864" s="268">
        <v>96.7</v>
      </c>
    </row>
    <row r="865" spans="1:8" ht="12.65" customHeight="1">
      <c r="A865" s="263" t="s">
        <v>3087</v>
      </c>
      <c r="B865" s="263" t="s">
        <v>395</v>
      </c>
      <c r="C865" s="263" t="s">
        <v>3088</v>
      </c>
      <c r="D865" s="264">
        <v>0.38</v>
      </c>
      <c r="E865" s="265">
        <v>79.3</v>
      </c>
      <c r="F865" s="266">
        <v>6.7</v>
      </c>
      <c r="G865" s="269" t="s">
        <v>5734</v>
      </c>
      <c r="H865" s="268">
        <v>95.3</v>
      </c>
    </row>
    <row r="866" spans="1:8" ht="12.65" customHeight="1">
      <c r="A866" s="263" t="s">
        <v>3090</v>
      </c>
      <c r="B866" s="263" t="s">
        <v>395</v>
      </c>
      <c r="C866" s="263" t="s">
        <v>3091</v>
      </c>
      <c r="D866" s="264">
        <v>0.48</v>
      </c>
      <c r="E866" s="265">
        <v>77.400000000000006</v>
      </c>
      <c r="F866" s="266">
        <v>7.5</v>
      </c>
      <c r="G866" s="269">
        <v>5.6</v>
      </c>
      <c r="H866" s="268">
        <v>95.6</v>
      </c>
    </row>
    <row r="867" spans="1:8" ht="12.65" customHeight="1">
      <c r="A867" s="263" t="s">
        <v>3093</v>
      </c>
      <c r="B867" s="263" t="s">
        <v>395</v>
      </c>
      <c r="C867" s="263" t="s">
        <v>3094</v>
      </c>
      <c r="D867" s="264">
        <v>0.59</v>
      </c>
      <c r="E867" s="265">
        <v>80.7</v>
      </c>
      <c r="F867" s="266">
        <v>7.1</v>
      </c>
      <c r="G867" s="269">
        <v>46.8</v>
      </c>
      <c r="H867" s="268">
        <v>96</v>
      </c>
    </row>
    <row r="868" spans="1:8" ht="12.65" customHeight="1">
      <c r="A868" s="263" t="s">
        <v>3096</v>
      </c>
      <c r="B868" s="263" t="s">
        <v>395</v>
      </c>
      <c r="C868" s="263" t="s">
        <v>3097</v>
      </c>
      <c r="D868" s="264">
        <v>0.39</v>
      </c>
      <c r="E868" s="265">
        <v>74.3</v>
      </c>
      <c r="F868" s="266">
        <v>9</v>
      </c>
      <c r="G868" s="269">
        <v>52.4</v>
      </c>
      <c r="H868" s="268">
        <v>95.6</v>
      </c>
    </row>
    <row r="869" spans="1:8" ht="12.65" customHeight="1">
      <c r="A869" s="263" t="s">
        <v>3099</v>
      </c>
      <c r="B869" s="263" t="s">
        <v>395</v>
      </c>
      <c r="C869" s="263" t="s">
        <v>3100</v>
      </c>
      <c r="D869" s="264">
        <v>0.56000000000000005</v>
      </c>
      <c r="E869" s="265">
        <v>64.8</v>
      </c>
      <c r="F869" s="266">
        <v>6.3</v>
      </c>
      <c r="G869" s="269">
        <v>7.8</v>
      </c>
      <c r="H869" s="268">
        <v>95.7</v>
      </c>
    </row>
    <row r="870" spans="1:8" ht="12.65" customHeight="1">
      <c r="A870" s="263" t="s">
        <v>3102</v>
      </c>
      <c r="B870" s="263" t="s">
        <v>395</v>
      </c>
      <c r="C870" s="263" t="s">
        <v>3103</v>
      </c>
      <c r="D870" s="264">
        <v>0.22</v>
      </c>
      <c r="E870" s="265">
        <v>70.400000000000006</v>
      </c>
      <c r="F870" s="266">
        <v>-0.1</v>
      </c>
      <c r="G870" s="269" t="s">
        <v>5734</v>
      </c>
      <c r="H870" s="268">
        <v>97</v>
      </c>
    </row>
    <row r="871" spans="1:8" ht="12.65" customHeight="1">
      <c r="A871" s="263" t="s">
        <v>3105</v>
      </c>
      <c r="B871" s="263" t="s">
        <v>395</v>
      </c>
      <c r="C871" s="263" t="s">
        <v>3106</v>
      </c>
      <c r="D871" s="264">
        <v>0.49</v>
      </c>
      <c r="E871" s="265">
        <v>72.400000000000006</v>
      </c>
      <c r="F871" s="266">
        <v>9.4</v>
      </c>
      <c r="G871" s="269" t="s">
        <v>5734</v>
      </c>
      <c r="H871" s="268">
        <v>96.7</v>
      </c>
    </row>
    <row r="872" spans="1:8" ht="12.65" customHeight="1">
      <c r="A872" s="263" t="s">
        <v>3108</v>
      </c>
      <c r="B872" s="263" t="s">
        <v>395</v>
      </c>
      <c r="C872" s="263" t="s">
        <v>3109</v>
      </c>
      <c r="D872" s="264">
        <v>0.39</v>
      </c>
      <c r="E872" s="265">
        <v>80.2</v>
      </c>
      <c r="F872" s="266">
        <v>4.8</v>
      </c>
      <c r="G872" s="269" t="s">
        <v>5734</v>
      </c>
      <c r="H872" s="268">
        <v>97.8</v>
      </c>
    </row>
    <row r="873" spans="1:8" ht="12.65" customHeight="1">
      <c r="A873" s="263" t="s">
        <v>3111</v>
      </c>
      <c r="B873" s="263" t="s">
        <v>395</v>
      </c>
      <c r="C873" s="263" t="s">
        <v>3112</v>
      </c>
      <c r="D873" s="264">
        <v>0.41</v>
      </c>
      <c r="E873" s="265">
        <v>81</v>
      </c>
      <c r="F873" s="266">
        <v>7.2</v>
      </c>
      <c r="G873" s="269">
        <v>31.3</v>
      </c>
      <c r="H873" s="268">
        <v>97.5</v>
      </c>
    </row>
    <row r="874" spans="1:8" ht="12.65" customHeight="1">
      <c r="A874" s="263" t="s">
        <v>3114</v>
      </c>
      <c r="B874" s="263" t="s">
        <v>395</v>
      </c>
      <c r="C874" s="263" t="s">
        <v>3115</v>
      </c>
      <c r="D874" s="264">
        <v>0.19</v>
      </c>
      <c r="E874" s="265">
        <v>71</v>
      </c>
      <c r="F874" s="266">
        <v>3.8</v>
      </c>
      <c r="G874" s="269" t="s">
        <v>5734</v>
      </c>
      <c r="H874" s="268">
        <v>90.9</v>
      </c>
    </row>
    <row r="875" spans="1:8" ht="12.65" customHeight="1">
      <c r="A875" s="263" t="s">
        <v>3117</v>
      </c>
      <c r="B875" s="263" t="s">
        <v>395</v>
      </c>
      <c r="C875" s="263" t="s">
        <v>3118</v>
      </c>
      <c r="D875" s="264">
        <v>0.24</v>
      </c>
      <c r="E875" s="265">
        <v>75.7</v>
      </c>
      <c r="F875" s="266">
        <v>0.1</v>
      </c>
      <c r="G875" s="269" t="s">
        <v>5734</v>
      </c>
      <c r="H875" s="268">
        <v>95.1</v>
      </c>
    </row>
    <row r="876" spans="1:8" ht="12.65" customHeight="1">
      <c r="A876" s="263" t="s">
        <v>3120</v>
      </c>
      <c r="B876" s="263" t="s">
        <v>395</v>
      </c>
      <c r="C876" s="263" t="s">
        <v>3121</v>
      </c>
      <c r="D876" s="264">
        <v>0.16</v>
      </c>
      <c r="E876" s="265">
        <v>69.8</v>
      </c>
      <c r="F876" s="266">
        <v>1.8</v>
      </c>
      <c r="G876" s="269" t="s">
        <v>5734</v>
      </c>
      <c r="H876" s="268">
        <v>93.4</v>
      </c>
    </row>
    <row r="877" spans="1:8" ht="12.65" customHeight="1">
      <c r="A877" s="263" t="s">
        <v>3123</v>
      </c>
      <c r="B877" s="263" t="s">
        <v>395</v>
      </c>
      <c r="C877" s="263" t="s">
        <v>3124</v>
      </c>
      <c r="D877" s="264">
        <v>0.11</v>
      </c>
      <c r="E877" s="265">
        <v>71.900000000000006</v>
      </c>
      <c r="F877" s="266">
        <v>7.1</v>
      </c>
      <c r="G877" s="269" t="s">
        <v>5734</v>
      </c>
      <c r="H877" s="268">
        <v>91.9</v>
      </c>
    </row>
    <row r="878" spans="1:8" ht="12.65" customHeight="1">
      <c r="A878" s="263" t="s">
        <v>3126</v>
      </c>
      <c r="B878" s="263" t="s">
        <v>395</v>
      </c>
      <c r="C878" s="263" t="s">
        <v>3127</v>
      </c>
      <c r="D878" s="264">
        <v>0.24</v>
      </c>
      <c r="E878" s="265">
        <v>61</v>
      </c>
      <c r="F878" s="266">
        <v>-4.5999999999999996</v>
      </c>
      <c r="G878" s="269" t="s">
        <v>5734</v>
      </c>
      <c r="H878" s="268">
        <v>94.8</v>
      </c>
    </row>
    <row r="879" spans="1:8" ht="12.65" customHeight="1">
      <c r="A879" s="263" t="s">
        <v>3129</v>
      </c>
      <c r="B879" s="263" t="s">
        <v>395</v>
      </c>
      <c r="C879" s="263" t="s">
        <v>3130</v>
      </c>
      <c r="D879" s="264">
        <v>0.12</v>
      </c>
      <c r="E879" s="265">
        <v>77.3</v>
      </c>
      <c r="F879" s="266">
        <v>11.7</v>
      </c>
      <c r="G879" s="269" t="s">
        <v>5734</v>
      </c>
      <c r="H879" s="268">
        <v>91.6</v>
      </c>
    </row>
    <row r="880" spans="1:8" ht="12.65" customHeight="1">
      <c r="A880" s="263" t="s">
        <v>3132</v>
      </c>
      <c r="B880" s="263" t="s">
        <v>395</v>
      </c>
      <c r="C880" s="263" t="s">
        <v>3133</v>
      </c>
      <c r="D880" s="264">
        <v>0.16</v>
      </c>
      <c r="E880" s="265">
        <v>72.3</v>
      </c>
      <c r="F880" s="266">
        <v>0.1</v>
      </c>
      <c r="G880" s="269" t="s">
        <v>5734</v>
      </c>
      <c r="H880" s="268">
        <v>90.3</v>
      </c>
    </row>
    <row r="881" spans="1:8" ht="12.65" customHeight="1">
      <c r="A881" s="263" t="s">
        <v>3135</v>
      </c>
      <c r="B881" s="263" t="s">
        <v>395</v>
      </c>
      <c r="C881" s="263" t="s">
        <v>3136</v>
      </c>
      <c r="D881" s="264">
        <v>0.16</v>
      </c>
      <c r="E881" s="265">
        <v>60.3</v>
      </c>
      <c r="F881" s="266">
        <v>7.1</v>
      </c>
      <c r="G881" s="269" t="s">
        <v>5734</v>
      </c>
      <c r="H881" s="268">
        <v>89.3</v>
      </c>
    </row>
    <row r="882" spans="1:8" ht="12.65" customHeight="1">
      <c r="A882" s="263" t="s">
        <v>3138</v>
      </c>
      <c r="B882" s="263" t="s">
        <v>395</v>
      </c>
      <c r="C882" s="263" t="s">
        <v>3139</v>
      </c>
      <c r="D882" s="264">
        <v>0.25</v>
      </c>
      <c r="E882" s="265">
        <v>73.2</v>
      </c>
      <c r="F882" s="266">
        <v>7.2</v>
      </c>
      <c r="G882" s="269" t="s">
        <v>5734</v>
      </c>
      <c r="H882" s="268">
        <v>92.3</v>
      </c>
    </row>
    <row r="883" spans="1:8" ht="12.65" customHeight="1">
      <c r="A883" s="263" t="s">
        <v>3141</v>
      </c>
      <c r="B883" s="263" t="s">
        <v>395</v>
      </c>
      <c r="C883" s="263" t="s">
        <v>3142</v>
      </c>
      <c r="D883" s="264">
        <v>0.3</v>
      </c>
      <c r="E883" s="265">
        <v>74.8</v>
      </c>
      <c r="F883" s="266">
        <v>9.6</v>
      </c>
      <c r="G883" s="269" t="s">
        <v>5734</v>
      </c>
      <c r="H883" s="268">
        <v>96.5</v>
      </c>
    </row>
    <row r="884" spans="1:8" ht="12.65" customHeight="1">
      <c r="A884" s="263" t="s">
        <v>3144</v>
      </c>
      <c r="B884" s="263" t="s">
        <v>395</v>
      </c>
      <c r="C884" s="263" t="s">
        <v>3145</v>
      </c>
      <c r="D884" s="264">
        <v>0.16</v>
      </c>
      <c r="E884" s="265">
        <v>65.8</v>
      </c>
      <c r="F884" s="266">
        <v>0.8</v>
      </c>
      <c r="G884" s="269" t="s">
        <v>5734</v>
      </c>
      <c r="H884" s="268">
        <v>93.8</v>
      </c>
    </row>
    <row r="885" spans="1:8" ht="12.65" customHeight="1">
      <c r="A885" s="263" t="s">
        <v>3147</v>
      </c>
      <c r="B885" s="263" t="s">
        <v>395</v>
      </c>
      <c r="C885" s="263" t="s">
        <v>3148</v>
      </c>
      <c r="D885" s="264">
        <v>0.24</v>
      </c>
      <c r="E885" s="265">
        <v>83.3</v>
      </c>
      <c r="F885" s="266">
        <v>6.6</v>
      </c>
      <c r="G885" s="269">
        <v>57.8</v>
      </c>
      <c r="H885" s="268">
        <v>95.8</v>
      </c>
    </row>
    <row r="886" spans="1:8" ht="12.65" customHeight="1">
      <c r="A886" s="263" t="s">
        <v>3150</v>
      </c>
      <c r="B886" s="263" t="s">
        <v>395</v>
      </c>
      <c r="C886" s="263" t="s">
        <v>3151</v>
      </c>
      <c r="D886" s="264">
        <v>0.24</v>
      </c>
      <c r="E886" s="265">
        <v>76.599999999999994</v>
      </c>
      <c r="F886" s="266">
        <v>6.8</v>
      </c>
      <c r="G886" s="269">
        <v>17.7</v>
      </c>
      <c r="H886" s="268">
        <v>97</v>
      </c>
    </row>
    <row r="887" spans="1:8" ht="12.65" customHeight="1">
      <c r="A887" s="263" t="s">
        <v>3153</v>
      </c>
      <c r="B887" s="263" t="s">
        <v>395</v>
      </c>
      <c r="C887" s="263" t="s">
        <v>3154</v>
      </c>
      <c r="D887" s="264">
        <v>0.3</v>
      </c>
      <c r="E887" s="265">
        <v>83</v>
      </c>
      <c r="F887" s="266">
        <v>5.6</v>
      </c>
      <c r="G887" s="269" t="s">
        <v>5734</v>
      </c>
      <c r="H887" s="268">
        <v>97.8</v>
      </c>
    </row>
    <row r="888" spans="1:8" ht="12.65" customHeight="1">
      <c r="A888" s="263" t="s">
        <v>3156</v>
      </c>
      <c r="B888" s="263" t="s">
        <v>395</v>
      </c>
      <c r="C888" s="263" t="s">
        <v>3157</v>
      </c>
      <c r="D888" s="264">
        <v>0.21</v>
      </c>
      <c r="E888" s="265">
        <v>72.5</v>
      </c>
      <c r="F888" s="266">
        <v>6.4</v>
      </c>
      <c r="G888" s="269" t="s">
        <v>5734</v>
      </c>
      <c r="H888" s="268">
        <v>93.1</v>
      </c>
    </row>
    <row r="889" spans="1:8" ht="12.65" customHeight="1">
      <c r="A889" s="263" t="s">
        <v>3159</v>
      </c>
      <c r="B889" s="263" t="s">
        <v>395</v>
      </c>
      <c r="C889" s="263" t="s">
        <v>3160</v>
      </c>
      <c r="D889" s="264">
        <v>0.26</v>
      </c>
      <c r="E889" s="265">
        <v>77.3</v>
      </c>
      <c r="F889" s="266">
        <v>10.5</v>
      </c>
      <c r="G889" s="269">
        <v>63.7</v>
      </c>
      <c r="H889" s="268">
        <v>97.1</v>
      </c>
    </row>
    <row r="890" spans="1:8" ht="12.65" customHeight="1">
      <c r="A890" s="263" t="s">
        <v>3162</v>
      </c>
      <c r="B890" s="263" t="s">
        <v>395</v>
      </c>
      <c r="C890" s="263" t="s">
        <v>3163</v>
      </c>
      <c r="D890" s="264">
        <v>0.27</v>
      </c>
      <c r="E890" s="265">
        <v>85.4</v>
      </c>
      <c r="F890" s="266">
        <v>6.3</v>
      </c>
      <c r="G890" s="269">
        <v>0.5</v>
      </c>
      <c r="H890" s="268">
        <v>97.5</v>
      </c>
    </row>
    <row r="891" spans="1:8" ht="12.65" customHeight="1">
      <c r="A891" s="263" t="s">
        <v>3165</v>
      </c>
      <c r="B891" s="263" t="s">
        <v>395</v>
      </c>
      <c r="C891" s="263" t="s">
        <v>3166</v>
      </c>
      <c r="D891" s="264">
        <v>0.18</v>
      </c>
      <c r="E891" s="265">
        <v>72.8</v>
      </c>
      <c r="F891" s="266">
        <v>5.3</v>
      </c>
      <c r="G891" s="269" t="s">
        <v>5734</v>
      </c>
      <c r="H891" s="268">
        <v>93.7</v>
      </c>
    </row>
    <row r="892" spans="1:8" ht="12.65" customHeight="1">
      <c r="A892" s="263" t="s">
        <v>3168</v>
      </c>
      <c r="B892" s="263" t="s">
        <v>395</v>
      </c>
      <c r="C892" s="263" t="s">
        <v>3169</v>
      </c>
      <c r="D892" s="264">
        <v>0.14000000000000001</v>
      </c>
      <c r="E892" s="265">
        <v>77.099999999999994</v>
      </c>
      <c r="F892" s="266">
        <v>7.2</v>
      </c>
      <c r="G892" s="269" t="s">
        <v>5734</v>
      </c>
      <c r="H892" s="268">
        <v>96</v>
      </c>
    </row>
    <row r="893" spans="1:8" ht="12.65" customHeight="1">
      <c r="A893" s="263" t="s">
        <v>3171</v>
      </c>
      <c r="B893" s="263" t="s">
        <v>395</v>
      </c>
      <c r="C893" s="263" t="s">
        <v>3172</v>
      </c>
      <c r="D893" s="264">
        <v>0.45</v>
      </c>
      <c r="E893" s="265">
        <v>74.8</v>
      </c>
      <c r="F893" s="266">
        <v>7.3</v>
      </c>
      <c r="G893" s="269" t="s">
        <v>5734</v>
      </c>
      <c r="H893" s="268">
        <v>92.1</v>
      </c>
    </row>
    <row r="894" spans="1:8" ht="12.65" customHeight="1">
      <c r="A894" s="263" t="s">
        <v>3174</v>
      </c>
      <c r="B894" s="263" t="s">
        <v>395</v>
      </c>
      <c r="C894" s="263" t="s">
        <v>3175</v>
      </c>
      <c r="D894" s="264">
        <v>0.28000000000000003</v>
      </c>
      <c r="E894" s="265">
        <v>73.5</v>
      </c>
      <c r="F894" s="266">
        <v>4.4000000000000004</v>
      </c>
      <c r="G894" s="269" t="s">
        <v>5734</v>
      </c>
      <c r="H894" s="268">
        <v>92.3</v>
      </c>
    </row>
    <row r="895" spans="1:8" ht="12.65" customHeight="1">
      <c r="A895" s="263" t="s">
        <v>3177</v>
      </c>
      <c r="B895" s="263" t="s">
        <v>395</v>
      </c>
      <c r="C895" s="263" t="s">
        <v>3178</v>
      </c>
      <c r="D895" s="264">
        <v>0.16</v>
      </c>
      <c r="E895" s="265">
        <v>74.599999999999994</v>
      </c>
      <c r="F895" s="266">
        <v>3.7</v>
      </c>
      <c r="G895" s="269" t="s">
        <v>5734</v>
      </c>
      <c r="H895" s="268">
        <v>94</v>
      </c>
    </row>
    <row r="896" spans="1:8" ht="12.65" customHeight="1">
      <c r="A896" s="263" t="s">
        <v>3180</v>
      </c>
      <c r="B896" s="263" t="s">
        <v>395</v>
      </c>
      <c r="C896" s="263" t="s">
        <v>955</v>
      </c>
      <c r="D896" s="264">
        <v>0.33</v>
      </c>
      <c r="E896" s="265">
        <v>81.7</v>
      </c>
      <c r="F896" s="266">
        <v>12.6</v>
      </c>
      <c r="G896" s="269" t="s">
        <v>5734</v>
      </c>
      <c r="H896" s="268">
        <v>95.4</v>
      </c>
    </row>
    <row r="897" spans="1:8" ht="12.65" customHeight="1">
      <c r="A897" s="263" t="s">
        <v>3182</v>
      </c>
      <c r="B897" s="263" t="s">
        <v>395</v>
      </c>
      <c r="C897" s="263" t="s">
        <v>3183</v>
      </c>
      <c r="D897" s="264">
        <v>0.36</v>
      </c>
      <c r="E897" s="265">
        <v>75.8</v>
      </c>
      <c r="F897" s="266">
        <v>7.1</v>
      </c>
      <c r="G897" s="269" t="s">
        <v>5734</v>
      </c>
      <c r="H897" s="268">
        <v>95.8</v>
      </c>
    </row>
    <row r="898" spans="1:8" ht="12.65" customHeight="1">
      <c r="A898" s="263" t="s">
        <v>3185</v>
      </c>
      <c r="B898" s="263" t="s">
        <v>395</v>
      </c>
      <c r="C898" s="263" t="s">
        <v>3186</v>
      </c>
      <c r="D898" s="264">
        <v>0.44</v>
      </c>
      <c r="E898" s="265">
        <v>74.3</v>
      </c>
      <c r="F898" s="266">
        <v>13.1</v>
      </c>
      <c r="G898" s="269">
        <v>40</v>
      </c>
      <c r="H898" s="268">
        <v>95.9</v>
      </c>
    </row>
    <row r="899" spans="1:8" ht="12.65" customHeight="1">
      <c r="A899" s="263" t="s">
        <v>3188</v>
      </c>
      <c r="B899" s="263" t="s">
        <v>395</v>
      </c>
      <c r="C899" s="263" t="s">
        <v>3189</v>
      </c>
      <c r="D899" s="264">
        <v>0.23</v>
      </c>
      <c r="E899" s="265">
        <v>78.8</v>
      </c>
      <c r="F899" s="266">
        <v>11.4</v>
      </c>
      <c r="G899" s="269" t="s">
        <v>5734</v>
      </c>
      <c r="H899" s="268">
        <v>93.1</v>
      </c>
    </row>
    <row r="900" spans="1:8" ht="12.65" customHeight="1">
      <c r="A900" s="263" t="s">
        <v>3191</v>
      </c>
      <c r="B900" s="263" t="s">
        <v>395</v>
      </c>
      <c r="C900" s="263" t="s">
        <v>3192</v>
      </c>
      <c r="D900" s="264">
        <v>0.68</v>
      </c>
      <c r="E900" s="265">
        <v>79</v>
      </c>
      <c r="F900" s="266">
        <v>8.4</v>
      </c>
      <c r="G900" s="269" t="s">
        <v>5734</v>
      </c>
      <c r="H900" s="268">
        <v>95.5</v>
      </c>
    </row>
    <row r="901" spans="1:8" ht="12.65" customHeight="1">
      <c r="A901" s="263" t="s">
        <v>3194</v>
      </c>
      <c r="B901" s="263" t="s">
        <v>395</v>
      </c>
      <c r="C901" s="263" t="s">
        <v>3195</v>
      </c>
      <c r="D901" s="264">
        <v>0.42</v>
      </c>
      <c r="E901" s="265">
        <v>80.599999999999994</v>
      </c>
      <c r="F901" s="266">
        <v>5.2</v>
      </c>
      <c r="G901" s="269" t="s">
        <v>5734</v>
      </c>
      <c r="H901" s="268">
        <v>93.8</v>
      </c>
    </row>
    <row r="902" spans="1:8" ht="12.65" customHeight="1">
      <c r="A902" s="263" t="s">
        <v>3197</v>
      </c>
      <c r="B902" s="263" t="s">
        <v>395</v>
      </c>
      <c r="C902" s="263" t="s">
        <v>1998</v>
      </c>
      <c r="D902" s="264">
        <v>0.28999999999999998</v>
      </c>
      <c r="E902" s="265">
        <v>79</v>
      </c>
      <c r="F902" s="266">
        <v>5.8</v>
      </c>
      <c r="G902" s="269" t="s">
        <v>5734</v>
      </c>
      <c r="H902" s="268">
        <v>93.3</v>
      </c>
    </row>
    <row r="903" spans="1:8" ht="12.65" customHeight="1">
      <c r="A903" s="263" t="s">
        <v>3198</v>
      </c>
      <c r="B903" s="263" t="s">
        <v>395</v>
      </c>
      <c r="C903" s="263" t="s">
        <v>3199</v>
      </c>
      <c r="D903" s="264">
        <v>0.4</v>
      </c>
      <c r="E903" s="265">
        <v>79.2</v>
      </c>
      <c r="F903" s="266">
        <v>8</v>
      </c>
      <c r="G903" s="269">
        <v>48.9</v>
      </c>
      <c r="H903" s="268">
        <v>95.3</v>
      </c>
    </row>
    <row r="904" spans="1:8" ht="12.65" customHeight="1">
      <c r="A904" s="263" t="s">
        <v>3201</v>
      </c>
      <c r="B904" s="263" t="s">
        <v>395</v>
      </c>
      <c r="C904" s="263" t="s">
        <v>3202</v>
      </c>
      <c r="D904" s="264">
        <v>0.2</v>
      </c>
      <c r="E904" s="265">
        <v>79.7</v>
      </c>
      <c r="F904" s="266">
        <v>14.7</v>
      </c>
      <c r="G904" s="269">
        <v>4.2</v>
      </c>
      <c r="H904" s="268">
        <v>93.3</v>
      </c>
    </row>
    <row r="905" spans="1:8" ht="12.65" customHeight="1">
      <c r="A905" s="263" t="s">
        <v>3204</v>
      </c>
      <c r="B905" s="263" t="s">
        <v>395</v>
      </c>
      <c r="C905" s="263" t="s">
        <v>3205</v>
      </c>
      <c r="D905" s="264">
        <v>0.19</v>
      </c>
      <c r="E905" s="265">
        <v>81.599999999999994</v>
      </c>
      <c r="F905" s="266">
        <v>9.3000000000000007</v>
      </c>
      <c r="G905" s="269">
        <v>7.2</v>
      </c>
      <c r="H905" s="268">
        <v>91.8</v>
      </c>
    </row>
    <row r="906" spans="1:8" ht="12.65" customHeight="1">
      <c r="A906" s="263" t="s">
        <v>3207</v>
      </c>
      <c r="B906" s="263" t="s">
        <v>395</v>
      </c>
      <c r="C906" s="263" t="s">
        <v>3208</v>
      </c>
      <c r="D906" s="264">
        <v>0.33</v>
      </c>
      <c r="E906" s="265">
        <v>86.2</v>
      </c>
      <c r="F906" s="266">
        <v>9.6999999999999993</v>
      </c>
      <c r="G906" s="269">
        <v>7.9</v>
      </c>
      <c r="H906" s="268">
        <v>96.2</v>
      </c>
    </row>
    <row r="907" spans="1:8" ht="12.65" customHeight="1">
      <c r="A907" s="263" t="s">
        <v>3210</v>
      </c>
      <c r="B907" s="263" t="s">
        <v>395</v>
      </c>
      <c r="C907" s="263" t="s">
        <v>3211</v>
      </c>
      <c r="D907" s="264">
        <v>0.14000000000000001</v>
      </c>
      <c r="E907" s="265">
        <v>86.2</v>
      </c>
      <c r="F907" s="266">
        <v>8.9</v>
      </c>
      <c r="G907" s="269" t="s">
        <v>5734</v>
      </c>
      <c r="H907" s="268">
        <v>94.3</v>
      </c>
    </row>
    <row r="908" spans="1:8" ht="12.65" customHeight="1">
      <c r="A908" s="263" t="s">
        <v>3213</v>
      </c>
      <c r="B908" s="263" t="s">
        <v>395</v>
      </c>
      <c r="C908" s="263" t="s">
        <v>3214</v>
      </c>
      <c r="D908" s="264">
        <v>0.26</v>
      </c>
      <c r="E908" s="265">
        <v>85.5</v>
      </c>
      <c r="F908" s="266">
        <v>10.5</v>
      </c>
      <c r="G908" s="269">
        <v>3.6</v>
      </c>
      <c r="H908" s="268">
        <v>94.5</v>
      </c>
    </row>
    <row r="909" spans="1:8" ht="12.65" customHeight="1">
      <c r="A909" s="263" t="s">
        <v>3216</v>
      </c>
      <c r="B909" s="263" t="s">
        <v>395</v>
      </c>
      <c r="C909" s="263" t="s">
        <v>3217</v>
      </c>
      <c r="D909" s="264">
        <v>0.14000000000000001</v>
      </c>
      <c r="E909" s="265">
        <v>71.7</v>
      </c>
      <c r="F909" s="266">
        <v>7</v>
      </c>
      <c r="G909" s="269" t="s">
        <v>5734</v>
      </c>
      <c r="H909" s="268">
        <v>93.3</v>
      </c>
    </row>
    <row r="910" spans="1:8" ht="12.65" customHeight="1">
      <c r="A910" s="263" t="s">
        <v>3222</v>
      </c>
      <c r="B910" s="263" t="s">
        <v>399</v>
      </c>
      <c r="C910" s="263" t="s">
        <v>595</v>
      </c>
      <c r="D910" s="264">
        <v>0.85</v>
      </c>
      <c r="E910" s="265">
        <v>89.3</v>
      </c>
      <c r="F910" s="266">
        <v>3.5</v>
      </c>
      <c r="G910" s="269" t="s">
        <v>5734</v>
      </c>
      <c r="H910" s="268">
        <v>101.1</v>
      </c>
    </row>
    <row r="911" spans="1:8" ht="12.65" customHeight="1">
      <c r="A911" s="263" t="s">
        <v>3225</v>
      </c>
      <c r="B911" s="263" t="s">
        <v>399</v>
      </c>
      <c r="C911" s="263" t="s">
        <v>3226</v>
      </c>
      <c r="D911" s="264">
        <v>0.86</v>
      </c>
      <c r="E911" s="265">
        <v>82.5</v>
      </c>
      <c r="F911" s="266">
        <v>1.7</v>
      </c>
      <c r="G911" s="269">
        <v>25</v>
      </c>
      <c r="H911" s="268">
        <v>100.7</v>
      </c>
    </row>
    <row r="912" spans="1:8" ht="12.65" customHeight="1">
      <c r="A912" s="263" t="s">
        <v>3228</v>
      </c>
      <c r="B912" s="263" t="s">
        <v>399</v>
      </c>
      <c r="C912" s="263" t="s">
        <v>3229</v>
      </c>
      <c r="D912" s="264">
        <v>0.52</v>
      </c>
      <c r="E912" s="265">
        <v>77.8</v>
      </c>
      <c r="F912" s="266">
        <v>5</v>
      </c>
      <c r="G912" s="269" t="s">
        <v>5734</v>
      </c>
      <c r="H912" s="268">
        <v>99.5</v>
      </c>
    </row>
    <row r="913" spans="1:8" ht="12.65" customHeight="1">
      <c r="A913" s="263" t="s">
        <v>3231</v>
      </c>
      <c r="B913" s="263" t="s">
        <v>399</v>
      </c>
      <c r="C913" s="263" t="s">
        <v>3232</v>
      </c>
      <c r="D913" s="264">
        <v>0.71</v>
      </c>
      <c r="E913" s="265">
        <v>85.8</v>
      </c>
      <c r="F913" s="266">
        <v>-4</v>
      </c>
      <c r="G913" s="269" t="s">
        <v>5734</v>
      </c>
      <c r="H913" s="268">
        <v>96.5</v>
      </c>
    </row>
    <row r="914" spans="1:8" ht="12.65" customHeight="1">
      <c r="A914" s="263" t="s">
        <v>3234</v>
      </c>
      <c r="B914" s="263" t="s">
        <v>399</v>
      </c>
      <c r="C914" s="263" t="s">
        <v>3235</v>
      </c>
      <c r="D914" s="264">
        <v>0.61</v>
      </c>
      <c r="E914" s="265">
        <v>78.8</v>
      </c>
      <c r="F914" s="266">
        <v>1.5</v>
      </c>
      <c r="G914" s="269" t="s">
        <v>5734</v>
      </c>
      <c r="H914" s="268">
        <v>98.4</v>
      </c>
    </row>
    <row r="915" spans="1:8" ht="12.65" customHeight="1">
      <c r="A915" s="263" t="s">
        <v>3237</v>
      </c>
      <c r="B915" s="263" t="s">
        <v>399</v>
      </c>
      <c r="C915" s="263" t="s">
        <v>3238</v>
      </c>
      <c r="D915" s="264">
        <v>0.5</v>
      </c>
      <c r="E915" s="265">
        <v>85.8</v>
      </c>
      <c r="F915" s="266">
        <v>6.6</v>
      </c>
      <c r="G915" s="269" t="s">
        <v>5734</v>
      </c>
      <c r="H915" s="268">
        <v>98.6</v>
      </c>
    </row>
    <row r="916" spans="1:8" ht="12.65" customHeight="1">
      <c r="A916" s="263" t="s">
        <v>3240</v>
      </c>
      <c r="B916" s="263" t="s">
        <v>399</v>
      </c>
      <c r="C916" s="263" t="s">
        <v>3241</v>
      </c>
      <c r="D916" s="264">
        <v>0.54</v>
      </c>
      <c r="E916" s="265">
        <v>88</v>
      </c>
      <c r="F916" s="266">
        <v>9.3000000000000007</v>
      </c>
      <c r="G916" s="269">
        <v>26.7</v>
      </c>
      <c r="H916" s="268">
        <v>95.9</v>
      </c>
    </row>
    <row r="917" spans="1:8" ht="12.65" customHeight="1">
      <c r="A917" s="263" t="s">
        <v>3243</v>
      </c>
      <c r="B917" s="263" t="s">
        <v>399</v>
      </c>
      <c r="C917" s="263" t="s">
        <v>3244</v>
      </c>
      <c r="D917" s="264">
        <v>0.64</v>
      </c>
      <c r="E917" s="265">
        <v>87.4</v>
      </c>
      <c r="F917" s="266">
        <v>2.6</v>
      </c>
      <c r="G917" s="269" t="s">
        <v>5734</v>
      </c>
      <c r="H917" s="268">
        <v>99</v>
      </c>
    </row>
    <row r="918" spans="1:8" ht="12.65" customHeight="1">
      <c r="A918" s="263" t="s">
        <v>3246</v>
      </c>
      <c r="B918" s="263" t="s">
        <v>399</v>
      </c>
      <c r="C918" s="263" t="s">
        <v>3247</v>
      </c>
      <c r="D918" s="264">
        <v>0.77</v>
      </c>
      <c r="E918" s="265">
        <v>87.5</v>
      </c>
      <c r="F918" s="266">
        <v>4.9000000000000004</v>
      </c>
      <c r="G918" s="269">
        <v>26.2</v>
      </c>
      <c r="H918" s="268">
        <v>93.1</v>
      </c>
    </row>
    <row r="919" spans="1:8" ht="12.65" customHeight="1">
      <c r="A919" s="263" t="s">
        <v>3249</v>
      </c>
      <c r="B919" s="263" t="s">
        <v>399</v>
      </c>
      <c r="C919" s="263" t="s">
        <v>3250</v>
      </c>
      <c r="D919" s="264">
        <v>0.45</v>
      </c>
      <c r="E919" s="265">
        <v>81.5</v>
      </c>
      <c r="F919" s="266">
        <v>0.3</v>
      </c>
      <c r="G919" s="269" t="s">
        <v>5734</v>
      </c>
      <c r="H919" s="268">
        <v>97.6</v>
      </c>
    </row>
    <row r="920" spans="1:8" ht="12.65" customHeight="1">
      <c r="A920" s="263" t="s">
        <v>3252</v>
      </c>
      <c r="B920" s="263" t="s">
        <v>399</v>
      </c>
      <c r="C920" s="263" t="s">
        <v>3253</v>
      </c>
      <c r="D920" s="264">
        <v>0.81</v>
      </c>
      <c r="E920" s="265">
        <v>83.2</v>
      </c>
      <c r="F920" s="266">
        <v>5</v>
      </c>
      <c r="G920" s="269" t="s">
        <v>5734</v>
      </c>
      <c r="H920" s="268">
        <v>97</v>
      </c>
    </row>
    <row r="921" spans="1:8" ht="12.65" customHeight="1">
      <c r="A921" s="263" t="s">
        <v>3255</v>
      </c>
      <c r="B921" s="263" t="s">
        <v>399</v>
      </c>
      <c r="C921" s="263" t="s">
        <v>3256</v>
      </c>
      <c r="D921" s="264">
        <v>0.67</v>
      </c>
      <c r="E921" s="265">
        <v>89.8</v>
      </c>
      <c r="F921" s="266">
        <v>5.8</v>
      </c>
      <c r="G921" s="269" t="s">
        <v>5734</v>
      </c>
      <c r="H921" s="268">
        <v>97.3</v>
      </c>
    </row>
    <row r="922" spans="1:8" ht="12.65" customHeight="1">
      <c r="A922" s="263" t="s">
        <v>3258</v>
      </c>
      <c r="B922" s="263" t="s">
        <v>399</v>
      </c>
      <c r="C922" s="263" t="s">
        <v>3259</v>
      </c>
      <c r="D922" s="264">
        <v>0.88</v>
      </c>
      <c r="E922" s="265">
        <v>87.6</v>
      </c>
      <c r="F922" s="266">
        <v>3.8</v>
      </c>
      <c r="G922" s="269" t="s">
        <v>5734</v>
      </c>
      <c r="H922" s="268">
        <v>100</v>
      </c>
    </row>
    <row r="923" spans="1:8" ht="12.65" customHeight="1">
      <c r="A923" s="263" t="s">
        <v>3261</v>
      </c>
      <c r="B923" s="263" t="s">
        <v>399</v>
      </c>
      <c r="C923" s="263" t="s">
        <v>3262</v>
      </c>
      <c r="D923" s="264">
        <v>0.87</v>
      </c>
      <c r="E923" s="265">
        <v>89.2</v>
      </c>
      <c r="F923" s="266">
        <v>0.6</v>
      </c>
      <c r="G923" s="269" t="s">
        <v>5734</v>
      </c>
      <c r="H923" s="268">
        <v>97.1</v>
      </c>
    </row>
    <row r="924" spans="1:8" ht="12.65" customHeight="1">
      <c r="A924" s="263" t="s">
        <v>3264</v>
      </c>
      <c r="B924" s="263" t="s">
        <v>399</v>
      </c>
      <c r="C924" s="263" t="s">
        <v>3265</v>
      </c>
      <c r="D924" s="264">
        <v>0.4</v>
      </c>
      <c r="E924" s="265">
        <v>86.7</v>
      </c>
      <c r="F924" s="266">
        <v>9.6999999999999993</v>
      </c>
      <c r="G924" s="269">
        <v>20.3</v>
      </c>
      <c r="H924" s="268">
        <v>96.7</v>
      </c>
    </row>
    <row r="925" spans="1:8" ht="12.65" customHeight="1">
      <c r="A925" s="263" t="s">
        <v>3266</v>
      </c>
      <c r="B925" s="263" t="s">
        <v>399</v>
      </c>
      <c r="C925" s="263" t="s">
        <v>3267</v>
      </c>
      <c r="D925" s="264">
        <v>0.76</v>
      </c>
      <c r="E925" s="265">
        <v>76.900000000000006</v>
      </c>
      <c r="F925" s="266">
        <v>0.4</v>
      </c>
      <c r="G925" s="269" t="s">
        <v>5734</v>
      </c>
      <c r="H925" s="268">
        <v>95.6</v>
      </c>
    </row>
    <row r="926" spans="1:8" ht="12.65" customHeight="1">
      <c r="A926" s="263" t="s">
        <v>3269</v>
      </c>
      <c r="B926" s="263" t="s">
        <v>399</v>
      </c>
      <c r="C926" s="263" t="s">
        <v>3270</v>
      </c>
      <c r="D926" s="264">
        <v>0.32</v>
      </c>
      <c r="E926" s="265">
        <v>90.5</v>
      </c>
      <c r="F926" s="266">
        <v>13.7</v>
      </c>
      <c r="G926" s="269" t="s">
        <v>5734</v>
      </c>
      <c r="H926" s="268">
        <v>94.1</v>
      </c>
    </row>
    <row r="927" spans="1:8" ht="12.65" customHeight="1">
      <c r="A927" s="263" t="s">
        <v>3272</v>
      </c>
      <c r="B927" s="263" t="s">
        <v>399</v>
      </c>
      <c r="C927" s="263" t="s">
        <v>3273</v>
      </c>
      <c r="D927" s="264">
        <v>0.56000000000000005</v>
      </c>
      <c r="E927" s="265">
        <v>82.5</v>
      </c>
      <c r="F927" s="266">
        <v>6.9</v>
      </c>
      <c r="G927" s="269">
        <v>23.9</v>
      </c>
      <c r="H927" s="268">
        <v>96.1</v>
      </c>
    </row>
    <row r="928" spans="1:8" ht="12.65" customHeight="1">
      <c r="A928" s="263" t="s">
        <v>3275</v>
      </c>
      <c r="B928" s="263" t="s">
        <v>399</v>
      </c>
      <c r="C928" s="263" t="s">
        <v>3276</v>
      </c>
      <c r="D928" s="264">
        <v>0.32</v>
      </c>
      <c r="E928" s="265">
        <v>80.900000000000006</v>
      </c>
      <c r="F928" s="266">
        <v>11.8</v>
      </c>
      <c r="G928" s="269">
        <v>72.099999999999994</v>
      </c>
      <c r="H928" s="268">
        <v>93.7</v>
      </c>
    </row>
    <row r="929" spans="1:8" ht="12.65" customHeight="1">
      <c r="A929" s="263" t="s">
        <v>3278</v>
      </c>
      <c r="B929" s="263" t="s">
        <v>399</v>
      </c>
      <c r="C929" s="263" t="s">
        <v>3279</v>
      </c>
      <c r="D929" s="264">
        <v>0.33</v>
      </c>
      <c r="E929" s="265">
        <v>86.2</v>
      </c>
      <c r="F929" s="266">
        <v>11.7</v>
      </c>
      <c r="G929" s="269">
        <v>10.1</v>
      </c>
      <c r="H929" s="268">
        <v>97.4</v>
      </c>
    </row>
    <row r="930" spans="1:8" ht="12.65" customHeight="1">
      <c r="A930" s="263" t="s">
        <v>3281</v>
      </c>
      <c r="B930" s="263" t="s">
        <v>399</v>
      </c>
      <c r="C930" s="263" t="s">
        <v>3282</v>
      </c>
      <c r="D930" s="264">
        <v>0.48</v>
      </c>
      <c r="E930" s="265">
        <v>83.6</v>
      </c>
      <c r="F930" s="266">
        <v>8.8000000000000007</v>
      </c>
      <c r="G930" s="269">
        <v>32.5</v>
      </c>
      <c r="H930" s="268">
        <v>92.3</v>
      </c>
    </row>
    <row r="931" spans="1:8" ht="12.65" customHeight="1">
      <c r="A931" s="263" t="s">
        <v>3284</v>
      </c>
      <c r="B931" s="263" t="s">
        <v>399</v>
      </c>
      <c r="C931" s="263" t="s">
        <v>3285</v>
      </c>
      <c r="D931" s="264">
        <v>0.93</v>
      </c>
      <c r="E931" s="265">
        <v>85.6</v>
      </c>
      <c r="F931" s="266">
        <v>5.6</v>
      </c>
      <c r="G931" s="269">
        <v>3.5</v>
      </c>
      <c r="H931" s="268">
        <v>98</v>
      </c>
    </row>
    <row r="932" spans="1:8" ht="12.65" customHeight="1">
      <c r="A932" s="263" t="s">
        <v>3287</v>
      </c>
      <c r="B932" s="263" t="s">
        <v>399</v>
      </c>
      <c r="C932" s="263" t="s">
        <v>3288</v>
      </c>
      <c r="D932" s="264">
        <v>0.71</v>
      </c>
      <c r="E932" s="265">
        <v>86.2</v>
      </c>
      <c r="F932" s="266">
        <v>5.8</v>
      </c>
      <c r="G932" s="269">
        <v>54.1</v>
      </c>
      <c r="H932" s="268">
        <v>97</v>
      </c>
    </row>
    <row r="933" spans="1:8" ht="12.65" customHeight="1">
      <c r="A933" s="263" t="s">
        <v>3290</v>
      </c>
      <c r="B933" s="263" t="s">
        <v>399</v>
      </c>
      <c r="C933" s="263" t="s">
        <v>3291</v>
      </c>
      <c r="D933" s="264">
        <v>0.61</v>
      </c>
      <c r="E933" s="265">
        <v>81.8</v>
      </c>
      <c r="F933" s="266">
        <v>7.4</v>
      </c>
      <c r="G933" s="269">
        <v>51.5</v>
      </c>
      <c r="H933" s="268">
        <v>97.5</v>
      </c>
    </row>
    <row r="934" spans="1:8" ht="12.65" customHeight="1">
      <c r="A934" s="263" t="s">
        <v>3293</v>
      </c>
      <c r="B934" s="263" t="s">
        <v>399</v>
      </c>
      <c r="C934" s="263" t="s">
        <v>3294</v>
      </c>
      <c r="D934" s="264">
        <v>0.7</v>
      </c>
      <c r="E934" s="265">
        <v>79.2</v>
      </c>
      <c r="F934" s="266">
        <v>2.8</v>
      </c>
      <c r="G934" s="269">
        <v>59.7</v>
      </c>
      <c r="H934" s="268">
        <v>97</v>
      </c>
    </row>
    <row r="935" spans="1:8" ht="12.65" customHeight="1">
      <c r="A935" s="263" t="s">
        <v>3296</v>
      </c>
      <c r="B935" s="263" t="s">
        <v>399</v>
      </c>
      <c r="C935" s="263" t="s">
        <v>3297</v>
      </c>
      <c r="D935" s="264">
        <v>0.5</v>
      </c>
      <c r="E935" s="265">
        <v>79.900000000000006</v>
      </c>
      <c r="F935" s="266">
        <v>10.5</v>
      </c>
      <c r="G935" s="269">
        <v>31.5</v>
      </c>
      <c r="H935" s="268">
        <v>91.7</v>
      </c>
    </row>
    <row r="936" spans="1:8" ht="12.65" customHeight="1">
      <c r="A936" s="263" t="s">
        <v>3299</v>
      </c>
      <c r="B936" s="263" t="s">
        <v>399</v>
      </c>
      <c r="C936" s="263" t="s">
        <v>3300</v>
      </c>
      <c r="D936" s="264">
        <v>0.68</v>
      </c>
      <c r="E936" s="265">
        <v>77.400000000000006</v>
      </c>
      <c r="F936" s="266">
        <v>3.6</v>
      </c>
      <c r="G936" s="269">
        <v>44.7</v>
      </c>
      <c r="H936" s="268">
        <v>93.9</v>
      </c>
    </row>
    <row r="937" spans="1:8" ht="12.65" customHeight="1">
      <c r="A937" s="263" t="s">
        <v>3302</v>
      </c>
      <c r="B937" s="263" t="s">
        <v>399</v>
      </c>
      <c r="C937" s="263" t="s">
        <v>3303</v>
      </c>
      <c r="D937" s="264">
        <v>0.6</v>
      </c>
      <c r="E937" s="265">
        <v>73.7</v>
      </c>
      <c r="F937" s="266">
        <v>6.3</v>
      </c>
      <c r="G937" s="269">
        <v>7.4</v>
      </c>
      <c r="H937" s="268">
        <v>94</v>
      </c>
    </row>
    <row r="938" spans="1:8" ht="12.65" customHeight="1">
      <c r="A938" s="263" t="s">
        <v>3305</v>
      </c>
      <c r="B938" s="263" t="s">
        <v>399</v>
      </c>
      <c r="C938" s="263" t="s">
        <v>3306</v>
      </c>
      <c r="D938" s="264">
        <v>0.61</v>
      </c>
      <c r="E938" s="265">
        <v>77.3</v>
      </c>
      <c r="F938" s="266">
        <v>12.6</v>
      </c>
      <c r="G938" s="269">
        <v>81.5</v>
      </c>
      <c r="H938" s="268">
        <v>93.9</v>
      </c>
    </row>
    <row r="939" spans="1:8" ht="12.65" customHeight="1">
      <c r="A939" s="263" t="s">
        <v>3308</v>
      </c>
      <c r="B939" s="263" t="s">
        <v>399</v>
      </c>
      <c r="C939" s="263" t="s">
        <v>3309</v>
      </c>
      <c r="D939" s="264">
        <v>0.46</v>
      </c>
      <c r="E939" s="265">
        <v>81</v>
      </c>
      <c r="F939" s="266">
        <v>6.1</v>
      </c>
      <c r="G939" s="269" t="s">
        <v>5734</v>
      </c>
      <c r="H939" s="268">
        <v>92.8</v>
      </c>
    </row>
    <row r="940" spans="1:8" ht="12.65" customHeight="1">
      <c r="A940" s="263" t="s">
        <v>3311</v>
      </c>
      <c r="B940" s="263" t="s">
        <v>399</v>
      </c>
      <c r="C940" s="263" t="s">
        <v>3312</v>
      </c>
      <c r="D940" s="264">
        <v>0.61</v>
      </c>
      <c r="E940" s="265">
        <v>81</v>
      </c>
      <c r="F940" s="266">
        <v>3.9</v>
      </c>
      <c r="G940" s="269" t="s">
        <v>5734</v>
      </c>
      <c r="H940" s="268">
        <v>95.4</v>
      </c>
    </row>
    <row r="941" spans="1:8" ht="12.65" customHeight="1">
      <c r="A941" s="263" t="s">
        <v>3314</v>
      </c>
      <c r="B941" s="263" t="s">
        <v>399</v>
      </c>
      <c r="C941" s="263" t="s">
        <v>955</v>
      </c>
      <c r="D941" s="264">
        <v>0.61</v>
      </c>
      <c r="E941" s="265">
        <v>76</v>
      </c>
      <c r="F941" s="266">
        <v>10</v>
      </c>
      <c r="G941" s="269">
        <v>58.6</v>
      </c>
      <c r="H941" s="268">
        <v>92.8</v>
      </c>
    </row>
    <row r="942" spans="1:8" ht="12.65" customHeight="1">
      <c r="A942" s="263" t="s">
        <v>3315</v>
      </c>
      <c r="B942" s="263" t="s">
        <v>399</v>
      </c>
      <c r="C942" s="263" t="s">
        <v>3316</v>
      </c>
      <c r="D942" s="264">
        <v>0.6</v>
      </c>
      <c r="E942" s="265">
        <v>77.900000000000006</v>
      </c>
      <c r="F942" s="266">
        <v>11.2</v>
      </c>
      <c r="G942" s="269">
        <v>7.9</v>
      </c>
      <c r="H942" s="268">
        <v>95.8</v>
      </c>
    </row>
    <row r="943" spans="1:8" ht="12.65" customHeight="1">
      <c r="A943" s="263" t="s">
        <v>3318</v>
      </c>
      <c r="B943" s="263" t="s">
        <v>399</v>
      </c>
      <c r="C943" s="263" t="s">
        <v>3319</v>
      </c>
      <c r="D943" s="264">
        <v>0.56000000000000005</v>
      </c>
      <c r="E943" s="265">
        <v>76.599999999999994</v>
      </c>
      <c r="F943" s="266">
        <v>3.7</v>
      </c>
      <c r="G943" s="269" t="s">
        <v>5734</v>
      </c>
      <c r="H943" s="268">
        <v>95.4</v>
      </c>
    </row>
    <row r="944" spans="1:8" ht="12.65" customHeight="1">
      <c r="A944" s="263" t="s">
        <v>3321</v>
      </c>
      <c r="B944" s="263" t="s">
        <v>399</v>
      </c>
      <c r="C944" s="263" t="s">
        <v>3322</v>
      </c>
      <c r="D944" s="264">
        <v>0.46</v>
      </c>
      <c r="E944" s="265">
        <v>81.5</v>
      </c>
      <c r="F944" s="266">
        <v>10.6</v>
      </c>
      <c r="G944" s="269" t="s">
        <v>5734</v>
      </c>
      <c r="H944" s="268">
        <v>97</v>
      </c>
    </row>
    <row r="945" spans="1:8" ht="12.65" customHeight="1">
      <c r="A945" s="263" t="s">
        <v>3324</v>
      </c>
      <c r="B945" s="263" t="s">
        <v>399</v>
      </c>
      <c r="C945" s="263" t="s">
        <v>3325</v>
      </c>
      <c r="D945" s="264">
        <v>0.45</v>
      </c>
      <c r="E945" s="265">
        <v>75.099999999999994</v>
      </c>
      <c r="F945" s="266">
        <v>9</v>
      </c>
      <c r="G945" s="269" t="s">
        <v>5734</v>
      </c>
      <c r="H945" s="268">
        <v>93</v>
      </c>
    </row>
    <row r="946" spans="1:8" ht="12.65" customHeight="1">
      <c r="A946" s="263" t="s">
        <v>3327</v>
      </c>
      <c r="B946" s="263" t="s">
        <v>399</v>
      </c>
      <c r="C946" s="263" t="s">
        <v>3328</v>
      </c>
      <c r="D946" s="264">
        <v>0.27</v>
      </c>
      <c r="E946" s="265">
        <v>69.2</v>
      </c>
      <c r="F946" s="266">
        <v>5.3</v>
      </c>
      <c r="G946" s="269" t="s">
        <v>5734</v>
      </c>
      <c r="H946" s="268">
        <v>96.6</v>
      </c>
    </row>
    <row r="947" spans="1:8" ht="12.65" customHeight="1">
      <c r="A947" s="263" t="s">
        <v>3330</v>
      </c>
      <c r="B947" s="263" t="s">
        <v>399</v>
      </c>
      <c r="C947" s="263" t="s">
        <v>3331</v>
      </c>
      <c r="D947" s="264">
        <v>0.41</v>
      </c>
      <c r="E947" s="265">
        <v>78.3</v>
      </c>
      <c r="F947" s="266">
        <v>4.9000000000000004</v>
      </c>
      <c r="G947" s="269" t="s">
        <v>5734</v>
      </c>
      <c r="H947" s="268">
        <v>96</v>
      </c>
    </row>
    <row r="948" spans="1:8" ht="12.65" customHeight="1">
      <c r="A948" s="263" t="s">
        <v>3333</v>
      </c>
      <c r="B948" s="263" t="s">
        <v>399</v>
      </c>
      <c r="C948" s="263" t="s">
        <v>3334</v>
      </c>
      <c r="D948" s="264">
        <v>0.28000000000000003</v>
      </c>
      <c r="E948" s="265">
        <v>82</v>
      </c>
      <c r="F948" s="266">
        <v>9.5</v>
      </c>
      <c r="G948" s="269" t="s">
        <v>5734</v>
      </c>
      <c r="H948" s="268">
        <v>93.3</v>
      </c>
    </row>
    <row r="949" spans="1:8" ht="12.65" customHeight="1">
      <c r="A949" s="263" t="s">
        <v>3336</v>
      </c>
      <c r="B949" s="263" t="s">
        <v>399</v>
      </c>
      <c r="C949" s="263" t="s">
        <v>3337</v>
      </c>
      <c r="D949" s="264">
        <v>0.16</v>
      </c>
      <c r="E949" s="265">
        <v>88.9</v>
      </c>
      <c r="F949" s="266">
        <v>14.1</v>
      </c>
      <c r="G949" s="269">
        <v>26.5</v>
      </c>
      <c r="H949" s="268">
        <v>95.2</v>
      </c>
    </row>
    <row r="950" spans="1:8" ht="12.65" customHeight="1">
      <c r="A950" s="263" t="s">
        <v>3339</v>
      </c>
      <c r="B950" s="263" t="s">
        <v>399</v>
      </c>
      <c r="C950" s="263" t="s">
        <v>3340</v>
      </c>
      <c r="D950" s="264">
        <v>0.63</v>
      </c>
      <c r="E950" s="265">
        <v>82.2</v>
      </c>
      <c r="F950" s="266">
        <v>6.6</v>
      </c>
      <c r="G950" s="269" t="s">
        <v>5734</v>
      </c>
      <c r="H950" s="268">
        <v>96.8</v>
      </c>
    </row>
    <row r="951" spans="1:8" ht="12.65" customHeight="1">
      <c r="A951" s="263" t="s">
        <v>3342</v>
      </c>
      <c r="B951" s="263" t="s">
        <v>399</v>
      </c>
      <c r="C951" s="263" t="s">
        <v>3343</v>
      </c>
      <c r="D951" s="264">
        <v>0.34</v>
      </c>
      <c r="E951" s="265">
        <v>68.7</v>
      </c>
      <c r="F951" s="266">
        <v>2.1</v>
      </c>
      <c r="G951" s="269" t="s">
        <v>5734</v>
      </c>
      <c r="H951" s="268">
        <v>94.3</v>
      </c>
    </row>
    <row r="952" spans="1:8" ht="12.65" customHeight="1">
      <c r="A952" s="263" t="s">
        <v>3348</v>
      </c>
      <c r="B952" s="263" t="s">
        <v>403</v>
      </c>
      <c r="C952" s="263" t="s">
        <v>558</v>
      </c>
      <c r="D952" s="264">
        <v>0.87</v>
      </c>
      <c r="E952" s="265">
        <v>90</v>
      </c>
      <c r="F952" s="266">
        <v>6.2</v>
      </c>
      <c r="G952" s="269">
        <v>37.1</v>
      </c>
      <c r="H952" s="268">
        <v>102.3</v>
      </c>
    </row>
    <row r="953" spans="1:8" ht="12.65" customHeight="1">
      <c r="A953" s="263" t="s">
        <v>3351</v>
      </c>
      <c r="B953" s="263" t="s">
        <v>403</v>
      </c>
      <c r="C953" s="263" t="s">
        <v>570</v>
      </c>
      <c r="D953" s="264">
        <v>0.85</v>
      </c>
      <c r="E953" s="265">
        <v>88.1</v>
      </c>
      <c r="F953" s="266">
        <v>4.8</v>
      </c>
      <c r="G953" s="269" t="s">
        <v>5734</v>
      </c>
      <c r="H953" s="268">
        <v>100.2</v>
      </c>
    </row>
    <row r="954" spans="1:8" ht="12.65" customHeight="1">
      <c r="A954" s="263" t="s">
        <v>3353</v>
      </c>
      <c r="B954" s="263" t="s">
        <v>403</v>
      </c>
      <c r="C954" s="263" t="s">
        <v>840</v>
      </c>
      <c r="D954" s="264">
        <v>0.94</v>
      </c>
      <c r="E954" s="265">
        <v>85.5</v>
      </c>
      <c r="F954" s="266">
        <v>5</v>
      </c>
      <c r="G954" s="269">
        <v>21.2</v>
      </c>
      <c r="H954" s="268">
        <v>102.7</v>
      </c>
    </row>
    <row r="955" spans="1:8" ht="12.65" customHeight="1">
      <c r="A955" s="263" t="s">
        <v>3355</v>
      </c>
      <c r="B955" s="263" t="s">
        <v>403</v>
      </c>
      <c r="C955" s="263" t="s">
        <v>3356</v>
      </c>
      <c r="D955" s="264">
        <v>0.9</v>
      </c>
      <c r="E955" s="265">
        <v>84.5</v>
      </c>
      <c r="F955" s="266">
        <v>3.4</v>
      </c>
      <c r="G955" s="269">
        <v>11.5</v>
      </c>
      <c r="H955" s="268">
        <v>102.7</v>
      </c>
    </row>
    <row r="956" spans="1:8" ht="12.65" customHeight="1">
      <c r="A956" s="263" t="s">
        <v>3358</v>
      </c>
      <c r="B956" s="263" t="s">
        <v>403</v>
      </c>
      <c r="C956" s="263" t="s">
        <v>3359</v>
      </c>
      <c r="D956" s="264">
        <v>0.91</v>
      </c>
      <c r="E956" s="265">
        <v>82.9</v>
      </c>
      <c r="F956" s="266">
        <v>5.8</v>
      </c>
      <c r="G956" s="269">
        <v>30.7</v>
      </c>
      <c r="H956" s="268">
        <v>103.1</v>
      </c>
    </row>
    <row r="957" spans="1:8" ht="12.65" customHeight="1">
      <c r="A957" s="263" t="s">
        <v>3361</v>
      </c>
      <c r="B957" s="263" t="s">
        <v>403</v>
      </c>
      <c r="C957" s="263" t="s">
        <v>3362</v>
      </c>
      <c r="D957" s="264">
        <v>0.9</v>
      </c>
      <c r="E957" s="265">
        <v>86.2</v>
      </c>
      <c r="F957" s="266">
        <v>2.5</v>
      </c>
      <c r="G957" s="269">
        <v>0.3</v>
      </c>
      <c r="H957" s="268">
        <v>102</v>
      </c>
    </row>
    <row r="958" spans="1:8" ht="12.65" customHeight="1">
      <c r="A958" s="263" t="s">
        <v>3364</v>
      </c>
      <c r="B958" s="263" t="s">
        <v>403</v>
      </c>
      <c r="C958" s="263" t="s">
        <v>3365</v>
      </c>
      <c r="D958" s="264">
        <v>0.7</v>
      </c>
      <c r="E958" s="265">
        <v>83.1</v>
      </c>
      <c r="F958" s="266">
        <v>5.7</v>
      </c>
      <c r="G958" s="269">
        <v>14</v>
      </c>
      <c r="H958" s="268">
        <v>101.1</v>
      </c>
    </row>
    <row r="959" spans="1:8" ht="12.65" customHeight="1">
      <c r="A959" s="263" t="s">
        <v>3367</v>
      </c>
      <c r="B959" s="263" t="s">
        <v>403</v>
      </c>
      <c r="C959" s="263" t="s">
        <v>3368</v>
      </c>
      <c r="D959" s="264">
        <v>0.72</v>
      </c>
      <c r="E959" s="265">
        <v>87.2</v>
      </c>
      <c r="F959" s="266">
        <v>6.2</v>
      </c>
      <c r="G959" s="269">
        <v>1.9</v>
      </c>
      <c r="H959" s="268">
        <v>100.3</v>
      </c>
    </row>
    <row r="960" spans="1:8" ht="12.65" customHeight="1">
      <c r="A960" s="263" t="s">
        <v>3370</v>
      </c>
      <c r="B960" s="263" t="s">
        <v>403</v>
      </c>
      <c r="C960" s="263" t="s">
        <v>852</v>
      </c>
      <c r="D960" s="264">
        <v>1</v>
      </c>
      <c r="E960" s="265">
        <v>88.2</v>
      </c>
      <c r="F960" s="266">
        <v>3.2</v>
      </c>
      <c r="G960" s="269">
        <v>74</v>
      </c>
      <c r="H960" s="268">
        <v>101.9</v>
      </c>
    </row>
    <row r="961" spans="1:8" ht="12.65" customHeight="1">
      <c r="A961" s="263" t="s">
        <v>3372</v>
      </c>
      <c r="B961" s="263" t="s">
        <v>403</v>
      </c>
      <c r="C961" s="263" t="s">
        <v>3373</v>
      </c>
      <c r="D961" s="264">
        <v>0.82</v>
      </c>
      <c r="E961" s="265">
        <v>84.5</v>
      </c>
      <c r="F961" s="266">
        <v>2.5</v>
      </c>
      <c r="G961" s="269" t="s">
        <v>5734</v>
      </c>
      <c r="H961" s="268">
        <v>98.1</v>
      </c>
    </row>
    <row r="962" spans="1:8" ht="12.65" customHeight="1">
      <c r="A962" s="263" t="s">
        <v>3375</v>
      </c>
      <c r="B962" s="263" t="s">
        <v>403</v>
      </c>
      <c r="C962" s="263" t="s">
        <v>3376</v>
      </c>
      <c r="D962" s="264">
        <v>0.86</v>
      </c>
      <c r="E962" s="265">
        <v>88.5</v>
      </c>
      <c r="F962" s="266">
        <v>6.5</v>
      </c>
      <c r="G962" s="269">
        <v>8.4</v>
      </c>
      <c r="H962" s="268">
        <v>100.4</v>
      </c>
    </row>
    <row r="963" spans="1:8" ht="12.65" customHeight="1">
      <c r="A963" s="263" t="s">
        <v>3378</v>
      </c>
      <c r="B963" s="263" t="s">
        <v>403</v>
      </c>
      <c r="C963" s="263" t="s">
        <v>3379</v>
      </c>
      <c r="D963" s="264">
        <v>0.87</v>
      </c>
      <c r="E963" s="265">
        <v>80.099999999999994</v>
      </c>
      <c r="F963" s="266">
        <v>7.7</v>
      </c>
      <c r="G963" s="269">
        <v>28.4</v>
      </c>
      <c r="H963" s="268">
        <v>102.2</v>
      </c>
    </row>
    <row r="964" spans="1:8" ht="12.65" customHeight="1">
      <c r="A964" s="263" t="s">
        <v>3381</v>
      </c>
      <c r="B964" s="263" t="s">
        <v>403</v>
      </c>
      <c r="C964" s="263" t="s">
        <v>3382</v>
      </c>
      <c r="D964" s="264">
        <v>0.86</v>
      </c>
      <c r="E964" s="265">
        <v>83.2</v>
      </c>
      <c r="F964" s="266">
        <v>6.5</v>
      </c>
      <c r="G964" s="269" t="s">
        <v>5734</v>
      </c>
      <c r="H964" s="268">
        <v>102.2</v>
      </c>
    </row>
    <row r="965" spans="1:8" ht="12.65" customHeight="1">
      <c r="A965" s="263" t="s">
        <v>3384</v>
      </c>
      <c r="B965" s="263" t="s">
        <v>403</v>
      </c>
      <c r="C965" s="263" t="s">
        <v>3385</v>
      </c>
      <c r="D965" s="264">
        <v>1.03</v>
      </c>
      <c r="E965" s="265">
        <v>81.099999999999994</v>
      </c>
      <c r="F965" s="266">
        <v>10</v>
      </c>
      <c r="G965" s="269">
        <v>30.2</v>
      </c>
      <c r="H965" s="268">
        <v>101.2</v>
      </c>
    </row>
    <row r="966" spans="1:8" ht="12.65" customHeight="1">
      <c r="A966" s="263" t="s">
        <v>3387</v>
      </c>
      <c r="B966" s="263" t="s">
        <v>403</v>
      </c>
      <c r="C966" s="263" t="s">
        <v>3388</v>
      </c>
      <c r="D966" s="264">
        <v>0.86</v>
      </c>
      <c r="E966" s="265">
        <v>85.7</v>
      </c>
      <c r="F966" s="266">
        <v>5.8</v>
      </c>
      <c r="G966" s="269">
        <v>47.4</v>
      </c>
      <c r="H966" s="268">
        <v>102.3</v>
      </c>
    </row>
    <row r="967" spans="1:8" ht="12.65" customHeight="1">
      <c r="A967" s="263" t="s">
        <v>3390</v>
      </c>
      <c r="B967" s="263" t="s">
        <v>403</v>
      </c>
      <c r="C967" s="263" t="s">
        <v>3391</v>
      </c>
      <c r="D967" s="264">
        <v>0.47</v>
      </c>
      <c r="E967" s="265">
        <v>80.3</v>
      </c>
      <c r="F967" s="266">
        <v>5.9</v>
      </c>
      <c r="G967" s="269">
        <v>58</v>
      </c>
      <c r="H967" s="268">
        <v>98.9</v>
      </c>
    </row>
    <row r="968" spans="1:8" ht="12.65" customHeight="1">
      <c r="A968" s="263" t="s">
        <v>3393</v>
      </c>
      <c r="B968" s="263" t="s">
        <v>403</v>
      </c>
      <c r="C968" s="263" t="s">
        <v>3394</v>
      </c>
      <c r="D968" s="264">
        <v>1</v>
      </c>
      <c r="E968" s="265">
        <v>93.4</v>
      </c>
      <c r="F968" s="266">
        <v>11.2</v>
      </c>
      <c r="G968" s="269">
        <v>47.8</v>
      </c>
      <c r="H968" s="268">
        <v>99.7</v>
      </c>
    </row>
    <row r="969" spans="1:8" ht="12.65" customHeight="1">
      <c r="A969" s="263" t="s">
        <v>3396</v>
      </c>
      <c r="B969" s="263" t="s">
        <v>403</v>
      </c>
      <c r="C969" s="263" t="s">
        <v>3397</v>
      </c>
      <c r="D969" s="264">
        <v>1.03</v>
      </c>
      <c r="E969" s="265">
        <v>85.5</v>
      </c>
      <c r="F969" s="266">
        <v>5</v>
      </c>
      <c r="G969" s="269">
        <v>1.6</v>
      </c>
      <c r="H969" s="268">
        <v>101.8</v>
      </c>
    </row>
    <row r="970" spans="1:8" ht="12.65" customHeight="1">
      <c r="A970" s="263" t="s">
        <v>3399</v>
      </c>
      <c r="B970" s="263" t="s">
        <v>403</v>
      </c>
      <c r="C970" s="263" t="s">
        <v>3400</v>
      </c>
      <c r="D970" s="264">
        <v>0.48</v>
      </c>
      <c r="E970" s="265">
        <v>85.5</v>
      </c>
      <c r="F970" s="266">
        <v>6.8</v>
      </c>
      <c r="G970" s="269">
        <v>41.8</v>
      </c>
      <c r="H970" s="268">
        <v>95.6</v>
      </c>
    </row>
    <row r="971" spans="1:8" ht="12.65" customHeight="1">
      <c r="A971" s="263" t="s">
        <v>3402</v>
      </c>
      <c r="B971" s="263" t="s">
        <v>403</v>
      </c>
      <c r="C971" s="263" t="s">
        <v>3403</v>
      </c>
      <c r="D971" s="264">
        <v>0.97</v>
      </c>
      <c r="E971" s="265">
        <v>81.400000000000006</v>
      </c>
      <c r="F971" s="266">
        <v>0</v>
      </c>
      <c r="G971" s="269" t="s">
        <v>5734</v>
      </c>
      <c r="H971" s="268">
        <v>97.4</v>
      </c>
    </row>
    <row r="972" spans="1:8" ht="12.65" customHeight="1">
      <c r="A972" s="263" t="s">
        <v>3405</v>
      </c>
      <c r="B972" s="263" t="s">
        <v>403</v>
      </c>
      <c r="C972" s="263" t="s">
        <v>3406</v>
      </c>
      <c r="D972" s="264">
        <v>0.75</v>
      </c>
      <c r="E972" s="265">
        <v>83.6</v>
      </c>
      <c r="F972" s="266">
        <v>9.6</v>
      </c>
      <c r="G972" s="269" t="s">
        <v>5734</v>
      </c>
      <c r="H972" s="268">
        <v>98.6</v>
      </c>
    </row>
    <row r="973" spans="1:8" ht="12.65" customHeight="1">
      <c r="A973" s="263" t="s">
        <v>3408</v>
      </c>
      <c r="B973" s="263" t="s">
        <v>403</v>
      </c>
      <c r="C973" s="263" t="s">
        <v>3409</v>
      </c>
      <c r="D973" s="264">
        <v>0.68</v>
      </c>
      <c r="E973" s="265">
        <v>83.7</v>
      </c>
      <c r="F973" s="266">
        <v>6.8</v>
      </c>
      <c r="G973" s="269">
        <v>40.299999999999997</v>
      </c>
      <c r="H973" s="268">
        <v>97.4</v>
      </c>
    </row>
    <row r="974" spans="1:8" ht="12.65" customHeight="1">
      <c r="A974" s="263" t="s">
        <v>3411</v>
      </c>
      <c r="B974" s="263" t="s">
        <v>403</v>
      </c>
      <c r="C974" s="263" t="s">
        <v>3412</v>
      </c>
      <c r="D974" s="264">
        <v>0.77</v>
      </c>
      <c r="E974" s="265">
        <v>83.1</v>
      </c>
      <c r="F974" s="266">
        <v>5.6</v>
      </c>
      <c r="G974" s="269" t="s">
        <v>5734</v>
      </c>
      <c r="H974" s="268">
        <v>96.7</v>
      </c>
    </row>
    <row r="975" spans="1:8" ht="12.65" customHeight="1">
      <c r="A975" s="263" t="s">
        <v>3414</v>
      </c>
      <c r="B975" s="263" t="s">
        <v>403</v>
      </c>
      <c r="C975" s="263" t="s">
        <v>3415</v>
      </c>
      <c r="D975" s="264">
        <v>0.59</v>
      </c>
      <c r="E975" s="265">
        <v>75.400000000000006</v>
      </c>
      <c r="F975" s="266">
        <v>5.8</v>
      </c>
      <c r="G975" s="269">
        <v>34.799999999999997</v>
      </c>
      <c r="H975" s="268">
        <v>93.1</v>
      </c>
    </row>
    <row r="976" spans="1:8" ht="12.65" customHeight="1">
      <c r="A976" s="263" t="s">
        <v>3417</v>
      </c>
      <c r="B976" s="263" t="s">
        <v>403</v>
      </c>
      <c r="C976" s="263" t="s">
        <v>3418</v>
      </c>
      <c r="D976" s="264">
        <v>0.42</v>
      </c>
      <c r="E976" s="265">
        <v>85.7</v>
      </c>
      <c r="F976" s="266">
        <v>6</v>
      </c>
      <c r="G976" s="269">
        <v>22.6</v>
      </c>
      <c r="H976" s="268">
        <v>93.9</v>
      </c>
    </row>
    <row r="977" spans="1:8" ht="12.65" customHeight="1">
      <c r="A977" s="263" t="s">
        <v>3420</v>
      </c>
      <c r="B977" s="263" t="s">
        <v>403</v>
      </c>
      <c r="C977" s="263" t="s">
        <v>3421</v>
      </c>
      <c r="D977" s="264">
        <v>0.3</v>
      </c>
      <c r="E977" s="265">
        <v>85.4</v>
      </c>
      <c r="F977" s="266">
        <v>7.4</v>
      </c>
      <c r="G977" s="269">
        <v>19.5</v>
      </c>
      <c r="H977" s="268">
        <v>96.9</v>
      </c>
    </row>
    <row r="978" spans="1:8" ht="12.65" customHeight="1">
      <c r="A978" s="263" t="s">
        <v>3423</v>
      </c>
      <c r="B978" s="263" t="s">
        <v>403</v>
      </c>
      <c r="C978" s="263" t="s">
        <v>3424</v>
      </c>
      <c r="D978" s="264">
        <v>0.28000000000000003</v>
      </c>
      <c r="E978" s="265">
        <v>75.599999999999994</v>
      </c>
      <c r="F978" s="266">
        <v>4.5</v>
      </c>
      <c r="G978" s="269" t="s">
        <v>5734</v>
      </c>
      <c r="H978" s="268">
        <v>97.2</v>
      </c>
    </row>
    <row r="979" spans="1:8" ht="12.65" customHeight="1">
      <c r="A979" s="263" t="s">
        <v>3426</v>
      </c>
      <c r="B979" s="263" t="s">
        <v>403</v>
      </c>
      <c r="C979" s="263" t="s">
        <v>3427</v>
      </c>
      <c r="D979" s="264">
        <v>0.28000000000000003</v>
      </c>
      <c r="E979" s="265">
        <v>76.5</v>
      </c>
      <c r="F979" s="266">
        <v>4.5999999999999996</v>
      </c>
      <c r="G979" s="269" t="s">
        <v>5734</v>
      </c>
      <c r="H979" s="268">
        <v>96.1</v>
      </c>
    </row>
    <row r="980" spans="1:8" ht="12.65" customHeight="1">
      <c r="A980" s="263" t="s">
        <v>3429</v>
      </c>
      <c r="B980" s="263" t="s">
        <v>403</v>
      </c>
      <c r="C980" s="263" t="s">
        <v>3430</v>
      </c>
      <c r="D980" s="264">
        <v>0.79</v>
      </c>
      <c r="E980" s="265">
        <v>82.7</v>
      </c>
      <c r="F980" s="266">
        <v>6</v>
      </c>
      <c r="G980" s="269">
        <v>19.100000000000001</v>
      </c>
      <c r="H980" s="268">
        <v>97.4</v>
      </c>
    </row>
    <row r="981" spans="1:8" ht="12.65" customHeight="1">
      <c r="A981" s="263" t="s">
        <v>3432</v>
      </c>
      <c r="B981" s="263" t="s">
        <v>403</v>
      </c>
      <c r="C981" s="263" t="s">
        <v>934</v>
      </c>
      <c r="D981" s="264">
        <v>0.95</v>
      </c>
      <c r="E981" s="265">
        <v>78.900000000000006</v>
      </c>
      <c r="F981" s="266">
        <v>6</v>
      </c>
      <c r="G981" s="269">
        <v>32.1</v>
      </c>
      <c r="H981" s="268">
        <v>94.1</v>
      </c>
    </row>
    <row r="982" spans="1:8" ht="12.65" customHeight="1">
      <c r="A982" s="263" t="s">
        <v>3433</v>
      </c>
      <c r="B982" s="263" t="s">
        <v>403</v>
      </c>
      <c r="C982" s="263" t="s">
        <v>3434</v>
      </c>
      <c r="D982" s="264">
        <v>1.26</v>
      </c>
      <c r="E982" s="265">
        <v>78.8</v>
      </c>
      <c r="F982" s="266">
        <v>3.1</v>
      </c>
      <c r="G982" s="269" t="s">
        <v>5734</v>
      </c>
      <c r="H982" s="268">
        <v>97</v>
      </c>
    </row>
    <row r="983" spans="1:8" ht="12.65" customHeight="1">
      <c r="A983" s="263" t="s">
        <v>3436</v>
      </c>
      <c r="B983" s="263" t="s">
        <v>403</v>
      </c>
      <c r="C983" s="263" t="s">
        <v>3437</v>
      </c>
      <c r="D983" s="264">
        <v>0.87</v>
      </c>
      <c r="E983" s="265">
        <v>77.7</v>
      </c>
      <c r="F983" s="266">
        <v>8.8000000000000007</v>
      </c>
      <c r="G983" s="269">
        <v>7.7</v>
      </c>
      <c r="H983" s="268">
        <v>99.3</v>
      </c>
    </row>
    <row r="984" spans="1:8" ht="12.65" customHeight="1">
      <c r="A984" s="263" t="s">
        <v>3439</v>
      </c>
      <c r="B984" s="263" t="s">
        <v>403</v>
      </c>
      <c r="C984" s="263" t="s">
        <v>3440</v>
      </c>
      <c r="D984" s="264">
        <v>0.91</v>
      </c>
      <c r="E984" s="265">
        <v>79.900000000000006</v>
      </c>
      <c r="F984" s="266">
        <v>10.6</v>
      </c>
      <c r="G984" s="269">
        <v>43.3</v>
      </c>
      <c r="H984" s="268">
        <v>96.1</v>
      </c>
    </row>
    <row r="985" spans="1:8" ht="12.65" customHeight="1">
      <c r="A985" s="263" t="s">
        <v>3442</v>
      </c>
      <c r="B985" s="263" t="s">
        <v>403</v>
      </c>
      <c r="C985" s="263" t="s">
        <v>3443</v>
      </c>
      <c r="D985" s="264">
        <v>0.34</v>
      </c>
      <c r="E985" s="265">
        <v>83</v>
      </c>
      <c r="F985" s="266">
        <v>0.7</v>
      </c>
      <c r="G985" s="269" t="s">
        <v>5734</v>
      </c>
      <c r="H985" s="268">
        <v>94.5</v>
      </c>
    </row>
    <row r="986" spans="1:8" ht="12.65" customHeight="1">
      <c r="A986" s="263" t="s">
        <v>3445</v>
      </c>
      <c r="B986" s="263" t="s">
        <v>403</v>
      </c>
      <c r="C986" s="263" t="s">
        <v>492</v>
      </c>
      <c r="D986" s="264">
        <v>0.57999999999999996</v>
      </c>
      <c r="E986" s="265">
        <v>83.1</v>
      </c>
      <c r="F986" s="266">
        <v>12</v>
      </c>
      <c r="G986" s="269">
        <v>33</v>
      </c>
      <c r="H986" s="268">
        <v>95.9</v>
      </c>
    </row>
    <row r="987" spans="1:8" ht="12.65" customHeight="1">
      <c r="A987" s="263" t="s">
        <v>3449</v>
      </c>
      <c r="B987" s="263" t="s">
        <v>407</v>
      </c>
      <c r="C987" s="263" t="s">
        <v>511</v>
      </c>
      <c r="D987" s="264">
        <v>0.98</v>
      </c>
      <c r="E987" s="265">
        <v>95.1</v>
      </c>
      <c r="F987" s="266">
        <v>7.2</v>
      </c>
      <c r="G987" s="269">
        <v>94.2</v>
      </c>
      <c r="H987" s="268">
        <v>99.1</v>
      </c>
    </row>
    <row r="988" spans="1:8" ht="12.65" customHeight="1">
      <c r="A988" s="263" t="s">
        <v>3452</v>
      </c>
      <c r="B988" s="263" t="s">
        <v>407</v>
      </c>
      <c r="C988" s="263" t="s">
        <v>651</v>
      </c>
      <c r="D988" s="264">
        <v>0.99</v>
      </c>
      <c r="E988" s="265">
        <v>87.2</v>
      </c>
      <c r="F988" s="266">
        <v>3.8</v>
      </c>
      <c r="G988" s="269">
        <v>33.299999999999997</v>
      </c>
      <c r="H988" s="268">
        <v>99.4</v>
      </c>
    </row>
    <row r="989" spans="1:8" ht="12.65" customHeight="1">
      <c r="A989" s="263" t="s">
        <v>3454</v>
      </c>
      <c r="B989" s="263" t="s">
        <v>407</v>
      </c>
      <c r="C989" s="263" t="s">
        <v>686</v>
      </c>
      <c r="D989" s="264">
        <v>1.02</v>
      </c>
      <c r="E989" s="265">
        <v>87.9</v>
      </c>
      <c r="F989" s="266">
        <v>0</v>
      </c>
      <c r="G989" s="269" t="s">
        <v>5734</v>
      </c>
      <c r="H989" s="268">
        <v>100.4</v>
      </c>
    </row>
    <row r="990" spans="1:8" ht="12.65" customHeight="1">
      <c r="A990" s="263" t="s">
        <v>3456</v>
      </c>
      <c r="B990" s="263" t="s">
        <v>407</v>
      </c>
      <c r="C990" s="263" t="s">
        <v>3457</v>
      </c>
      <c r="D990" s="264">
        <v>0.81</v>
      </c>
      <c r="E990" s="265">
        <v>87.3</v>
      </c>
      <c r="F990" s="266">
        <v>3.4</v>
      </c>
      <c r="G990" s="269">
        <v>22.9</v>
      </c>
      <c r="H990" s="268">
        <v>100.6</v>
      </c>
    </row>
    <row r="991" spans="1:8" ht="12.65" customHeight="1">
      <c r="A991" s="263" t="s">
        <v>3459</v>
      </c>
      <c r="B991" s="263" t="s">
        <v>407</v>
      </c>
      <c r="C991" s="263" t="s">
        <v>3460</v>
      </c>
      <c r="D991" s="264">
        <v>0.86</v>
      </c>
      <c r="E991" s="265">
        <v>84.1</v>
      </c>
      <c r="F991" s="266">
        <v>1.9</v>
      </c>
      <c r="G991" s="269" t="s">
        <v>5734</v>
      </c>
      <c r="H991" s="268">
        <v>99.7</v>
      </c>
    </row>
    <row r="992" spans="1:8" ht="12.65" customHeight="1">
      <c r="A992" s="263" t="s">
        <v>3462</v>
      </c>
      <c r="B992" s="263" t="s">
        <v>407</v>
      </c>
      <c r="C992" s="263" t="s">
        <v>3463</v>
      </c>
      <c r="D992" s="264">
        <v>0.97</v>
      </c>
      <c r="E992" s="265">
        <v>80.400000000000006</v>
      </c>
      <c r="F992" s="266">
        <v>0.1</v>
      </c>
      <c r="G992" s="269" t="s">
        <v>5734</v>
      </c>
      <c r="H992" s="268">
        <v>98.8</v>
      </c>
    </row>
    <row r="993" spans="1:8" ht="12.65" customHeight="1">
      <c r="A993" s="263" t="s">
        <v>3465</v>
      </c>
      <c r="B993" s="263" t="s">
        <v>407</v>
      </c>
      <c r="C993" s="263" t="s">
        <v>856</v>
      </c>
      <c r="D993" s="264">
        <v>0.96</v>
      </c>
      <c r="E993" s="265">
        <v>91.2</v>
      </c>
      <c r="F993" s="266">
        <v>4.9000000000000004</v>
      </c>
      <c r="G993" s="269">
        <v>16.399999999999999</v>
      </c>
      <c r="H993" s="268">
        <v>101.2</v>
      </c>
    </row>
    <row r="994" spans="1:8" ht="12.65" customHeight="1">
      <c r="A994" s="263" t="s">
        <v>3467</v>
      </c>
      <c r="B994" s="263" t="s">
        <v>407</v>
      </c>
      <c r="C994" s="263" t="s">
        <v>3468</v>
      </c>
      <c r="D994" s="264">
        <v>0.84</v>
      </c>
      <c r="E994" s="265">
        <v>88.9</v>
      </c>
      <c r="F994" s="266">
        <v>-1.3</v>
      </c>
      <c r="G994" s="269" t="s">
        <v>5734</v>
      </c>
      <c r="H994" s="268">
        <v>102.1</v>
      </c>
    </row>
    <row r="995" spans="1:8" ht="12.65" customHeight="1">
      <c r="A995" s="263" t="s">
        <v>3470</v>
      </c>
      <c r="B995" s="263" t="s">
        <v>407</v>
      </c>
      <c r="C995" s="263" t="s">
        <v>3471</v>
      </c>
      <c r="D995" s="264">
        <v>0.75</v>
      </c>
      <c r="E995" s="265">
        <v>86.6</v>
      </c>
      <c r="F995" s="266">
        <v>4</v>
      </c>
      <c r="G995" s="269">
        <v>2</v>
      </c>
      <c r="H995" s="268">
        <v>97</v>
      </c>
    </row>
    <row r="996" spans="1:8" ht="12.65" customHeight="1">
      <c r="A996" s="263" t="s">
        <v>3473</v>
      </c>
      <c r="B996" s="263" t="s">
        <v>407</v>
      </c>
      <c r="C996" s="263" t="s">
        <v>3474</v>
      </c>
      <c r="D996" s="264">
        <v>1.21</v>
      </c>
      <c r="E996" s="265">
        <v>95.6</v>
      </c>
      <c r="F996" s="266">
        <v>2.1</v>
      </c>
      <c r="G996" s="269" t="s">
        <v>5734</v>
      </c>
      <c r="H996" s="268">
        <v>97.1</v>
      </c>
    </row>
    <row r="997" spans="1:8" ht="12.65" customHeight="1">
      <c r="A997" s="263" t="s">
        <v>3476</v>
      </c>
      <c r="B997" s="263" t="s">
        <v>407</v>
      </c>
      <c r="C997" s="263" t="s">
        <v>3477</v>
      </c>
      <c r="D997" s="264">
        <v>1.31</v>
      </c>
      <c r="E997" s="265">
        <v>84.9</v>
      </c>
      <c r="F997" s="266">
        <v>-2.2000000000000002</v>
      </c>
      <c r="G997" s="269" t="s">
        <v>5734</v>
      </c>
      <c r="H997" s="268">
        <v>99.2</v>
      </c>
    </row>
    <row r="998" spans="1:8" ht="12.65" customHeight="1">
      <c r="A998" s="263" t="s">
        <v>3479</v>
      </c>
      <c r="B998" s="263" t="s">
        <v>407</v>
      </c>
      <c r="C998" s="263" t="s">
        <v>627</v>
      </c>
      <c r="D998" s="264">
        <v>1.42</v>
      </c>
      <c r="E998" s="265">
        <v>83.5</v>
      </c>
      <c r="F998" s="266">
        <v>1.6</v>
      </c>
      <c r="G998" s="269" t="s">
        <v>5734</v>
      </c>
      <c r="H998" s="268">
        <v>100</v>
      </c>
    </row>
    <row r="999" spans="1:8" ht="12.65" customHeight="1">
      <c r="A999" s="263" t="s">
        <v>3481</v>
      </c>
      <c r="B999" s="263" t="s">
        <v>407</v>
      </c>
      <c r="C999" s="263" t="s">
        <v>3482</v>
      </c>
      <c r="D999" s="264">
        <v>1.26</v>
      </c>
      <c r="E999" s="265">
        <v>81.900000000000006</v>
      </c>
      <c r="F999" s="266">
        <v>0.4</v>
      </c>
      <c r="G999" s="269" t="s">
        <v>5734</v>
      </c>
      <c r="H999" s="268">
        <v>98.6</v>
      </c>
    </row>
    <row r="1000" spans="1:8" ht="12.65" customHeight="1">
      <c r="A1000" s="263" t="s">
        <v>3484</v>
      </c>
      <c r="B1000" s="263" t="s">
        <v>407</v>
      </c>
      <c r="C1000" s="263" t="s">
        <v>3485</v>
      </c>
      <c r="D1000" s="264">
        <v>0.98</v>
      </c>
      <c r="E1000" s="265">
        <v>87.5</v>
      </c>
      <c r="F1000" s="266">
        <v>1.1000000000000001</v>
      </c>
      <c r="G1000" s="269" t="s">
        <v>5734</v>
      </c>
      <c r="H1000" s="268">
        <v>99.8</v>
      </c>
    </row>
    <row r="1001" spans="1:8" ht="12.65" customHeight="1">
      <c r="A1001" s="263" t="s">
        <v>3487</v>
      </c>
      <c r="B1001" s="263" t="s">
        <v>407</v>
      </c>
      <c r="C1001" s="263" t="s">
        <v>3488</v>
      </c>
      <c r="D1001" s="264">
        <v>0.85</v>
      </c>
      <c r="E1001" s="265">
        <v>85.4</v>
      </c>
      <c r="F1001" s="266">
        <v>-0.3</v>
      </c>
      <c r="G1001" s="269" t="s">
        <v>5734</v>
      </c>
      <c r="H1001" s="268">
        <v>101.2</v>
      </c>
    </row>
    <row r="1002" spans="1:8" ht="12.65" customHeight="1">
      <c r="A1002" s="263" t="s">
        <v>3490</v>
      </c>
      <c r="B1002" s="263" t="s">
        <v>407</v>
      </c>
      <c r="C1002" s="263" t="s">
        <v>3491</v>
      </c>
      <c r="D1002" s="264">
        <v>0.89</v>
      </c>
      <c r="E1002" s="265">
        <v>88</v>
      </c>
      <c r="F1002" s="266">
        <v>4.4000000000000004</v>
      </c>
      <c r="G1002" s="269" t="s">
        <v>5734</v>
      </c>
      <c r="H1002" s="268">
        <v>101.1</v>
      </c>
    </row>
    <row r="1003" spans="1:8" ht="12.65" customHeight="1">
      <c r="A1003" s="263" t="s">
        <v>3493</v>
      </c>
      <c r="B1003" s="263" t="s">
        <v>407</v>
      </c>
      <c r="C1003" s="263" t="s">
        <v>3494</v>
      </c>
      <c r="D1003" s="264">
        <v>0.96</v>
      </c>
      <c r="E1003" s="265">
        <v>81.7</v>
      </c>
      <c r="F1003" s="266">
        <v>11.6</v>
      </c>
      <c r="G1003" s="269">
        <v>121.5</v>
      </c>
      <c r="H1003" s="268">
        <v>97.1</v>
      </c>
    </row>
    <row r="1004" spans="1:8" ht="12.65" customHeight="1">
      <c r="A1004" s="263" t="s">
        <v>3496</v>
      </c>
      <c r="B1004" s="263" t="s">
        <v>407</v>
      </c>
      <c r="C1004" s="263" t="s">
        <v>3497</v>
      </c>
      <c r="D1004" s="264">
        <v>0.79</v>
      </c>
      <c r="E1004" s="265">
        <v>82.5</v>
      </c>
      <c r="F1004" s="266">
        <v>3.2</v>
      </c>
      <c r="G1004" s="269" t="s">
        <v>5734</v>
      </c>
      <c r="H1004" s="268">
        <v>99.5</v>
      </c>
    </row>
    <row r="1005" spans="1:8" ht="12.65" customHeight="1">
      <c r="A1005" s="263" t="s">
        <v>3499</v>
      </c>
      <c r="B1005" s="263" t="s">
        <v>407</v>
      </c>
      <c r="C1005" s="263" t="s">
        <v>3500</v>
      </c>
      <c r="D1005" s="264">
        <v>1.22</v>
      </c>
      <c r="E1005" s="265">
        <v>88.7</v>
      </c>
      <c r="F1005" s="266">
        <v>0.8</v>
      </c>
      <c r="G1005" s="269" t="s">
        <v>5734</v>
      </c>
      <c r="H1005" s="268">
        <v>101</v>
      </c>
    </row>
    <row r="1006" spans="1:8" ht="12.65" customHeight="1">
      <c r="A1006" s="263" t="s">
        <v>3502</v>
      </c>
      <c r="B1006" s="263" t="s">
        <v>407</v>
      </c>
      <c r="C1006" s="263" t="s">
        <v>3503</v>
      </c>
      <c r="D1006" s="264">
        <v>0.88</v>
      </c>
      <c r="E1006" s="265">
        <v>84.8</v>
      </c>
      <c r="F1006" s="266">
        <v>2.6</v>
      </c>
      <c r="G1006" s="269" t="s">
        <v>5734</v>
      </c>
      <c r="H1006" s="268">
        <v>100.1</v>
      </c>
    </row>
    <row r="1007" spans="1:8" ht="12.65" customHeight="1">
      <c r="A1007" s="263" t="s">
        <v>3505</v>
      </c>
      <c r="B1007" s="263" t="s">
        <v>407</v>
      </c>
      <c r="C1007" s="263" t="s">
        <v>3506</v>
      </c>
      <c r="D1007" s="264">
        <v>0.55000000000000004</v>
      </c>
      <c r="E1007" s="265">
        <v>86.8</v>
      </c>
      <c r="F1007" s="266">
        <v>7.1</v>
      </c>
      <c r="G1007" s="269">
        <v>51.6</v>
      </c>
      <c r="H1007" s="268">
        <v>98.6</v>
      </c>
    </row>
    <row r="1008" spans="1:8" ht="12.65" customHeight="1">
      <c r="A1008" s="263" t="s">
        <v>3508</v>
      </c>
      <c r="B1008" s="263" t="s">
        <v>407</v>
      </c>
      <c r="C1008" s="263" t="s">
        <v>3509</v>
      </c>
      <c r="D1008" s="264">
        <v>1.27</v>
      </c>
      <c r="E1008" s="265">
        <v>85.5</v>
      </c>
      <c r="F1008" s="266">
        <v>-0.3</v>
      </c>
      <c r="G1008" s="269">
        <v>2.5</v>
      </c>
      <c r="H1008" s="268">
        <v>101.6</v>
      </c>
    </row>
    <row r="1009" spans="1:8" ht="12.65" customHeight="1">
      <c r="A1009" s="263" t="s">
        <v>3511</v>
      </c>
      <c r="B1009" s="263" t="s">
        <v>407</v>
      </c>
      <c r="C1009" s="263" t="s">
        <v>3512</v>
      </c>
      <c r="D1009" s="264">
        <v>1.1499999999999999</v>
      </c>
      <c r="E1009" s="265">
        <v>82.8</v>
      </c>
      <c r="F1009" s="266">
        <v>-0.8</v>
      </c>
      <c r="G1009" s="269" t="s">
        <v>5734</v>
      </c>
      <c r="H1009" s="268">
        <v>97.1</v>
      </c>
    </row>
    <row r="1010" spans="1:8" ht="12.65" customHeight="1">
      <c r="A1010" s="263" t="s">
        <v>3514</v>
      </c>
      <c r="B1010" s="263" t="s">
        <v>407</v>
      </c>
      <c r="C1010" s="263" t="s">
        <v>3515</v>
      </c>
      <c r="D1010" s="264">
        <v>0.96</v>
      </c>
      <c r="E1010" s="265">
        <v>88.5</v>
      </c>
      <c r="F1010" s="266">
        <v>1.4</v>
      </c>
      <c r="G1010" s="269">
        <v>18</v>
      </c>
      <c r="H1010" s="268">
        <v>94.5</v>
      </c>
    </row>
    <row r="1011" spans="1:8" ht="12.65" customHeight="1">
      <c r="A1011" s="263" t="s">
        <v>3517</v>
      </c>
      <c r="B1011" s="263" t="s">
        <v>407</v>
      </c>
      <c r="C1011" s="263" t="s">
        <v>3518</v>
      </c>
      <c r="D1011" s="264">
        <v>0.98</v>
      </c>
      <c r="E1011" s="265">
        <v>84.1</v>
      </c>
      <c r="F1011" s="266">
        <v>1.9</v>
      </c>
      <c r="G1011" s="269" t="s">
        <v>5734</v>
      </c>
      <c r="H1011" s="268">
        <v>100.4</v>
      </c>
    </row>
    <row r="1012" spans="1:8" ht="12.65" customHeight="1">
      <c r="A1012" s="263" t="s">
        <v>3520</v>
      </c>
      <c r="B1012" s="263" t="s">
        <v>407</v>
      </c>
      <c r="C1012" s="263" t="s">
        <v>3521</v>
      </c>
      <c r="D1012" s="264">
        <v>0.89</v>
      </c>
      <c r="E1012" s="265">
        <v>80.7</v>
      </c>
      <c r="F1012" s="266">
        <v>3.3</v>
      </c>
      <c r="G1012" s="269" t="s">
        <v>5734</v>
      </c>
      <c r="H1012" s="268">
        <v>98.6</v>
      </c>
    </row>
    <row r="1013" spans="1:8" ht="12.65" customHeight="1">
      <c r="A1013" s="263" t="s">
        <v>3523</v>
      </c>
      <c r="B1013" s="263" t="s">
        <v>407</v>
      </c>
      <c r="C1013" s="263" t="s">
        <v>3524</v>
      </c>
      <c r="D1013" s="264">
        <v>1.02</v>
      </c>
      <c r="E1013" s="265">
        <v>93.7</v>
      </c>
      <c r="F1013" s="266">
        <v>0.4</v>
      </c>
      <c r="G1013" s="269" t="s">
        <v>5734</v>
      </c>
      <c r="H1013" s="268">
        <v>98.5</v>
      </c>
    </row>
    <row r="1014" spans="1:8" ht="12.65" customHeight="1">
      <c r="A1014" s="263" t="s">
        <v>3526</v>
      </c>
      <c r="B1014" s="263" t="s">
        <v>407</v>
      </c>
      <c r="C1014" s="263" t="s">
        <v>3527</v>
      </c>
      <c r="D1014" s="264">
        <v>0.79</v>
      </c>
      <c r="E1014" s="265">
        <v>82.8</v>
      </c>
      <c r="F1014" s="266">
        <v>4</v>
      </c>
      <c r="G1014" s="269">
        <v>10.1</v>
      </c>
      <c r="H1014" s="268">
        <v>100.2</v>
      </c>
    </row>
    <row r="1015" spans="1:8" ht="12.65" customHeight="1">
      <c r="A1015" s="263" t="s">
        <v>3529</v>
      </c>
      <c r="B1015" s="263" t="s">
        <v>407</v>
      </c>
      <c r="C1015" s="263" t="s">
        <v>3530</v>
      </c>
      <c r="D1015" s="264">
        <v>0.88</v>
      </c>
      <c r="E1015" s="265">
        <v>81.099999999999994</v>
      </c>
      <c r="F1015" s="266">
        <v>-0.2</v>
      </c>
      <c r="G1015" s="269" t="s">
        <v>5734</v>
      </c>
      <c r="H1015" s="268">
        <v>98.3</v>
      </c>
    </row>
    <row r="1016" spans="1:8" ht="12.65" customHeight="1">
      <c r="A1016" s="263" t="s">
        <v>3532</v>
      </c>
      <c r="B1016" s="263" t="s">
        <v>407</v>
      </c>
      <c r="C1016" s="263" t="s">
        <v>3533</v>
      </c>
      <c r="D1016" s="264">
        <v>1.03</v>
      </c>
      <c r="E1016" s="265">
        <v>82</v>
      </c>
      <c r="F1016" s="266">
        <v>1</v>
      </c>
      <c r="G1016" s="269" t="s">
        <v>5734</v>
      </c>
      <c r="H1016" s="268">
        <v>99.4</v>
      </c>
    </row>
    <row r="1017" spans="1:8" ht="12.65" customHeight="1">
      <c r="A1017" s="263" t="s">
        <v>3535</v>
      </c>
      <c r="B1017" s="263" t="s">
        <v>407</v>
      </c>
      <c r="C1017" s="263" t="s">
        <v>3536</v>
      </c>
      <c r="D1017" s="264">
        <v>0.99</v>
      </c>
      <c r="E1017" s="265">
        <v>93.6</v>
      </c>
      <c r="F1017" s="266">
        <v>4</v>
      </c>
      <c r="G1017" s="269" t="s">
        <v>5734</v>
      </c>
      <c r="H1017" s="268">
        <v>99.4</v>
      </c>
    </row>
    <row r="1018" spans="1:8" ht="12.65" customHeight="1">
      <c r="A1018" s="263" t="s">
        <v>3538</v>
      </c>
      <c r="B1018" s="263" t="s">
        <v>407</v>
      </c>
      <c r="C1018" s="263" t="s">
        <v>3539</v>
      </c>
      <c r="D1018" s="264">
        <v>0.61</v>
      </c>
      <c r="E1018" s="265">
        <v>87.5</v>
      </c>
      <c r="F1018" s="266">
        <v>4.2</v>
      </c>
      <c r="G1018" s="269" t="s">
        <v>5734</v>
      </c>
      <c r="H1018" s="268">
        <v>98</v>
      </c>
    </row>
    <row r="1019" spans="1:8" ht="12.65" customHeight="1">
      <c r="A1019" s="263" t="s">
        <v>3541</v>
      </c>
      <c r="B1019" s="263" t="s">
        <v>407</v>
      </c>
      <c r="C1019" s="263" t="s">
        <v>3542</v>
      </c>
      <c r="D1019" s="264">
        <v>0.84</v>
      </c>
      <c r="E1019" s="265">
        <v>87.3</v>
      </c>
      <c r="F1019" s="266">
        <v>1.7</v>
      </c>
      <c r="G1019" s="269" t="s">
        <v>5734</v>
      </c>
      <c r="H1019" s="268">
        <v>97.4</v>
      </c>
    </row>
    <row r="1020" spans="1:8" ht="12.65" customHeight="1">
      <c r="A1020" s="263" t="s">
        <v>3544</v>
      </c>
      <c r="B1020" s="263" t="s">
        <v>407</v>
      </c>
      <c r="C1020" s="263" t="s">
        <v>3545</v>
      </c>
      <c r="D1020" s="264">
        <v>0.88</v>
      </c>
      <c r="E1020" s="265">
        <v>87.4</v>
      </c>
      <c r="F1020" s="266">
        <v>5.8</v>
      </c>
      <c r="G1020" s="269">
        <v>17.600000000000001</v>
      </c>
      <c r="H1020" s="268">
        <v>99.2</v>
      </c>
    </row>
    <row r="1021" spans="1:8" ht="12.65" customHeight="1">
      <c r="A1021" s="263" t="s">
        <v>3547</v>
      </c>
      <c r="B1021" s="263" t="s">
        <v>407</v>
      </c>
      <c r="C1021" s="263" t="s">
        <v>3548</v>
      </c>
      <c r="D1021" s="264">
        <v>0.96</v>
      </c>
      <c r="E1021" s="265">
        <v>86.2</v>
      </c>
      <c r="F1021" s="266">
        <v>5.0999999999999996</v>
      </c>
      <c r="G1021" s="269">
        <v>85.5</v>
      </c>
      <c r="H1021" s="268">
        <v>98.7</v>
      </c>
    </row>
    <row r="1022" spans="1:8" ht="12.65" customHeight="1">
      <c r="A1022" s="263" t="s">
        <v>3550</v>
      </c>
      <c r="B1022" s="263" t="s">
        <v>407</v>
      </c>
      <c r="C1022" s="263" t="s">
        <v>3551</v>
      </c>
      <c r="D1022" s="264">
        <v>1.41</v>
      </c>
      <c r="E1022" s="265">
        <v>83.2</v>
      </c>
      <c r="F1022" s="266">
        <v>2.2999999999999998</v>
      </c>
      <c r="G1022" s="269" t="s">
        <v>5734</v>
      </c>
      <c r="H1022" s="268">
        <v>97</v>
      </c>
    </row>
    <row r="1023" spans="1:8" ht="12.65" customHeight="1">
      <c r="A1023" s="263" t="s">
        <v>3553</v>
      </c>
      <c r="B1023" s="263" t="s">
        <v>407</v>
      </c>
      <c r="C1023" s="263" t="s">
        <v>3554</v>
      </c>
      <c r="D1023" s="264">
        <v>0.72</v>
      </c>
      <c r="E1023" s="265">
        <v>87.4</v>
      </c>
      <c r="F1023" s="266">
        <v>6.4</v>
      </c>
      <c r="G1023" s="269">
        <v>43.8</v>
      </c>
      <c r="H1023" s="268">
        <v>97.1</v>
      </c>
    </row>
    <row r="1024" spans="1:8" ht="12.65" customHeight="1">
      <c r="A1024" s="263" t="s">
        <v>3556</v>
      </c>
      <c r="B1024" s="263" t="s">
        <v>407</v>
      </c>
      <c r="C1024" s="263" t="s">
        <v>3557</v>
      </c>
      <c r="D1024" s="264">
        <v>1.06</v>
      </c>
      <c r="E1024" s="265">
        <v>91.7</v>
      </c>
      <c r="F1024" s="266">
        <v>-0.7</v>
      </c>
      <c r="G1024" s="269" t="s">
        <v>5734</v>
      </c>
      <c r="H1024" s="268">
        <v>98.5</v>
      </c>
    </row>
    <row r="1025" spans="1:8" ht="12.65" customHeight="1">
      <c r="A1025" s="263" t="s">
        <v>3559</v>
      </c>
      <c r="B1025" s="263" t="s">
        <v>407</v>
      </c>
      <c r="C1025" s="263" t="s">
        <v>3560</v>
      </c>
      <c r="D1025" s="264">
        <v>0.88</v>
      </c>
      <c r="E1025" s="265">
        <v>86.7</v>
      </c>
      <c r="F1025" s="266">
        <v>1.9</v>
      </c>
      <c r="G1025" s="269" t="s">
        <v>5734</v>
      </c>
      <c r="H1025" s="268">
        <v>100.4</v>
      </c>
    </row>
    <row r="1026" spans="1:8" ht="12.65" customHeight="1">
      <c r="A1026" s="263" t="s">
        <v>3562</v>
      </c>
      <c r="B1026" s="263" t="s">
        <v>407</v>
      </c>
      <c r="C1026" s="263" t="s">
        <v>3563</v>
      </c>
      <c r="D1026" s="264">
        <v>1.1200000000000001</v>
      </c>
      <c r="E1026" s="265">
        <v>81.400000000000006</v>
      </c>
      <c r="F1026" s="266">
        <v>0</v>
      </c>
      <c r="G1026" s="269" t="s">
        <v>5734</v>
      </c>
      <c r="H1026" s="268">
        <v>98.8</v>
      </c>
    </row>
    <row r="1027" spans="1:8" ht="12.65" customHeight="1">
      <c r="A1027" s="263" t="s">
        <v>3565</v>
      </c>
      <c r="B1027" s="263" t="s">
        <v>407</v>
      </c>
      <c r="C1027" s="263" t="s">
        <v>3566</v>
      </c>
      <c r="D1027" s="264">
        <v>1.1499999999999999</v>
      </c>
      <c r="E1027" s="265">
        <v>80.099999999999994</v>
      </c>
      <c r="F1027" s="266">
        <v>1.2</v>
      </c>
      <c r="G1027" s="269" t="s">
        <v>5734</v>
      </c>
      <c r="H1027" s="268">
        <v>96.6</v>
      </c>
    </row>
    <row r="1028" spans="1:8" ht="12.65" customHeight="1">
      <c r="A1028" s="263" t="s">
        <v>3568</v>
      </c>
      <c r="B1028" s="263" t="s">
        <v>407</v>
      </c>
      <c r="C1028" s="263" t="s">
        <v>3569</v>
      </c>
      <c r="D1028" s="264">
        <v>0.81</v>
      </c>
      <c r="E1028" s="265">
        <v>84.1</v>
      </c>
      <c r="F1028" s="266">
        <v>0.6</v>
      </c>
      <c r="G1028" s="269" t="s">
        <v>5734</v>
      </c>
      <c r="H1028" s="268">
        <v>95.2</v>
      </c>
    </row>
    <row r="1029" spans="1:8" ht="12.65" customHeight="1">
      <c r="A1029" s="263" t="s">
        <v>3571</v>
      </c>
      <c r="B1029" s="263" t="s">
        <v>407</v>
      </c>
      <c r="C1029" s="263" t="s">
        <v>3572</v>
      </c>
      <c r="D1029" s="264">
        <v>0.83</v>
      </c>
      <c r="E1029" s="265">
        <v>81.7</v>
      </c>
      <c r="F1029" s="266">
        <v>1.6</v>
      </c>
      <c r="G1029" s="269">
        <v>13.6</v>
      </c>
      <c r="H1029" s="268">
        <v>95.2</v>
      </c>
    </row>
    <row r="1030" spans="1:8" ht="12.65" customHeight="1">
      <c r="A1030" s="263" t="s">
        <v>3574</v>
      </c>
      <c r="B1030" s="263" t="s">
        <v>407</v>
      </c>
      <c r="C1030" s="263" t="s">
        <v>3575</v>
      </c>
      <c r="D1030" s="264">
        <v>0.87</v>
      </c>
      <c r="E1030" s="265">
        <v>81.099999999999994</v>
      </c>
      <c r="F1030" s="266">
        <v>4.0999999999999996</v>
      </c>
      <c r="G1030" s="269">
        <v>56.6</v>
      </c>
      <c r="H1030" s="268">
        <v>93.6</v>
      </c>
    </row>
    <row r="1031" spans="1:8" ht="12.65" customHeight="1">
      <c r="A1031" s="263" t="s">
        <v>3577</v>
      </c>
      <c r="B1031" s="263" t="s">
        <v>407</v>
      </c>
      <c r="C1031" s="263" t="s">
        <v>3578</v>
      </c>
      <c r="D1031" s="264">
        <v>2.1</v>
      </c>
      <c r="E1031" s="265">
        <v>73.599999999999994</v>
      </c>
      <c r="F1031" s="266">
        <v>-0.9</v>
      </c>
      <c r="G1031" s="269" t="s">
        <v>5734</v>
      </c>
      <c r="H1031" s="268">
        <v>98.9</v>
      </c>
    </row>
    <row r="1032" spans="1:8" ht="12.65" customHeight="1">
      <c r="A1032" s="263" t="s">
        <v>3580</v>
      </c>
      <c r="B1032" s="263" t="s">
        <v>407</v>
      </c>
      <c r="C1032" s="263" t="s">
        <v>3581</v>
      </c>
      <c r="D1032" s="264">
        <v>0.79</v>
      </c>
      <c r="E1032" s="265">
        <v>80.5</v>
      </c>
      <c r="F1032" s="266">
        <v>4</v>
      </c>
      <c r="G1032" s="269">
        <v>48.3</v>
      </c>
      <c r="H1032" s="268">
        <v>98.9</v>
      </c>
    </row>
    <row r="1033" spans="1:8" ht="12.65" customHeight="1">
      <c r="A1033" s="263" t="s">
        <v>3583</v>
      </c>
      <c r="B1033" s="263" t="s">
        <v>407</v>
      </c>
      <c r="C1033" s="263" t="s">
        <v>3584</v>
      </c>
      <c r="D1033" s="264">
        <v>0.93</v>
      </c>
      <c r="E1033" s="265">
        <v>84.7</v>
      </c>
      <c r="F1033" s="266">
        <v>-0.4</v>
      </c>
      <c r="G1033" s="269" t="s">
        <v>5734</v>
      </c>
      <c r="H1033" s="268">
        <v>99.7</v>
      </c>
    </row>
    <row r="1034" spans="1:8" ht="12.65" customHeight="1">
      <c r="A1034" s="263" t="s">
        <v>3586</v>
      </c>
      <c r="B1034" s="263" t="s">
        <v>407</v>
      </c>
      <c r="C1034" s="263" t="s">
        <v>3587</v>
      </c>
      <c r="D1034" s="264">
        <v>0.5</v>
      </c>
      <c r="E1034" s="265">
        <v>87.6</v>
      </c>
      <c r="F1034" s="266">
        <v>5.4</v>
      </c>
      <c r="G1034" s="269">
        <v>46.1</v>
      </c>
      <c r="H1034" s="268">
        <v>96</v>
      </c>
    </row>
    <row r="1035" spans="1:8" ht="12.65" customHeight="1">
      <c r="A1035" s="263" t="s">
        <v>3589</v>
      </c>
      <c r="B1035" s="263" t="s">
        <v>407</v>
      </c>
      <c r="C1035" s="263" t="s">
        <v>2897</v>
      </c>
      <c r="D1035" s="264">
        <v>0.67</v>
      </c>
      <c r="E1035" s="265">
        <v>84.8</v>
      </c>
      <c r="F1035" s="266">
        <v>1.5</v>
      </c>
      <c r="G1035" s="269">
        <v>9.9</v>
      </c>
      <c r="H1035" s="268">
        <v>98.5</v>
      </c>
    </row>
    <row r="1036" spans="1:8" ht="12.65" customHeight="1">
      <c r="A1036" s="263" t="s">
        <v>3590</v>
      </c>
      <c r="B1036" s="263" t="s">
        <v>407</v>
      </c>
      <c r="C1036" s="263" t="s">
        <v>3591</v>
      </c>
      <c r="D1036" s="264">
        <v>0.99</v>
      </c>
      <c r="E1036" s="265">
        <v>78.900000000000006</v>
      </c>
      <c r="F1036" s="266">
        <v>-1.7</v>
      </c>
      <c r="G1036" s="269">
        <v>23</v>
      </c>
      <c r="H1036" s="268">
        <v>99.4</v>
      </c>
    </row>
    <row r="1037" spans="1:8" ht="12.65" customHeight="1">
      <c r="A1037" s="263" t="s">
        <v>3593</v>
      </c>
      <c r="B1037" s="263" t="s">
        <v>407</v>
      </c>
      <c r="C1037" s="263" t="s">
        <v>3594</v>
      </c>
      <c r="D1037" s="264">
        <v>1.1100000000000001</v>
      </c>
      <c r="E1037" s="265">
        <v>88.8</v>
      </c>
      <c r="F1037" s="266">
        <v>0.6</v>
      </c>
      <c r="G1037" s="269" t="s">
        <v>5734</v>
      </c>
      <c r="H1037" s="268">
        <v>99.6</v>
      </c>
    </row>
    <row r="1038" spans="1:8" ht="12.65" customHeight="1">
      <c r="A1038" s="263" t="s">
        <v>3596</v>
      </c>
      <c r="B1038" s="263" t="s">
        <v>407</v>
      </c>
      <c r="C1038" s="263" t="s">
        <v>3597</v>
      </c>
      <c r="D1038" s="264">
        <v>0.24</v>
      </c>
      <c r="E1038" s="265">
        <v>71.400000000000006</v>
      </c>
      <c r="F1038" s="266">
        <v>5.4</v>
      </c>
      <c r="G1038" s="269" t="s">
        <v>5734</v>
      </c>
      <c r="H1038" s="268">
        <v>94.7</v>
      </c>
    </row>
    <row r="1039" spans="1:8" ht="12.65" customHeight="1">
      <c r="A1039" s="263" t="s">
        <v>3599</v>
      </c>
      <c r="B1039" s="263" t="s">
        <v>407</v>
      </c>
      <c r="C1039" s="263" t="s">
        <v>3600</v>
      </c>
      <c r="D1039" s="264">
        <v>0.18</v>
      </c>
      <c r="E1039" s="265">
        <v>74.3</v>
      </c>
      <c r="F1039" s="266">
        <v>8.6999999999999993</v>
      </c>
      <c r="G1039" s="269" t="s">
        <v>5734</v>
      </c>
      <c r="H1039" s="268">
        <v>90.1</v>
      </c>
    </row>
    <row r="1040" spans="1:8" ht="12.65" customHeight="1">
      <c r="A1040" s="263" t="s">
        <v>3602</v>
      </c>
      <c r="B1040" s="263" t="s">
        <v>407</v>
      </c>
      <c r="C1040" s="263" t="s">
        <v>3603</v>
      </c>
      <c r="D1040" s="264">
        <v>0.27</v>
      </c>
      <c r="E1040" s="265">
        <v>89</v>
      </c>
      <c r="F1040" s="266">
        <v>8.1999999999999993</v>
      </c>
      <c r="G1040" s="269" t="s">
        <v>5734</v>
      </c>
      <c r="H1040" s="268">
        <v>93.6</v>
      </c>
    </row>
    <row r="1041" spans="1:8" ht="12.65" customHeight="1">
      <c r="A1041" s="263" t="s">
        <v>3608</v>
      </c>
      <c r="B1041" s="263" t="s">
        <v>411</v>
      </c>
      <c r="C1041" s="263" t="s">
        <v>3609</v>
      </c>
      <c r="D1041" s="264">
        <v>0.7</v>
      </c>
      <c r="E1041" s="265">
        <v>92.7</v>
      </c>
      <c r="F1041" s="266">
        <v>4.7</v>
      </c>
      <c r="G1041" s="269">
        <v>35.700000000000003</v>
      </c>
      <c r="H1041" s="268">
        <v>99.5</v>
      </c>
    </row>
    <row r="1042" spans="1:8" ht="12.65" customHeight="1">
      <c r="A1042" s="263" t="s">
        <v>3612</v>
      </c>
      <c r="B1042" s="263" t="s">
        <v>411</v>
      </c>
      <c r="C1042" s="263" t="s">
        <v>844</v>
      </c>
      <c r="D1042" s="264">
        <v>1.21</v>
      </c>
      <c r="E1042" s="265">
        <v>78.2</v>
      </c>
      <c r="F1042" s="266">
        <v>1.9</v>
      </c>
      <c r="G1042" s="269" t="s">
        <v>5734</v>
      </c>
      <c r="H1042" s="268">
        <v>102.1</v>
      </c>
    </row>
    <row r="1043" spans="1:8" ht="12.65" customHeight="1">
      <c r="A1043" s="263" t="s">
        <v>3614</v>
      </c>
      <c r="B1043" s="263" t="s">
        <v>411</v>
      </c>
      <c r="C1043" s="263" t="s">
        <v>3615</v>
      </c>
      <c r="D1043" s="264">
        <v>0.59</v>
      </c>
      <c r="E1043" s="265">
        <v>91</v>
      </c>
      <c r="F1043" s="266">
        <v>4.2</v>
      </c>
      <c r="G1043" s="269" t="s">
        <v>5734</v>
      </c>
      <c r="H1043" s="268">
        <v>99.2</v>
      </c>
    </row>
    <row r="1044" spans="1:8" ht="12.65" customHeight="1">
      <c r="A1044" s="263" t="s">
        <v>3617</v>
      </c>
      <c r="B1044" s="263" t="s">
        <v>411</v>
      </c>
      <c r="C1044" s="263" t="s">
        <v>3618</v>
      </c>
      <c r="D1044" s="264">
        <v>0.56999999999999995</v>
      </c>
      <c r="E1044" s="265">
        <v>81.7</v>
      </c>
      <c r="F1044" s="266">
        <v>3.6</v>
      </c>
      <c r="G1044" s="269" t="s">
        <v>5734</v>
      </c>
      <c r="H1044" s="268">
        <v>98.7</v>
      </c>
    </row>
    <row r="1045" spans="1:8" ht="12.65" customHeight="1">
      <c r="A1045" s="263" t="s">
        <v>3620</v>
      </c>
      <c r="B1045" s="263" t="s">
        <v>411</v>
      </c>
      <c r="C1045" s="263" t="s">
        <v>3621</v>
      </c>
      <c r="D1045" s="264">
        <v>0.82</v>
      </c>
      <c r="E1045" s="265">
        <v>85.8</v>
      </c>
      <c r="F1045" s="266">
        <v>7.7</v>
      </c>
      <c r="G1045" s="269">
        <v>50.7</v>
      </c>
      <c r="H1045" s="268">
        <v>100.9</v>
      </c>
    </row>
    <row r="1046" spans="1:8" ht="12.65" customHeight="1">
      <c r="A1046" s="263" t="s">
        <v>3623</v>
      </c>
      <c r="B1046" s="263" t="s">
        <v>411</v>
      </c>
      <c r="C1046" s="263" t="s">
        <v>3624</v>
      </c>
      <c r="D1046" s="264">
        <v>0.89</v>
      </c>
      <c r="E1046" s="265">
        <v>88.9</v>
      </c>
      <c r="F1046" s="266">
        <v>0.7</v>
      </c>
      <c r="G1046" s="269" t="s">
        <v>5734</v>
      </c>
      <c r="H1046" s="268">
        <v>100.3</v>
      </c>
    </row>
    <row r="1047" spans="1:8" ht="12.65" customHeight="1">
      <c r="A1047" s="263" t="s">
        <v>3626</v>
      </c>
      <c r="B1047" s="263" t="s">
        <v>411</v>
      </c>
      <c r="C1047" s="263" t="s">
        <v>3627</v>
      </c>
      <c r="D1047" s="264">
        <v>0.67</v>
      </c>
      <c r="E1047" s="265">
        <v>93.8</v>
      </c>
      <c r="F1047" s="266">
        <v>15.8</v>
      </c>
      <c r="G1047" s="269">
        <v>161.6</v>
      </c>
      <c r="H1047" s="268">
        <v>96</v>
      </c>
    </row>
    <row r="1048" spans="1:8" ht="12.65" customHeight="1">
      <c r="A1048" s="263" t="s">
        <v>3629</v>
      </c>
      <c r="B1048" s="263" t="s">
        <v>411</v>
      </c>
      <c r="C1048" s="263" t="s">
        <v>3630</v>
      </c>
      <c r="D1048" s="264">
        <v>0.35</v>
      </c>
      <c r="E1048" s="265">
        <v>89.6</v>
      </c>
      <c r="F1048" s="266">
        <v>10.8</v>
      </c>
      <c r="G1048" s="269">
        <v>22.5</v>
      </c>
      <c r="H1048" s="268">
        <v>96.4</v>
      </c>
    </row>
    <row r="1049" spans="1:8" ht="12.65" customHeight="1">
      <c r="A1049" s="263" t="s">
        <v>3632</v>
      </c>
      <c r="B1049" s="263" t="s">
        <v>411</v>
      </c>
      <c r="C1049" s="263" t="s">
        <v>3633</v>
      </c>
      <c r="D1049" s="264">
        <v>0.87</v>
      </c>
      <c r="E1049" s="265">
        <v>80.599999999999994</v>
      </c>
      <c r="F1049" s="266">
        <v>2.5</v>
      </c>
      <c r="G1049" s="269" t="s">
        <v>5734</v>
      </c>
      <c r="H1049" s="268">
        <v>99.8</v>
      </c>
    </row>
    <row r="1050" spans="1:8" ht="12.65" customHeight="1">
      <c r="A1050" s="263" t="s">
        <v>3635</v>
      </c>
      <c r="B1050" s="263" t="s">
        <v>411</v>
      </c>
      <c r="C1050" s="263" t="s">
        <v>3636</v>
      </c>
      <c r="D1050" s="264">
        <v>0.43</v>
      </c>
      <c r="E1050" s="265">
        <v>80.5</v>
      </c>
      <c r="F1050" s="266">
        <v>8.5</v>
      </c>
      <c r="G1050" s="269">
        <v>30.3</v>
      </c>
      <c r="H1050" s="268">
        <v>96.2</v>
      </c>
    </row>
    <row r="1051" spans="1:8" ht="12.65" customHeight="1">
      <c r="A1051" s="263" t="s">
        <v>3638</v>
      </c>
      <c r="B1051" s="263" t="s">
        <v>411</v>
      </c>
      <c r="C1051" s="263" t="s">
        <v>3639</v>
      </c>
      <c r="D1051" s="264">
        <v>0.25</v>
      </c>
      <c r="E1051" s="265">
        <v>83</v>
      </c>
      <c r="F1051" s="266">
        <v>4.5999999999999996</v>
      </c>
      <c r="G1051" s="269" t="s">
        <v>5734</v>
      </c>
      <c r="H1051" s="268">
        <v>100.3</v>
      </c>
    </row>
    <row r="1052" spans="1:8" ht="12.65" customHeight="1">
      <c r="A1052" s="263" t="s">
        <v>3641</v>
      </c>
      <c r="B1052" s="263" t="s">
        <v>411</v>
      </c>
      <c r="C1052" s="263" t="s">
        <v>3642</v>
      </c>
      <c r="D1052" s="264">
        <v>0.83</v>
      </c>
      <c r="E1052" s="265">
        <v>90.6</v>
      </c>
      <c r="F1052" s="266">
        <v>8.1</v>
      </c>
      <c r="G1052" s="269">
        <v>0.9</v>
      </c>
      <c r="H1052" s="268">
        <v>101.1</v>
      </c>
    </row>
    <row r="1053" spans="1:8" ht="12.65" customHeight="1">
      <c r="A1053" s="263" t="s">
        <v>3644</v>
      </c>
      <c r="B1053" s="263" t="s">
        <v>411</v>
      </c>
      <c r="C1053" s="263" t="s">
        <v>3645</v>
      </c>
      <c r="D1053" s="264">
        <v>0.38</v>
      </c>
      <c r="E1053" s="265">
        <v>97.3</v>
      </c>
      <c r="F1053" s="266">
        <v>10.5</v>
      </c>
      <c r="G1053" s="269">
        <v>30.1</v>
      </c>
      <c r="H1053" s="268">
        <v>98</v>
      </c>
    </row>
    <row r="1054" spans="1:8" ht="12.65" customHeight="1">
      <c r="A1054" s="263" t="s">
        <v>3647</v>
      </c>
      <c r="B1054" s="263" t="s">
        <v>411</v>
      </c>
      <c r="C1054" s="263" t="s">
        <v>3648</v>
      </c>
      <c r="D1054" s="264">
        <v>0.62</v>
      </c>
      <c r="E1054" s="265">
        <v>92.2</v>
      </c>
      <c r="F1054" s="266">
        <v>9.4</v>
      </c>
      <c r="G1054" s="269">
        <v>53.5</v>
      </c>
      <c r="H1054" s="268">
        <v>97.2</v>
      </c>
    </row>
    <row r="1055" spans="1:8" ht="12.65" customHeight="1">
      <c r="A1055" s="263" t="s">
        <v>3650</v>
      </c>
      <c r="B1055" s="263" t="s">
        <v>411</v>
      </c>
      <c r="C1055" s="263" t="s">
        <v>3651</v>
      </c>
      <c r="D1055" s="264">
        <v>0.56999999999999995</v>
      </c>
      <c r="E1055" s="265">
        <v>74.7</v>
      </c>
      <c r="F1055" s="266">
        <v>4.9000000000000004</v>
      </c>
      <c r="G1055" s="269" t="s">
        <v>5734</v>
      </c>
      <c r="H1055" s="268">
        <v>97.2</v>
      </c>
    </row>
    <row r="1056" spans="1:8" ht="12.65" customHeight="1">
      <c r="A1056" s="263" t="s">
        <v>3653</v>
      </c>
      <c r="B1056" s="263" t="s">
        <v>411</v>
      </c>
      <c r="C1056" s="263" t="s">
        <v>3654</v>
      </c>
      <c r="D1056" s="264">
        <v>0.75</v>
      </c>
      <c r="E1056" s="265">
        <v>81.599999999999994</v>
      </c>
      <c r="F1056" s="266">
        <v>2.7</v>
      </c>
      <c r="G1056" s="269" t="s">
        <v>5734</v>
      </c>
      <c r="H1056" s="268">
        <v>100.7</v>
      </c>
    </row>
    <row r="1057" spans="1:8" ht="12.65" customHeight="1">
      <c r="A1057" s="263" t="s">
        <v>3656</v>
      </c>
      <c r="B1057" s="263" t="s">
        <v>411</v>
      </c>
      <c r="C1057" s="263" t="s">
        <v>3657</v>
      </c>
      <c r="D1057" s="264">
        <v>0.78</v>
      </c>
      <c r="E1057" s="265">
        <v>83.6</v>
      </c>
      <c r="F1057" s="266">
        <v>3.2</v>
      </c>
      <c r="G1057" s="269" t="s">
        <v>5734</v>
      </c>
      <c r="H1057" s="268">
        <v>100.5</v>
      </c>
    </row>
    <row r="1058" spans="1:8" ht="12.65" customHeight="1">
      <c r="A1058" s="263" t="s">
        <v>3659</v>
      </c>
      <c r="B1058" s="263" t="s">
        <v>411</v>
      </c>
      <c r="C1058" s="263" t="s">
        <v>1488</v>
      </c>
      <c r="D1058" s="264">
        <v>0.8</v>
      </c>
      <c r="E1058" s="265">
        <v>82.5</v>
      </c>
      <c r="F1058" s="266">
        <v>7.4</v>
      </c>
      <c r="G1058" s="269">
        <v>6.4</v>
      </c>
      <c r="H1058" s="268">
        <v>101.5</v>
      </c>
    </row>
    <row r="1059" spans="1:8" ht="12.65" customHeight="1">
      <c r="A1059" s="263" t="s">
        <v>3661</v>
      </c>
      <c r="B1059" s="263" t="s">
        <v>411</v>
      </c>
      <c r="C1059" s="263" t="s">
        <v>3662</v>
      </c>
      <c r="D1059" s="264">
        <v>1.28</v>
      </c>
      <c r="E1059" s="265">
        <v>73.2</v>
      </c>
      <c r="F1059" s="266">
        <v>2.2999999999999998</v>
      </c>
      <c r="G1059" s="269" t="s">
        <v>5734</v>
      </c>
      <c r="H1059" s="268">
        <v>100.6</v>
      </c>
    </row>
    <row r="1060" spans="1:8" ht="12.65" customHeight="1">
      <c r="A1060" s="263" t="s">
        <v>3664</v>
      </c>
      <c r="B1060" s="263" t="s">
        <v>411</v>
      </c>
      <c r="C1060" s="263" t="s">
        <v>3665</v>
      </c>
      <c r="D1060" s="264">
        <v>0.52</v>
      </c>
      <c r="E1060" s="265">
        <v>86.7</v>
      </c>
      <c r="F1060" s="266">
        <v>3.9</v>
      </c>
      <c r="G1060" s="269" t="s">
        <v>5734</v>
      </c>
      <c r="H1060" s="268">
        <v>97.4</v>
      </c>
    </row>
    <row r="1061" spans="1:8" ht="12.65" customHeight="1">
      <c r="A1061" s="263" t="s">
        <v>3667</v>
      </c>
      <c r="B1061" s="263" t="s">
        <v>411</v>
      </c>
      <c r="C1061" s="263" t="s">
        <v>2020</v>
      </c>
      <c r="D1061" s="264">
        <v>0.55000000000000004</v>
      </c>
      <c r="E1061" s="265">
        <v>84.4</v>
      </c>
      <c r="F1061" s="266">
        <v>10.3</v>
      </c>
      <c r="G1061" s="269">
        <v>92.6</v>
      </c>
      <c r="H1061" s="268">
        <v>96.3</v>
      </c>
    </row>
    <row r="1062" spans="1:8" ht="12.65" customHeight="1">
      <c r="A1062" s="263" t="s">
        <v>3669</v>
      </c>
      <c r="B1062" s="263" t="s">
        <v>411</v>
      </c>
      <c r="C1062" s="263" t="s">
        <v>3670</v>
      </c>
      <c r="D1062" s="264">
        <v>0.24</v>
      </c>
      <c r="E1062" s="265">
        <v>83</v>
      </c>
      <c r="F1062" s="266">
        <v>8.1</v>
      </c>
      <c r="G1062" s="269">
        <v>13.9</v>
      </c>
      <c r="H1062" s="268">
        <v>94.8</v>
      </c>
    </row>
    <row r="1063" spans="1:8" ht="12.65" customHeight="1">
      <c r="A1063" s="263" t="s">
        <v>3672</v>
      </c>
      <c r="B1063" s="263" t="s">
        <v>411</v>
      </c>
      <c r="C1063" s="263" t="s">
        <v>3673</v>
      </c>
      <c r="D1063" s="264">
        <v>0.59</v>
      </c>
      <c r="E1063" s="265">
        <v>75.099999999999994</v>
      </c>
      <c r="F1063" s="266">
        <v>6.1</v>
      </c>
      <c r="G1063" s="269">
        <v>28.5</v>
      </c>
      <c r="H1063" s="268">
        <v>95</v>
      </c>
    </row>
    <row r="1064" spans="1:8" ht="12.65" customHeight="1">
      <c r="A1064" s="263" t="s">
        <v>3675</v>
      </c>
      <c r="B1064" s="263" t="s">
        <v>411</v>
      </c>
      <c r="C1064" s="263" t="s">
        <v>3676</v>
      </c>
      <c r="D1064" s="264">
        <v>0.35</v>
      </c>
      <c r="E1064" s="265">
        <v>68.7</v>
      </c>
      <c r="F1064" s="266">
        <v>3.6</v>
      </c>
      <c r="G1064" s="269" t="s">
        <v>5734</v>
      </c>
      <c r="H1064" s="268">
        <v>94.1</v>
      </c>
    </row>
    <row r="1065" spans="1:8" ht="12.65" customHeight="1">
      <c r="A1065" s="263" t="s">
        <v>3678</v>
      </c>
      <c r="B1065" s="263" t="s">
        <v>411</v>
      </c>
      <c r="C1065" s="263" t="s">
        <v>3679</v>
      </c>
      <c r="D1065" s="264">
        <v>0.18</v>
      </c>
      <c r="E1065" s="265">
        <v>81.599999999999994</v>
      </c>
      <c r="F1065" s="266">
        <v>12</v>
      </c>
      <c r="G1065" s="269">
        <v>8.8000000000000007</v>
      </c>
      <c r="H1065" s="268">
        <v>93.3</v>
      </c>
    </row>
    <row r="1066" spans="1:8" ht="12.65" customHeight="1">
      <c r="A1066" s="263" t="s">
        <v>3680</v>
      </c>
      <c r="B1066" s="263" t="s">
        <v>411</v>
      </c>
      <c r="C1066" s="263" t="s">
        <v>3681</v>
      </c>
      <c r="D1066" s="264">
        <v>0.21</v>
      </c>
      <c r="E1066" s="265">
        <v>92.7</v>
      </c>
      <c r="F1066" s="266">
        <v>10.6</v>
      </c>
      <c r="G1066" s="269">
        <v>54.9</v>
      </c>
      <c r="H1066" s="268">
        <v>92</v>
      </c>
    </row>
    <row r="1067" spans="1:8" ht="12.65" customHeight="1">
      <c r="A1067" s="263" t="s">
        <v>3683</v>
      </c>
      <c r="B1067" s="263" t="s">
        <v>411</v>
      </c>
      <c r="C1067" s="263" t="s">
        <v>3684</v>
      </c>
      <c r="D1067" s="264">
        <v>0.28000000000000003</v>
      </c>
      <c r="E1067" s="265">
        <v>89.6</v>
      </c>
      <c r="F1067" s="266">
        <v>6.7</v>
      </c>
      <c r="G1067" s="269">
        <v>12.9</v>
      </c>
      <c r="H1067" s="268">
        <v>97.3</v>
      </c>
    </row>
    <row r="1068" spans="1:8" ht="12.65" customHeight="1">
      <c r="A1068" s="263" t="s">
        <v>3686</v>
      </c>
      <c r="B1068" s="263" t="s">
        <v>411</v>
      </c>
      <c r="C1068" s="263" t="s">
        <v>3687</v>
      </c>
      <c r="D1068" s="264">
        <v>0.28000000000000003</v>
      </c>
      <c r="E1068" s="265">
        <v>91.5</v>
      </c>
      <c r="F1068" s="266">
        <v>8.1999999999999993</v>
      </c>
      <c r="G1068" s="269" t="s">
        <v>5734</v>
      </c>
      <c r="H1068" s="268">
        <v>99.9</v>
      </c>
    </row>
    <row r="1069" spans="1:8" ht="12.65" customHeight="1">
      <c r="A1069" s="263" t="s">
        <v>3688</v>
      </c>
      <c r="B1069" s="263" t="s">
        <v>411</v>
      </c>
      <c r="C1069" s="263" t="s">
        <v>3689</v>
      </c>
      <c r="D1069" s="264">
        <v>0.28000000000000003</v>
      </c>
      <c r="E1069" s="265">
        <v>86.8</v>
      </c>
      <c r="F1069" s="266">
        <v>9.8000000000000007</v>
      </c>
      <c r="G1069" s="269">
        <v>5.4</v>
      </c>
      <c r="H1069" s="268">
        <v>98</v>
      </c>
    </row>
    <row r="1070" spans="1:8" ht="12.65" customHeight="1">
      <c r="A1070" s="263" t="s">
        <v>3694</v>
      </c>
      <c r="B1070" s="263" t="s">
        <v>415</v>
      </c>
      <c r="C1070" s="263" t="s">
        <v>733</v>
      </c>
      <c r="D1070" s="264">
        <v>0.8</v>
      </c>
      <c r="E1070" s="265">
        <v>88.3</v>
      </c>
      <c r="F1070" s="266">
        <v>1.4</v>
      </c>
      <c r="G1070" s="269" t="s">
        <v>5734</v>
      </c>
      <c r="H1070" s="268">
        <v>99.9</v>
      </c>
    </row>
    <row r="1071" spans="1:8" ht="12.65" customHeight="1">
      <c r="A1071" s="263" t="s">
        <v>3697</v>
      </c>
      <c r="B1071" s="263" t="s">
        <v>415</v>
      </c>
      <c r="C1071" s="263" t="s">
        <v>3698</v>
      </c>
      <c r="D1071" s="264">
        <v>0.79</v>
      </c>
      <c r="E1071" s="265">
        <v>86.9</v>
      </c>
      <c r="F1071" s="266">
        <v>6</v>
      </c>
      <c r="G1071" s="269">
        <v>47.3</v>
      </c>
      <c r="H1071" s="268">
        <v>98</v>
      </c>
    </row>
    <row r="1072" spans="1:8" ht="12.65" customHeight="1">
      <c r="A1072" s="263" t="s">
        <v>3700</v>
      </c>
      <c r="B1072" s="263" t="s">
        <v>415</v>
      </c>
      <c r="C1072" s="263" t="s">
        <v>3701</v>
      </c>
      <c r="D1072" s="264">
        <v>0.53</v>
      </c>
      <c r="E1072" s="265">
        <v>89</v>
      </c>
      <c r="F1072" s="266">
        <v>1.2</v>
      </c>
      <c r="G1072" s="269" t="s">
        <v>5734</v>
      </c>
      <c r="H1072" s="268">
        <v>97.5</v>
      </c>
    </row>
    <row r="1073" spans="1:8" ht="12.65" customHeight="1">
      <c r="A1073" s="263" t="s">
        <v>3703</v>
      </c>
      <c r="B1073" s="263" t="s">
        <v>415</v>
      </c>
      <c r="C1073" s="263" t="s">
        <v>3704</v>
      </c>
      <c r="D1073" s="264">
        <v>0.67</v>
      </c>
      <c r="E1073" s="265">
        <v>85.6</v>
      </c>
      <c r="F1073" s="266">
        <v>1.1000000000000001</v>
      </c>
      <c r="G1073" s="269" t="s">
        <v>5734</v>
      </c>
      <c r="H1073" s="268">
        <v>98.5</v>
      </c>
    </row>
    <row r="1074" spans="1:8" ht="12.65" customHeight="1">
      <c r="A1074" s="263" t="s">
        <v>3706</v>
      </c>
      <c r="B1074" s="263" t="s">
        <v>415</v>
      </c>
      <c r="C1074" s="263" t="s">
        <v>3707</v>
      </c>
      <c r="D1074" s="264">
        <v>0.94</v>
      </c>
      <c r="E1074" s="265">
        <v>88.3</v>
      </c>
      <c r="F1074" s="266">
        <v>6.4</v>
      </c>
      <c r="G1074" s="269" t="s">
        <v>5734</v>
      </c>
      <c r="H1074" s="268">
        <v>101</v>
      </c>
    </row>
    <row r="1075" spans="1:8" ht="12.65" customHeight="1">
      <c r="A1075" s="263" t="s">
        <v>3709</v>
      </c>
      <c r="B1075" s="263" t="s">
        <v>415</v>
      </c>
      <c r="C1075" s="263" t="s">
        <v>3710</v>
      </c>
      <c r="D1075" s="264">
        <v>0.84</v>
      </c>
      <c r="E1075" s="265">
        <v>89.2</v>
      </c>
      <c r="F1075" s="266">
        <v>4.7</v>
      </c>
      <c r="G1075" s="269">
        <v>4.7</v>
      </c>
      <c r="H1075" s="268">
        <v>103.4</v>
      </c>
    </row>
    <row r="1076" spans="1:8" ht="12.65" customHeight="1">
      <c r="A1076" s="263" t="s">
        <v>3712</v>
      </c>
      <c r="B1076" s="263" t="s">
        <v>415</v>
      </c>
      <c r="C1076" s="263" t="s">
        <v>3713</v>
      </c>
      <c r="D1076" s="264">
        <v>0.98</v>
      </c>
      <c r="E1076" s="265">
        <v>87.6</v>
      </c>
      <c r="F1076" s="266">
        <v>12.3</v>
      </c>
      <c r="G1076" s="269">
        <v>91.4</v>
      </c>
      <c r="H1076" s="268">
        <v>98.9</v>
      </c>
    </row>
    <row r="1077" spans="1:8" ht="12.65" customHeight="1">
      <c r="A1077" s="263" t="s">
        <v>3715</v>
      </c>
      <c r="B1077" s="263" t="s">
        <v>415</v>
      </c>
      <c r="C1077" s="263" t="s">
        <v>3716</v>
      </c>
      <c r="D1077" s="264">
        <v>0.66</v>
      </c>
      <c r="E1077" s="265">
        <v>85.2</v>
      </c>
      <c r="F1077" s="266">
        <v>6.5</v>
      </c>
      <c r="G1077" s="269">
        <v>40.299999999999997</v>
      </c>
      <c r="H1077" s="268">
        <v>96.9</v>
      </c>
    </row>
    <row r="1078" spans="1:8" ht="12.65" customHeight="1">
      <c r="A1078" s="263" t="s">
        <v>3718</v>
      </c>
      <c r="B1078" s="263" t="s">
        <v>415</v>
      </c>
      <c r="C1078" s="263" t="s">
        <v>3719</v>
      </c>
      <c r="D1078" s="264">
        <v>0.8</v>
      </c>
      <c r="E1078" s="265">
        <v>91.4</v>
      </c>
      <c r="F1078" s="266">
        <v>8.3000000000000007</v>
      </c>
      <c r="G1078" s="269">
        <v>50.5</v>
      </c>
      <c r="H1078" s="268">
        <v>100.8</v>
      </c>
    </row>
    <row r="1079" spans="1:8" ht="12.65" customHeight="1">
      <c r="A1079" s="263" t="s">
        <v>3721</v>
      </c>
      <c r="B1079" s="263" t="s">
        <v>415</v>
      </c>
      <c r="C1079" s="263" t="s">
        <v>3722</v>
      </c>
      <c r="D1079" s="264">
        <v>0.77</v>
      </c>
      <c r="E1079" s="265">
        <v>82.6</v>
      </c>
      <c r="F1079" s="266">
        <v>8.3000000000000007</v>
      </c>
      <c r="G1079" s="269">
        <v>15.2</v>
      </c>
      <c r="H1079" s="268">
        <v>99.4</v>
      </c>
    </row>
    <row r="1080" spans="1:8" ht="12.65" customHeight="1">
      <c r="A1080" s="263" t="s">
        <v>3724</v>
      </c>
      <c r="B1080" s="263" t="s">
        <v>415</v>
      </c>
      <c r="C1080" s="263" t="s">
        <v>3725</v>
      </c>
      <c r="D1080" s="264">
        <v>0.37</v>
      </c>
      <c r="E1080" s="265">
        <v>91.5</v>
      </c>
      <c r="F1080" s="266">
        <v>9.6</v>
      </c>
      <c r="G1080" s="269">
        <v>1.3</v>
      </c>
      <c r="H1080" s="268">
        <v>98.9</v>
      </c>
    </row>
    <row r="1081" spans="1:8" ht="12.65" customHeight="1">
      <c r="A1081" s="263" t="s">
        <v>3727</v>
      </c>
      <c r="B1081" s="263" t="s">
        <v>415</v>
      </c>
      <c r="C1081" s="263" t="s">
        <v>3728</v>
      </c>
      <c r="D1081" s="264">
        <v>0.61</v>
      </c>
      <c r="E1081" s="265">
        <v>85.3</v>
      </c>
      <c r="F1081" s="266">
        <v>8.6</v>
      </c>
      <c r="G1081" s="269" t="s">
        <v>5734</v>
      </c>
      <c r="H1081" s="268">
        <v>100.7</v>
      </c>
    </row>
    <row r="1082" spans="1:8" ht="12.65" customHeight="1">
      <c r="A1082" s="263" t="s">
        <v>3730</v>
      </c>
      <c r="B1082" s="263" t="s">
        <v>415</v>
      </c>
      <c r="C1082" s="263" t="s">
        <v>3731</v>
      </c>
      <c r="D1082" s="264">
        <v>0.53</v>
      </c>
      <c r="E1082" s="265">
        <v>86.9</v>
      </c>
      <c r="F1082" s="266">
        <v>4.9000000000000004</v>
      </c>
      <c r="G1082" s="269" t="s">
        <v>5734</v>
      </c>
      <c r="H1082" s="268">
        <v>99.4</v>
      </c>
    </row>
    <row r="1083" spans="1:8" ht="12.65" customHeight="1">
      <c r="A1083" s="263" t="s">
        <v>3733</v>
      </c>
      <c r="B1083" s="263" t="s">
        <v>415</v>
      </c>
      <c r="C1083" s="263" t="s">
        <v>3734</v>
      </c>
      <c r="D1083" s="264">
        <v>0.72</v>
      </c>
      <c r="E1083" s="265">
        <v>81.7</v>
      </c>
      <c r="F1083" s="266">
        <v>6.5</v>
      </c>
      <c r="G1083" s="269">
        <v>40.5</v>
      </c>
      <c r="H1083" s="268">
        <v>97.5</v>
      </c>
    </row>
    <row r="1084" spans="1:8" ht="12.65" customHeight="1">
      <c r="A1084" s="263" t="s">
        <v>3736</v>
      </c>
      <c r="B1084" s="263" t="s">
        <v>415</v>
      </c>
      <c r="C1084" s="263" t="s">
        <v>3737</v>
      </c>
      <c r="D1084" s="264">
        <v>1.1100000000000001</v>
      </c>
      <c r="E1084" s="265">
        <v>80</v>
      </c>
      <c r="F1084" s="266">
        <v>6.3</v>
      </c>
      <c r="G1084" s="269" t="s">
        <v>5734</v>
      </c>
      <c r="H1084" s="268">
        <v>97.9</v>
      </c>
    </row>
    <row r="1085" spans="1:8" ht="12.65" customHeight="1">
      <c r="A1085" s="263" t="s">
        <v>3739</v>
      </c>
      <c r="B1085" s="263" t="s">
        <v>415</v>
      </c>
      <c r="C1085" s="263" t="s">
        <v>3740</v>
      </c>
      <c r="D1085" s="264">
        <v>0.59</v>
      </c>
      <c r="E1085" s="265">
        <v>86.9</v>
      </c>
      <c r="F1085" s="266">
        <v>3.8</v>
      </c>
      <c r="G1085" s="269">
        <v>18.3</v>
      </c>
      <c r="H1085" s="268">
        <v>97.3</v>
      </c>
    </row>
    <row r="1086" spans="1:8" ht="12.65" customHeight="1">
      <c r="A1086" s="263" t="s">
        <v>3742</v>
      </c>
      <c r="B1086" s="263" t="s">
        <v>415</v>
      </c>
      <c r="C1086" s="263" t="s">
        <v>3743</v>
      </c>
      <c r="D1086" s="264">
        <v>0.44</v>
      </c>
      <c r="E1086" s="265">
        <v>84.9</v>
      </c>
      <c r="F1086" s="266">
        <v>2</v>
      </c>
      <c r="G1086" s="269" t="s">
        <v>5734</v>
      </c>
      <c r="H1086" s="268">
        <v>97.2</v>
      </c>
    </row>
    <row r="1087" spans="1:8" ht="12.65" customHeight="1">
      <c r="A1087" s="263" t="s">
        <v>3745</v>
      </c>
      <c r="B1087" s="263" t="s">
        <v>415</v>
      </c>
      <c r="C1087" s="263" t="s">
        <v>3746</v>
      </c>
      <c r="D1087" s="264">
        <v>0.38</v>
      </c>
      <c r="E1087" s="265">
        <v>85.6</v>
      </c>
      <c r="F1087" s="266">
        <v>10.4</v>
      </c>
      <c r="G1087" s="269">
        <v>0.7</v>
      </c>
      <c r="H1087" s="268">
        <v>97.5</v>
      </c>
    </row>
    <row r="1088" spans="1:8" ht="12.65" customHeight="1">
      <c r="A1088" s="263" t="s">
        <v>3748</v>
      </c>
      <c r="B1088" s="263" t="s">
        <v>415</v>
      </c>
      <c r="C1088" s="263" t="s">
        <v>3749</v>
      </c>
      <c r="D1088" s="264">
        <v>0.64</v>
      </c>
      <c r="E1088" s="265">
        <v>83.8</v>
      </c>
      <c r="F1088" s="266">
        <v>7.3</v>
      </c>
      <c r="G1088" s="269">
        <v>22.3</v>
      </c>
      <c r="H1088" s="268">
        <v>98.9</v>
      </c>
    </row>
    <row r="1089" spans="1:8" ht="12.65" customHeight="1">
      <c r="A1089" s="263" t="s">
        <v>3754</v>
      </c>
      <c r="B1089" s="263" t="s">
        <v>419</v>
      </c>
      <c r="C1089" s="263" t="s">
        <v>515</v>
      </c>
      <c r="D1089" s="264">
        <v>0.81</v>
      </c>
      <c r="E1089" s="265">
        <v>94.8</v>
      </c>
      <c r="F1089" s="266">
        <v>11.8</v>
      </c>
      <c r="G1089" s="269">
        <v>170.4</v>
      </c>
      <c r="H1089" s="268">
        <v>101</v>
      </c>
    </row>
    <row r="1090" spans="1:8" ht="12.65" customHeight="1">
      <c r="A1090" s="263" t="s">
        <v>3757</v>
      </c>
      <c r="B1090" s="263" t="s">
        <v>419</v>
      </c>
      <c r="C1090" s="263" t="s">
        <v>3758</v>
      </c>
      <c r="D1090" s="264">
        <v>0.53</v>
      </c>
      <c r="E1090" s="265">
        <v>88.9</v>
      </c>
      <c r="F1090" s="266">
        <v>9.9</v>
      </c>
      <c r="G1090" s="269">
        <v>38.5</v>
      </c>
      <c r="H1090" s="268">
        <v>99.6</v>
      </c>
    </row>
    <row r="1091" spans="1:8" ht="12.65" customHeight="1">
      <c r="A1091" s="263" t="s">
        <v>3760</v>
      </c>
      <c r="B1091" s="263" t="s">
        <v>419</v>
      </c>
      <c r="C1091" s="263" t="s">
        <v>3761</v>
      </c>
      <c r="D1091" s="264">
        <v>0.66</v>
      </c>
      <c r="E1091" s="265">
        <v>89.6</v>
      </c>
      <c r="F1091" s="266">
        <v>12.8</v>
      </c>
      <c r="G1091" s="269">
        <v>92.8</v>
      </c>
      <c r="H1091" s="268">
        <v>100.8</v>
      </c>
    </row>
    <row r="1092" spans="1:8" ht="12.65" customHeight="1">
      <c r="A1092" s="263" t="s">
        <v>3763</v>
      </c>
      <c r="B1092" s="263" t="s">
        <v>419</v>
      </c>
      <c r="C1092" s="263" t="s">
        <v>3764</v>
      </c>
      <c r="D1092" s="264">
        <v>0.49</v>
      </c>
      <c r="E1092" s="265">
        <v>87.5</v>
      </c>
      <c r="F1092" s="266">
        <v>9.8000000000000007</v>
      </c>
      <c r="G1092" s="269">
        <v>98.4</v>
      </c>
      <c r="H1092" s="268">
        <v>98</v>
      </c>
    </row>
    <row r="1093" spans="1:8" ht="12.65" customHeight="1">
      <c r="A1093" s="263" t="s">
        <v>3766</v>
      </c>
      <c r="B1093" s="263" t="s">
        <v>419</v>
      </c>
      <c r="C1093" s="263" t="s">
        <v>3767</v>
      </c>
      <c r="D1093" s="264">
        <v>0.74</v>
      </c>
      <c r="E1093" s="265">
        <v>92</v>
      </c>
      <c r="F1093" s="266">
        <v>0</v>
      </c>
      <c r="G1093" s="269" t="s">
        <v>5734</v>
      </c>
      <c r="H1093" s="268">
        <v>101.4</v>
      </c>
    </row>
    <row r="1094" spans="1:8" ht="12.65" customHeight="1">
      <c r="A1094" s="263" t="s">
        <v>3769</v>
      </c>
      <c r="B1094" s="263" t="s">
        <v>419</v>
      </c>
      <c r="C1094" s="263" t="s">
        <v>3770</v>
      </c>
      <c r="D1094" s="264">
        <v>0.41</v>
      </c>
      <c r="E1094" s="265">
        <v>93.6</v>
      </c>
      <c r="F1094" s="266">
        <v>16.100000000000001</v>
      </c>
      <c r="G1094" s="269">
        <v>178.2</v>
      </c>
      <c r="H1094" s="268">
        <v>97</v>
      </c>
    </row>
    <row r="1095" spans="1:8" ht="12.65" customHeight="1">
      <c r="A1095" s="263" t="s">
        <v>3772</v>
      </c>
      <c r="B1095" s="263" t="s">
        <v>419</v>
      </c>
      <c r="C1095" s="263" t="s">
        <v>3773</v>
      </c>
      <c r="D1095" s="264">
        <v>0.59</v>
      </c>
      <c r="E1095" s="265">
        <v>89.4</v>
      </c>
      <c r="F1095" s="266">
        <v>12.9</v>
      </c>
      <c r="G1095" s="269">
        <v>75</v>
      </c>
      <c r="H1095" s="268">
        <v>99.1</v>
      </c>
    </row>
    <row r="1096" spans="1:8" ht="12.65" customHeight="1">
      <c r="A1096" s="263" t="s">
        <v>3775</v>
      </c>
      <c r="B1096" s="263" t="s">
        <v>419</v>
      </c>
      <c r="C1096" s="263" t="s">
        <v>3776</v>
      </c>
      <c r="D1096" s="264">
        <v>0.66</v>
      </c>
      <c r="E1096" s="265">
        <v>92</v>
      </c>
      <c r="F1096" s="266">
        <v>9.6999999999999993</v>
      </c>
      <c r="G1096" s="269">
        <v>105.1</v>
      </c>
      <c r="H1096" s="268">
        <v>99.6</v>
      </c>
    </row>
    <row r="1097" spans="1:8" ht="12.65" customHeight="1">
      <c r="A1097" s="263" t="s">
        <v>3778</v>
      </c>
      <c r="B1097" s="263" t="s">
        <v>419</v>
      </c>
      <c r="C1097" s="263" t="s">
        <v>3779</v>
      </c>
      <c r="D1097" s="264">
        <v>0.71</v>
      </c>
      <c r="E1097" s="265">
        <v>87.5</v>
      </c>
      <c r="F1097" s="266">
        <v>2.2999999999999998</v>
      </c>
      <c r="G1097" s="269" t="s">
        <v>5734</v>
      </c>
      <c r="H1097" s="268">
        <v>100.3</v>
      </c>
    </row>
    <row r="1098" spans="1:8" ht="12.65" customHeight="1">
      <c r="A1098" s="263" t="s">
        <v>3781</v>
      </c>
      <c r="B1098" s="263" t="s">
        <v>419</v>
      </c>
      <c r="C1098" s="263" t="s">
        <v>3782</v>
      </c>
      <c r="D1098" s="264">
        <v>0.79</v>
      </c>
      <c r="E1098" s="265">
        <v>90.2</v>
      </c>
      <c r="F1098" s="266">
        <v>2.6</v>
      </c>
      <c r="G1098" s="269">
        <v>1.4</v>
      </c>
      <c r="H1098" s="268">
        <v>101.2</v>
      </c>
    </row>
    <row r="1099" spans="1:8" ht="12.65" customHeight="1">
      <c r="A1099" s="263" t="s">
        <v>3784</v>
      </c>
      <c r="B1099" s="263" t="s">
        <v>419</v>
      </c>
      <c r="C1099" s="263" t="s">
        <v>3785</v>
      </c>
      <c r="D1099" s="264">
        <v>0.7</v>
      </c>
      <c r="E1099" s="265">
        <v>91.5</v>
      </c>
      <c r="F1099" s="266">
        <v>3.6</v>
      </c>
      <c r="G1099" s="269" t="s">
        <v>5734</v>
      </c>
      <c r="H1099" s="268">
        <v>100.3</v>
      </c>
    </row>
    <row r="1100" spans="1:8" ht="12.65" customHeight="1">
      <c r="A1100" s="263" t="s">
        <v>3787</v>
      </c>
      <c r="B1100" s="263" t="s">
        <v>419</v>
      </c>
      <c r="C1100" s="263" t="s">
        <v>3788</v>
      </c>
      <c r="D1100" s="264">
        <v>0.78</v>
      </c>
      <c r="E1100" s="265">
        <v>90.1</v>
      </c>
      <c r="F1100" s="266">
        <v>0.5</v>
      </c>
      <c r="G1100" s="269" t="s">
        <v>5734</v>
      </c>
      <c r="H1100" s="268">
        <v>101</v>
      </c>
    </row>
    <row r="1101" spans="1:8" ht="12.65" customHeight="1">
      <c r="A1101" s="263" t="s">
        <v>3790</v>
      </c>
      <c r="B1101" s="263" t="s">
        <v>419</v>
      </c>
      <c r="C1101" s="263" t="s">
        <v>3791</v>
      </c>
      <c r="D1101" s="264">
        <v>0.28999999999999998</v>
      </c>
      <c r="E1101" s="265">
        <v>90.1</v>
      </c>
      <c r="F1101" s="266">
        <v>12.5</v>
      </c>
      <c r="G1101" s="269">
        <v>120</v>
      </c>
      <c r="H1101" s="268">
        <v>94.8</v>
      </c>
    </row>
    <row r="1102" spans="1:8" ht="12.65" customHeight="1">
      <c r="A1102" s="263" t="s">
        <v>3793</v>
      </c>
      <c r="B1102" s="263" t="s">
        <v>419</v>
      </c>
      <c r="C1102" s="263" t="s">
        <v>3794</v>
      </c>
      <c r="D1102" s="264">
        <v>0.31</v>
      </c>
      <c r="E1102" s="265">
        <v>88.9</v>
      </c>
      <c r="F1102" s="266">
        <v>11.6</v>
      </c>
      <c r="G1102" s="269">
        <v>57.5</v>
      </c>
      <c r="H1102" s="268">
        <v>95.5</v>
      </c>
    </row>
    <row r="1103" spans="1:8" ht="12.65" customHeight="1">
      <c r="A1103" s="263" t="s">
        <v>3796</v>
      </c>
      <c r="B1103" s="263" t="s">
        <v>419</v>
      </c>
      <c r="C1103" s="263" t="s">
        <v>3797</v>
      </c>
      <c r="D1103" s="264">
        <v>0.63</v>
      </c>
      <c r="E1103" s="265">
        <v>89.4</v>
      </c>
      <c r="F1103" s="266">
        <v>9.3000000000000007</v>
      </c>
      <c r="G1103" s="269">
        <v>11.2</v>
      </c>
      <c r="H1103" s="268">
        <v>97.5</v>
      </c>
    </row>
    <row r="1104" spans="1:8" ht="12.65" customHeight="1">
      <c r="A1104" s="263" t="s">
        <v>3799</v>
      </c>
      <c r="B1104" s="263" t="s">
        <v>419</v>
      </c>
      <c r="C1104" s="263" t="s">
        <v>3800</v>
      </c>
      <c r="D1104" s="264">
        <v>0.77</v>
      </c>
      <c r="E1104" s="265">
        <v>85.5</v>
      </c>
      <c r="F1104" s="266">
        <v>3.9</v>
      </c>
      <c r="G1104" s="269" t="s">
        <v>5734</v>
      </c>
      <c r="H1104" s="268">
        <v>104.4</v>
      </c>
    </row>
    <row r="1105" spans="1:8" ht="12.65" customHeight="1">
      <c r="A1105" s="263" t="s">
        <v>3802</v>
      </c>
      <c r="B1105" s="263" t="s">
        <v>419</v>
      </c>
      <c r="C1105" s="263" t="s">
        <v>3803</v>
      </c>
      <c r="D1105" s="264">
        <v>1.1200000000000001</v>
      </c>
      <c r="E1105" s="265">
        <v>82</v>
      </c>
      <c r="F1105" s="266">
        <v>-0.5</v>
      </c>
      <c r="G1105" s="269" t="s">
        <v>5734</v>
      </c>
      <c r="H1105" s="268">
        <v>99.5</v>
      </c>
    </row>
    <row r="1106" spans="1:8" ht="12.65" customHeight="1">
      <c r="A1106" s="263" t="s">
        <v>3805</v>
      </c>
      <c r="B1106" s="263" t="s">
        <v>419</v>
      </c>
      <c r="C1106" s="263" t="s">
        <v>3806</v>
      </c>
      <c r="D1106" s="264">
        <v>0.38</v>
      </c>
      <c r="E1106" s="265">
        <v>73.599999999999994</v>
      </c>
      <c r="F1106" s="266">
        <v>-0.8</v>
      </c>
      <c r="G1106" s="269" t="s">
        <v>5734</v>
      </c>
      <c r="H1106" s="268">
        <v>93.1</v>
      </c>
    </row>
    <row r="1107" spans="1:8" ht="12.65" customHeight="1">
      <c r="A1107" s="263" t="s">
        <v>3808</v>
      </c>
      <c r="B1107" s="263" t="s">
        <v>419</v>
      </c>
      <c r="C1107" s="263" t="s">
        <v>3809</v>
      </c>
      <c r="D1107" s="264">
        <v>0.59</v>
      </c>
      <c r="E1107" s="265">
        <v>81.2</v>
      </c>
      <c r="F1107" s="266">
        <v>8</v>
      </c>
      <c r="G1107" s="269">
        <v>101.7</v>
      </c>
      <c r="H1107" s="268">
        <v>96.3</v>
      </c>
    </row>
    <row r="1108" spans="1:8" ht="12.65" customHeight="1">
      <c r="A1108" s="263" t="s">
        <v>3811</v>
      </c>
      <c r="B1108" s="263" t="s">
        <v>419</v>
      </c>
      <c r="C1108" s="263" t="s">
        <v>3812</v>
      </c>
      <c r="D1108" s="264">
        <v>0.2</v>
      </c>
      <c r="E1108" s="265">
        <v>88.9</v>
      </c>
      <c r="F1108" s="266">
        <v>5.0999999999999996</v>
      </c>
      <c r="G1108" s="269">
        <v>1.4</v>
      </c>
      <c r="H1108" s="268">
        <v>93.2</v>
      </c>
    </row>
    <row r="1109" spans="1:8" ht="12.65" customHeight="1">
      <c r="A1109" s="263" t="s">
        <v>3814</v>
      </c>
      <c r="B1109" s="263" t="s">
        <v>419</v>
      </c>
      <c r="C1109" s="263" t="s">
        <v>3815</v>
      </c>
      <c r="D1109" s="264">
        <v>0.19</v>
      </c>
      <c r="E1109" s="265">
        <v>83.2</v>
      </c>
      <c r="F1109" s="266">
        <v>12.2</v>
      </c>
      <c r="G1109" s="269">
        <v>30.6</v>
      </c>
      <c r="H1109" s="268">
        <v>97.7</v>
      </c>
    </row>
    <row r="1110" spans="1:8" ht="12.65" customHeight="1">
      <c r="A1110" s="263" t="s">
        <v>3817</v>
      </c>
      <c r="B1110" s="263" t="s">
        <v>419</v>
      </c>
      <c r="C1110" s="263" t="s">
        <v>3818</v>
      </c>
      <c r="D1110" s="264">
        <v>0.73</v>
      </c>
      <c r="E1110" s="265">
        <v>91.3</v>
      </c>
      <c r="F1110" s="266">
        <v>11.8</v>
      </c>
      <c r="G1110" s="269">
        <v>55.1</v>
      </c>
      <c r="H1110" s="268">
        <v>98.8</v>
      </c>
    </row>
    <row r="1111" spans="1:8" ht="12.65" customHeight="1">
      <c r="A1111" s="263" t="s">
        <v>3820</v>
      </c>
      <c r="B1111" s="263" t="s">
        <v>419</v>
      </c>
      <c r="C1111" s="263" t="s">
        <v>3821</v>
      </c>
      <c r="D1111" s="264">
        <v>0.22</v>
      </c>
      <c r="E1111" s="265">
        <v>85.7</v>
      </c>
      <c r="F1111" s="266">
        <v>8.5</v>
      </c>
      <c r="G1111" s="269">
        <v>19.7</v>
      </c>
      <c r="H1111" s="268">
        <v>96.3</v>
      </c>
    </row>
    <row r="1112" spans="1:8" ht="12.65" customHeight="1">
      <c r="A1112" s="263" t="s">
        <v>3823</v>
      </c>
      <c r="B1112" s="263" t="s">
        <v>419</v>
      </c>
      <c r="C1112" s="263" t="s">
        <v>3824</v>
      </c>
      <c r="D1112" s="264">
        <v>0.28000000000000003</v>
      </c>
      <c r="E1112" s="265">
        <v>86.1</v>
      </c>
      <c r="F1112" s="266">
        <v>16.8</v>
      </c>
      <c r="G1112" s="269">
        <v>98.8</v>
      </c>
      <c r="H1112" s="268">
        <v>93.2</v>
      </c>
    </row>
    <row r="1113" spans="1:8" ht="12.65" customHeight="1">
      <c r="A1113" s="263" t="s">
        <v>3826</v>
      </c>
      <c r="B1113" s="263" t="s">
        <v>419</v>
      </c>
      <c r="C1113" s="263" t="s">
        <v>3827</v>
      </c>
      <c r="D1113" s="264">
        <v>0.11</v>
      </c>
      <c r="E1113" s="265">
        <v>80.900000000000006</v>
      </c>
      <c r="F1113" s="266">
        <v>8.1999999999999993</v>
      </c>
      <c r="G1113" s="269" t="s">
        <v>5734</v>
      </c>
      <c r="H1113" s="268">
        <v>98.2</v>
      </c>
    </row>
    <row r="1114" spans="1:8" ht="12.65" customHeight="1">
      <c r="A1114" s="263" t="s">
        <v>3829</v>
      </c>
      <c r="B1114" s="263" t="s">
        <v>419</v>
      </c>
      <c r="C1114" s="263" t="s">
        <v>3830</v>
      </c>
      <c r="D1114" s="264">
        <v>0.28000000000000003</v>
      </c>
      <c r="E1114" s="265">
        <v>92.5</v>
      </c>
      <c r="F1114" s="266">
        <v>17.2</v>
      </c>
      <c r="G1114" s="269">
        <v>101.5</v>
      </c>
      <c r="H1114" s="268">
        <v>94.7</v>
      </c>
    </row>
    <row r="1115" spans="1:8" ht="12.65" customHeight="1">
      <c r="A1115" s="263" t="s">
        <v>3835</v>
      </c>
      <c r="B1115" s="263" t="s">
        <v>152</v>
      </c>
      <c r="C1115" s="263" t="s">
        <v>507</v>
      </c>
      <c r="D1115" s="264">
        <v>0.92</v>
      </c>
      <c r="E1115" s="265">
        <v>85.1</v>
      </c>
      <c r="F1115" s="266">
        <v>1.8</v>
      </c>
      <c r="G1115" s="269" t="s">
        <v>5734</v>
      </c>
      <c r="H1115" s="268">
        <v>96.7</v>
      </c>
    </row>
    <row r="1116" spans="1:8" ht="12.65" customHeight="1">
      <c r="A1116" s="263" t="s">
        <v>3838</v>
      </c>
      <c r="B1116" s="263" t="s">
        <v>152</v>
      </c>
      <c r="C1116" s="263" t="s">
        <v>562</v>
      </c>
      <c r="D1116" s="264">
        <v>0.79</v>
      </c>
      <c r="E1116" s="265">
        <v>93.7</v>
      </c>
      <c r="F1116" s="266">
        <v>6.1</v>
      </c>
      <c r="G1116" s="269" t="s">
        <v>5734</v>
      </c>
      <c r="H1116" s="268">
        <v>100.2</v>
      </c>
    </row>
    <row r="1117" spans="1:8" ht="12.65" customHeight="1">
      <c r="A1117" s="263" t="s">
        <v>3839</v>
      </c>
      <c r="B1117" s="263" t="s">
        <v>152</v>
      </c>
      <c r="C1117" s="263" t="s">
        <v>872</v>
      </c>
      <c r="D1117" s="264">
        <v>0.62</v>
      </c>
      <c r="E1117" s="265">
        <v>92.4</v>
      </c>
      <c r="F1117" s="266">
        <v>6</v>
      </c>
      <c r="G1117" s="269" t="s">
        <v>5734</v>
      </c>
      <c r="H1117" s="268">
        <v>97.3</v>
      </c>
    </row>
    <row r="1118" spans="1:8" ht="12.65" customHeight="1">
      <c r="A1118" s="263" t="s">
        <v>3841</v>
      </c>
      <c r="B1118" s="263" t="s">
        <v>152</v>
      </c>
      <c r="C1118" s="263" t="s">
        <v>745</v>
      </c>
      <c r="D1118" s="264">
        <v>0.89</v>
      </c>
      <c r="E1118" s="265">
        <v>84.9</v>
      </c>
      <c r="F1118" s="266">
        <v>2.8</v>
      </c>
      <c r="G1118" s="269" t="s">
        <v>5734</v>
      </c>
      <c r="H1118" s="268">
        <v>100.1</v>
      </c>
    </row>
    <row r="1119" spans="1:8" ht="12.65" customHeight="1">
      <c r="A1119" s="263" t="s">
        <v>3843</v>
      </c>
      <c r="B1119" s="263" t="s">
        <v>152</v>
      </c>
      <c r="C1119" s="263" t="s">
        <v>3844</v>
      </c>
      <c r="D1119" s="264">
        <v>0.86</v>
      </c>
      <c r="E1119" s="265">
        <v>93</v>
      </c>
      <c r="F1119" s="266">
        <v>1.1000000000000001</v>
      </c>
      <c r="G1119" s="269" t="s">
        <v>5734</v>
      </c>
      <c r="H1119" s="268">
        <v>101.6</v>
      </c>
    </row>
    <row r="1120" spans="1:8" ht="12.65" customHeight="1">
      <c r="A1120" s="263" t="s">
        <v>3846</v>
      </c>
      <c r="B1120" s="263" t="s">
        <v>152</v>
      </c>
      <c r="C1120" s="263" t="s">
        <v>153</v>
      </c>
      <c r="D1120" s="264">
        <v>0.97</v>
      </c>
      <c r="E1120" s="265">
        <v>93.9</v>
      </c>
      <c r="F1120" s="266">
        <v>-1.2</v>
      </c>
      <c r="G1120" s="269" t="s">
        <v>5734</v>
      </c>
      <c r="H1120" s="268">
        <v>100.7</v>
      </c>
    </row>
    <row r="1121" spans="1:8" ht="12.65" customHeight="1">
      <c r="A1121" s="263" t="s">
        <v>3848</v>
      </c>
      <c r="B1121" s="263" t="s">
        <v>152</v>
      </c>
      <c r="C1121" s="263" t="s">
        <v>3849</v>
      </c>
      <c r="D1121" s="264">
        <v>0.72</v>
      </c>
      <c r="E1121" s="265">
        <v>91</v>
      </c>
      <c r="F1121" s="266">
        <v>8.5</v>
      </c>
      <c r="G1121" s="269">
        <v>14.2</v>
      </c>
      <c r="H1121" s="268">
        <v>96.8</v>
      </c>
    </row>
    <row r="1122" spans="1:8" ht="12.65" customHeight="1">
      <c r="A1122" s="263" t="s">
        <v>3851</v>
      </c>
      <c r="B1122" s="263" t="s">
        <v>152</v>
      </c>
      <c r="C1122" s="263" t="s">
        <v>690</v>
      </c>
      <c r="D1122" s="264">
        <v>0.79</v>
      </c>
      <c r="E1122" s="265">
        <v>89.9</v>
      </c>
      <c r="F1122" s="266">
        <v>-0.8</v>
      </c>
      <c r="G1122" s="269" t="s">
        <v>5734</v>
      </c>
      <c r="H1122" s="268">
        <v>98.9</v>
      </c>
    </row>
    <row r="1123" spans="1:8" ht="12.65" customHeight="1">
      <c r="A1123" s="263" t="s">
        <v>3853</v>
      </c>
      <c r="B1123" s="263" t="s">
        <v>152</v>
      </c>
      <c r="C1123" s="263" t="s">
        <v>3854</v>
      </c>
      <c r="D1123" s="264">
        <v>0.66</v>
      </c>
      <c r="E1123" s="265">
        <v>89.5</v>
      </c>
      <c r="F1123" s="266">
        <v>4.7</v>
      </c>
      <c r="G1123" s="269">
        <v>10</v>
      </c>
      <c r="H1123" s="268">
        <v>99.6</v>
      </c>
    </row>
    <row r="1124" spans="1:8" ht="12.65" customHeight="1">
      <c r="A1124" s="263" t="s">
        <v>3856</v>
      </c>
      <c r="B1124" s="263" t="s">
        <v>152</v>
      </c>
      <c r="C1124" s="263" t="s">
        <v>3857</v>
      </c>
      <c r="D1124" s="264">
        <v>0.72</v>
      </c>
      <c r="E1124" s="265">
        <v>94.6</v>
      </c>
      <c r="F1124" s="266">
        <v>6.7</v>
      </c>
      <c r="G1124" s="269">
        <v>28.5</v>
      </c>
      <c r="H1124" s="268">
        <v>99.4</v>
      </c>
    </row>
    <row r="1125" spans="1:8" ht="12.65" customHeight="1">
      <c r="A1125" s="263" t="s">
        <v>3859</v>
      </c>
      <c r="B1125" s="263" t="s">
        <v>152</v>
      </c>
      <c r="C1125" s="263" t="s">
        <v>753</v>
      </c>
      <c r="D1125" s="264">
        <v>0.78</v>
      </c>
      <c r="E1125" s="265">
        <v>92.3</v>
      </c>
      <c r="F1125" s="266">
        <v>0</v>
      </c>
      <c r="G1125" s="269" t="s">
        <v>5734</v>
      </c>
      <c r="H1125" s="268">
        <v>98.2</v>
      </c>
    </row>
    <row r="1126" spans="1:8" ht="12.65" customHeight="1">
      <c r="A1126" s="263" t="s">
        <v>3861</v>
      </c>
      <c r="B1126" s="263" t="s">
        <v>152</v>
      </c>
      <c r="C1126" s="263" t="s">
        <v>860</v>
      </c>
      <c r="D1126" s="264">
        <v>0.96</v>
      </c>
      <c r="E1126" s="265">
        <v>88.6</v>
      </c>
      <c r="F1126" s="266">
        <v>-1.7</v>
      </c>
      <c r="G1126" s="269" t="s">
        <v>5734</v>
      </c>
      <c r="H1126" s="268">
        <v>100.1</v>
      </c>
    </row>
    <row r="1127" spans="1:8" ht="12.65" customHeight="1">
      <c r="A1127" s="263" t="s">
        <v>3863</v>
      </c>
      <c r="B1127" s="263" t="s">
        <v>152</v>
      </c>
      <c r="C1127" s="263" t="s">
        <v>784</v>
      </c>
      <c r="D1127" s="264">
        <v>0.72</v>
      </c>
      <c r="E1127" s="265">
        <v>96.6</v>
      </c>
      <c r="F1127" s="266">
        <v>3.7</v>
      </c>
      <c r="G1127" s="269" t="s">
        <v>5734</v>
      </c>
      <c r="H1127" s="268">
        <v>99</v>
      </c>
    </row>
    <row r="1128" spans="1:8" ht="12.65" customHeight="1">
      <c r="A1128" s="263" t="s">
        <v>3865</v>
      </c>
      <c r="B1128" s="263" t="s">
        <v>152</v>
      </c>
      <c r="C1128" s="263" t="s">
        <v>3866</v>
      </c>
      <c r="D1128" s="264">
        <v>0.93</v>
      </c>
      <c r="E1128" s="265">
        <v>99.5</v>
      </c>
      <c r="F1128" s="266">
        <v>9.9</v>
      </c>
      <c r="G1128" s="269">
        <v>42.8</v>
      </c>
      <c r="H1128" s="268">
        <v>95.2</v>
      </c>
    </row>
    <row r="1129" spans="1:8" ht="12.65" customHeight="1">
      <c r="A1129" s="263" t="s">
        <v>3868</v>
      </c>
      <c r="B1129" s="263" t="s">
        <v>152</v>
      </c>
      <c r="C1129" s="263" t="s">
        <v>3869</v>
      </c>
      <c r="D1129" s="264">
        <v>0.63</v>
      </c>
      <c r="E1129" s="265">
        <v>86.6</v>
      </c>
      <c r="F1129" s="266">
        <v>-1.1000000000000001</v>
      </c>
      <c r="G1129" s="269" t="s">
        <v>5734</v>
      </c>
      <c r="H1129" s="268">
        <v>100.4</v>
      </c>
    </row>
    <row r="1130" spans="1:8" ht="12.65" customHeight="1">
      <c r="A1130" s="263" t="s">
        <v>3871</v>
      </c>
      <c r="B1130" s="263" t="s">
        <v>152</v>
      </c>
      <c r="C1130" s="263" t="s">
        <v>812</v>
      </c>
      <c r="D1130" s="264">
        <v>0.64</v>
      </c>
      <c r="E1130" s="265">
        <v>86.8</v>
      </c>
      <c r="F1130" s="266">
        <v>-0.9</v>
      </c>
      <c r="G1130" s="269" t="s">
        <v>5734</v>
      </c>
      <c r="H1130" s="268">
        <v>95.3</v>
      </c>
    </row>
    <row r="1131" spans="1:8" ht="12.65" customHeight="1">
      <c r="A1131" s="263" t="s">
        <v>3873</v>
      </c>
      <c r="B1131" s="263" t="s">
        <v>152</v>
      </c>
      <c r="C1131" s="263" t="s">
        <v>3874</v>
      </c>
      <c r="D1131" s="264">
        <v>0.61</v>
      </c>
      <c r="E1131" s="265">
        <v>92.5</v>
      </c>
      <c r="F1131" s="266">
        <v>2.1</v>
      </c>
      <c r="G1131" s="269" t="s">
        <v>5734</v>
      </c>
      <c r="H1131" s="268">
        <v>97.5</v>
      </c>
    </row>
    <row r="1132" spans="1:8" ht="12.65" customHeight="1">
      <c r="A1132" s="263" t="s">
        <v>3876</v>
      </c>
      <c r="B1132" s="263" t="s">
        <v>152</v>
      </c>
      <c r="C1132" s="263" t="s">
        <v>3877</v>
      </c>
      <c r="D1132" s="264">
        <v>0.59</v>
      </c>
      <c r="E1132" s="265">
        <v>94.3</v>
      </c>
      <c r="F1132" s="266">
        <v>3.9</v>
      </c>
      <c r="G1132" s="269">
        <v>24</v>
      </c>
      <c r="H1132" s="268">
        <v>100</v>
      </c>
    </row>
    <row r="1133" spans="1:8" ht="12.65" customHeight="1">
      <c r="A1133" s="263" t="s">
        <v>3879</v>
      </c>
      <c r="B1133" s="263" t="s">
        <v>152</v>
      </c>
      <c r="C1133" s="263" t="s">
        <v>3880</v>
      </c>
      <c r="D1133" s="264">
        <v>0.73</v>
      </c>
      <c r="E1133" s="265">
        <v>98.9</v>
      </c>
      <c r="F1133" s="266">
        <v>6.5</v>
      </c>
      <c r="G1133" s="269" t="s">
        <v>5734</v>
      </c>
      <c r="H1133" s="268">
        <v>97.3</v>
      </c>
    </row>
    <row r="1134" spans="1:8" ht="12.65" customHeight="1">
      <c r="A1134" s="263" t="s">
        <v>3882</v>
      </c>
      <c r="B1134" s="263" t="s">
        <v>152</v>
      </c>
      <c r="C1134" s="263" t="s">
        <v>3883</v>
      </c>
      <c r="D1134" s="264">
        <v>0.73</v>
      </c>
      <c r="E1134" s="265">
        <v>95.8</v>
      </c>
      <c r="F1134" s="266">
        <v>7</v>
      </c>
      <c r="G1134" s="269" t="s">
        <v>5734</v>
      </c>
      <c r="H1134" s="268">
        <v>97.7</v>
      </c>
    </row>
    <row r="1135" spans="1:8" ht="12.65" customHeight="1">
      <c r="A1135" s="263" t="s">
        <v>3885</v>
      </c>
      <c r="B1135" s="263" t="s">
        <v>152</v>
      </c>
      <c r="C1135" s="263" t="s">
        <v>3886</v>
      </c>
      <c r="D1135" s="264">
        <v>0.93</v>
      </c>
      <c r="E1135" s="265">
        <v>91.5</v>
      </c>
      <c r="F1135" s="266">
        <v>2.7</v>
      </c>
      <c r="G1135" s="269">
        <v>13.3</v>
      </c>
      <c r="H1135" s="268">
        <v>94.7</v>
      </c>
    </row>
    <row r="1136" spans="1:8" ht="12.65" customHeight="1">
      <c r="A1136" s="263" t="s">
        <v>3888</v>
      </c>
      <c r="B1136" s="263" t="s">
        <v>152</v>
      </c>
      <c r="C1136" s="263" t="s">
        <v>3889</v>
      </c>
      <c r="D1136" s="264">
        <v>0.61</v>
      </c>
      <c r="E1136" s="265">
        <v>91.4</v>
      </c>
      <c r="F1136" s="266">
        <v>3.3</v>
      </c>
      <c r="G1136" s="269">
        <v>14.2</v>
      </c>
      <c r="H1136" s="268">
        <v>99.4</v>
      </c>
    </row>
    <row r="1137" spans="1:8" ht="12.65" customHeight="1">
      <c r="A1137" s="263" t="s">
        <v>3891</v>
      </c>
      <c r="B1137" s="263" t="s">
        <v>152</v>
      </c>
      <c r="C1137" s="263" t="s">
        <v>3892</v>
      </c>
      <c r="D1137" s="264">
        <v>0.56000000000000005</v>
      </c>
      <c r="E1137" s="265">
        <v>92.7</v>
      </c>
      <c r="F1137" s="266">
        <v>3.6</v>
      </c>
      <c r="G1137" s="269" t="s">
        <v>5734</v>
      </c>
      <c r="H1137" s="268">
        <v>101.1</v>
      </c>
    </row>
    <row r="1138" spans="1:8" ht="12.65" customHeight="1">
      <c r="A1138" s="263" t="s">
        <v>3894</v>
      </c>
      <c r="B1138" s="263" t="s">
        <v>152</v>
      </c>
      <c r="C1138" s="263" t="s">
        <v>3895</v>
      </c>
      <c r="D1138" s="264">
        <v>0.69</v>
      </c>
      <c r="E1138" s="265">
        <v>96.8</v>
      </c>
      <c r="F1138" s="266">
        <v>3.7</v>
      </c>
      <c r="G1138" s="269">
        <v>15.2</v>
      </c>
      <c r="H1138" s="268">
        <v>97.2</v>
      </c>
    </row>
    <row r="1139" spans="1:8" ht="12.65" customHeight="1">
      <c r="A1139" s="263" t="s">
        <v>3897</v>
      </c>
      <c r="B1139" s="263" t="s">
        <v>152</v>
      </c>
      <c r="C1139" s="263" t="s">
        <v>3898</v>
      </c>
      <c r="D1139" s="264">
        <v>0.97</v>
      </c>
      <c r="E1139" s="265">
        <v>90.6</v>
      </c>
      <c r="F1139" s="266">
        <v>-1.3</v>
      </c>
      <c r="G1139" s="269" t="s">
        <v>5734</v>
      </c>
      <c r="H1139" s="268">
        <v>98.9</v>
      </c>
    </row>
    <row r="1140" spans="1:8" ht="12.65" customHeight="1">
      <c r="A1140" s="263" t="s">
        <v>3900</v>
      </c>
      <c r="B1140" s="263" t="s">
        <v>152</v>
      </c>
      <c r="C1140" s="263" t="s">
        <v>3901</v>
      </c>
      <c r="D1140" s="264">
        <v>0.81</v>
      </c>
      <c r="E1140" s="265">
        <v>90.8</v>
      </c>
      <c r="F1140" s="266">
        <v>13.1</v>
      </c>
      <c r="G1140" s="269">
        <v>107.2</v>
      </c>
      <c r="H1140" s="268">
        <v>100.1</v>
      </c>
    </row>
    <row r="1141" spans="1:8" ht="12.65" customHeight="1">
      <c r="A1141" s="263" t="s">
        <v>3903</v>
      </c>
      <c r="B1141" s="263" t="s">
        <v>152</v>
      </c>
      <c r="C1141" s="263" t="s">
        <v>3904</v>
      </c>
      <c r="D1141" s="264">
        <v>0.61</v>
      </c>
      <c r="E1141" s="265">
        <v>94.1</v>
      </c>
      <c r="F1141" s="266">
        <v>1.9</v>
      </c>
      <c r="G1141" s="269">
        <v>54.9</v>
      </c>
      <c r="H1141" s="268">
        <v>96.3</v>
      </c>
    </row>
    <row r="1142" spans="1:8" ht="12.65" customHeight="1">
      <c r="A1142" s="263" t="s">
        <v>3906</v>
      </c>
      <c r="B1142" s="263" t="s">
        <v>152</v>
      </c>
      <c r="C1142" s="263" t="s">
        <v>694</v>
      </c>
      <c r="D1142" s="264">
        <v>0.75</v>
      </c>
      <c r="E1142" s="265">
        <v>93.1</v>
      </c>
      <c r="F1142" s="266">
        <v>6.5</v>
      </c>
      <c r="G1142" s="269" t="s">
        <v>5734</v>
      </c>
      <c r="H1142" s="268">
        <v>100.5</v>
      </c>
    </row>
    <row r="1143" spans="1:8" ht="12.65" customHeight="1">
      <c r="A1143" s="263" t="s">
        <v>3908</v>
      </c>
      <c r="B1143" s="263" t="s">
        <v>152</v>
      </c>
      <c r="C1143" s="263" t="s">
        <v>3909</v>
      </c>
      <c r="D1143" s="264">
        <v>0.71</v>
      </c>
      <c r="E1143" s="265">
        <v>92.8</v>
      </c>
      <c r="F1143" s="266">
        <v>9.6</v>
      </c>
      <c r="G1143" s="269">
        <v>64.400000000000006</v>
      </c>
      <c r="H1143" s="268">
        <v>97.1</v>
      </c>
    </row>
    <row r="1144" spans="1:8" ht="12.65" customHeight="1">
      <c r="A1144" s="263" t="s">
        <v>3911</v>
      </c>
      <c r="B1144" s="263" t="s">
        <v>152</v>
      </c>
      <c r="C1144" s="263" t="s">
        <v>3912</v>
      </c>
      <c r="D1144" s="264">
        <v>0.6</v>
      </c>
      <c r="E1144" s="265">
        <v>94.8</v>
      </c>
      <c r="F1144" s="266">
        <v>5.5</v>
      </c>
      <c r="G1144" s="269" t="s">
        <v>5734</v>
      </c>
      <c r="H1144" s="268">
        <v>96.4</v>
      </c>
    </row>
    <row r="1145" spans="1:8" ht="12.65" customHeight="1">
      <c r="A1145" s="263" t="s">
        <v>3914</v>
      </c>
      <c r="B1145" s="263" t="s">
        <v>152</v>
      </c>
      <c r="C1145" s="263" t="s">
        <v>3915</v>
      </c>
      <c r="D1145" s="264">
        <v>0.69</v>
      </c>
      <c r="E1145" s="265">
        <v>89.9</v>
      </c>
      <c r="F1145" s="266">
        <v>8.9</v>
      </c>
      <c r="G1145" s="269">
        <v>55.5</v>
      </c>
      <c r="H1145" s="268">
        <v>98.3</v>
      </c>
    </row>
    <row r="1146" spans="1:8" ht="12.65" customHeight="1">
      <c r="A1146" s="263" t="s">
        <v>3917</v>
      </c>
      <c r="B1146" s="263" t="s">
        <v>152</v>
      </c>
      <c r="C1146" s="263" t="s">
        <v>3918</v>
      </c>
      <c r="D1146" s="264">
        <v>0.68</v>
      </c>
      <c r="E1146" s="265">
        <v>93.6</v>
      </c>
      <c r="F1146" s="266">
        <v>3</v>
      </c>
      <c r="G1146" s="269" t="s">
        <v>5734</v>
      </c>
      <c r="H1146" s="268">
        <v>99.6</v>
      </c>
    </row>
    <row r="1147" spans="1:8" ht="12.65" customHeight="1">
      <c r="A1147" s="263" t="s">
        <v>3920</v>
      </c>
      <c r="B1147" s="263" t="s">
        <v>152</v>
      </c>
      <c r="C1147" s="263" t="s">
        <v>3921</v>
      </c>
      <c r="D1147" s="264">
        <v>0.53</v>
      </c>
      <c r="E1147" s="265">
        <v>94.2</v>
      </c>
      <c r="F1147" s="266">
        <v>7.4</v>
      </c>
      <c r="G1147" s="269">
        <v>43.7</v>
      </c>
      <c r="H1147" s="268">
        <v>95.7</v>
      </c>
    </row>
    <row r="1148" spans="1:8" ht="12.65" customHeight="1">
      <c r="A1148" s="263" t="s">
        <v>3923</v>
      </c>
      <c r="B1148" s="263" t="s">
        <v>152</v>
      </c>
      <c r="C1148" s="263" t="s">
        <v>3924</v>
      </c>
      <c r="D1148" s="264">
        <v>0.74</v>
      </c>
      <c r="E1148" s="265">
        <v>90.2</v>
      </c>
      <c r="F1148" s="266">
        <v>5.7</v>
      </c>
      <c r="G1148" s="269" t="s">
        <v>5734</v>
      </c>
      <c r="H1148" s="268">
        <v>98.1</v>
      </c>
    </row>
    <row r="1149" spans="1:8" ht="12.65" customHeight="1">
      <c r="A1149" s="263" t="s">
        <v>3926</v>
      </c>
      <c r="B1149" s="263" t="s">
        <v>152</v>
      </c>
      <c r="C1149" s="263" t="s">
        <v>3927</v>
      </c>
      <c r="D1149" s="264">
        <v>0.43</v>
      </c>
      <c r="E1149" s="265">
        <v>90.5</v>
      </c>
      <c r="F1149" s="266">
        <v>5.6</v>
      </c>
      <c r="G1149" s="269" t="s">
        <v>5734</v>
      </c>
      <c r="H1149" s="268">
        <v>97.9</v>
      </c>
    </row>
    <row r="1150" spans="1:8" ht="12.65" customHeight="1">
      <c r="A1150" s="263" t="s">
        <v>3929</v>
      </c>
      <c r="B1150" s="263" t="s">
        <v>152</v>
      </c>
      <c r="C1150" s="263" t="s">
        <v>3930</v>
      </c>
      <c r="D1150" s="264">
        <v>0.37</v>
      </c>
      <c r="E1150" s="265">
        <v>92.3</v>
      </c>
      <c r="F1150" s="266">
        <v>15.1</v>
      </c>
      <c r="G1150" s="269">
        <v>108</v>
      </c>
      <c r="H1150" s="268">
        <v>96.5</v>
      </c>
    </row>
    <row r="1151" spans="1:8" ht="12.65" customHeight="1">
      <c r="A1151" s="263" t="s">
        <v>3932</v>
      </c>
      <c r="B1151" s="263" t="s">
        <v>152</v>
      </c>
      <c r="C1151" s="263" t="s">
        <v>3933</v>
      </c>
      <c r="D1151" s="264">
        <v>0.56000000000000005</v>
      </c>
      <c r="E1151" s="265">
        <v>95.5</v>
      </c>
      <c r="F1151" s="266">
        <v>7</v>
      </c>
      <c r="G1151" s="269">
        <v>42.7</v>
      </c>
      <c r="H1151" s="268">
        <v>101.6</v>
      </c>
    </row>
    <row r="1152" spans="1:8" ht="12.65" customHeight="1">
      <c r="A1152" s="263" t="s">
        <v>3935</v>
      </c>
      <c r="B1152" s="263" t="s">
        <v>152</v>
      </c>
      <c r="C1152" s="263" t="s">
        <v>3936</v>
      </c>
      <c r="D1152" s="264">
        <v>0.57999999999999996</v>
      </c>
      <c r="E1152" s="265">
        <v>88.9</v>
      </c>
      <c r="F1152" s="266">
        <v>2.2999999999999998</v>
      </c>
      <c r="G1152" s="269" t="s">
        <v>5734</v>
      </c>
      <c r="H1152" s="268">
        <v>95.8</v>
      </c>
    </row>
    <row r="1153" spans="1:8" ht="12.65" customHeight="1">
      <c r="A1153" s="263" t="s">
        <v>3938</v>
      </c>
      <c r="B1153" s="263" t="s">
        <v>152</v>
      </c>
      <c r="C1153" s="263" t="s">
        <v>3939</v>
      </c>
      <c r="D1153" s="264">
        <v>1.43</v>
      </c>
      <c r="E1153" s="265">
        <v>70.099999999999994</v>
      </c>
      <c r="F1153" s="266">
        <v>4</v>
      </c>
      <c r="G1153" s="269" t="s">
        <v>5734</v>
      </c>
      <c r="H1153" s="268">
        <v>99.9</v>
      </c>
    </row>
    <row r="1154" spans="1:8" ht="12.65" customHeight="1">
      <c r="A1154" s="263" t="s">
        <v>3941</v>
      </c>
      <c r="B1154" s="263" t="s">
        <v>152</v>
      </c>
      <c r="C1154" s="263" t="s">
        <v>3942</v>
      </c>
      <c r="D1154" s="264">
        <v>0.49</v>
      </c>
      <c r="E1154" s="265">
        <v>94.7</v>
      </c>
      <c r="F1154" s="266">
        <v>10.5</v>
      </c>
      <c r="G1154" s="269">
        <v>100.9</v>
      </c>
      <c r="H1154" s="268">
        <v>95.1</v>
      </c>
    </row>
    <row r="1155" spans="1:8" ht="12.65" customHeight="1">
      <c r="A1155" s="263" t="s">
        <v>3944</v>
      </c>
      <c r="B1155" s="263" t="s">
        <v>152</v>
      </c>
      <c r="C1155" s="263" t="s">
        <v>3945</v>
      </c>
      <c r="D1155" s="264">
        <v>0.49</v>
      </c>
      <c r="E1155" s="265">
        <v>88.8</v>
      </c>
      <c r="F1155" s="266">
        <v>5.5</v>
      </c>
      <c r="G1155" s="269" t="s">
        <v>5734</v>
      </c>
      <c r="H1155" s="268">
        <v>98.7</v>
      </c>
    </row>
    <row r="1156" spans="1:8" ht="12.65" customHeight="1">
      <c r="A1156" s="263" t="s">
        <v>3947</v>
      </c>
      <c r="B1156" s="263" t="s">
        <v>152</v>
      </c>
      <c r="C1156" s="263" t="s">
        <v>3948</v>
      </c>
      <c r="D1156" s="264">
        <v>0.44</v>
      </c>
      <c r="E1156" s="265">
        <v>86</v>
      </c>
      <c r="F1156" s="266">
        <v>6</v>
      </c>
      <c r="G1156" s="269" t="s">
        <v>5734</v>
      </c>
      <c r="H1156" s="268">
        <v>101.3</v>
      </c>
    </row>
    <row r="1157" spans="1:8" ht="12.65" customHeight="1">
      <c r="A1157" s="263" t="s">
        <v>3950</v>
      </c>
      <c r="B1157" s="263" t="s">
        <v>152</v>
      </c>
      <c r="C1157" s="263" t="s">
        <v>3951</v>
      </c>
      <c r="D1157" s="264">
        <v>0.27</v>
      </c>
      <c r="E1157" s="265">
        <v>80.3</v>
      </c>
      <c r="F1157" s="266">
        <v>8.1</v>
      </c>
      <c r="G1157" s="269" t="s">
        <v>5734</v>
      </c>
      <c r="H1157" s="268">
        <v>97.2</v>
      </c>
    </row>
    <row r="1158" spans="1:8" ht="12.65" customHeight="1">
      <c r="A1158" s="263" t="s">
        <v>3956</v>
      </c>
      <c r="B1158" s="263" t="s">
        <v>426</v>
      </c>
      <c r="C1158" s="263" t="s">
        <v>523</v>
      </c>
      <c r="D1158" s="264">
        <v>0.77</v>
      </c>
      <c r="E1158" s="265">
        <v>95.3</v>
      </c>
      <c r="F1158" s="266">
        <v>4.4000000000000004</v>
      </c>
      <c r="G1158" s="269">
        <v>56.4</v>
      </c>
      <c r="H1158" s="268">
        <v>100.2</v>
      </c>
    </row>
    <row r="1159" spans="1:8" ht="12.65" customHeight="1">
      <c r="A1159" s="263" t="s">
        <v>3959</v>
      </c>
      <c r="B1159" s="263" t="s">
        <v>426</v>
      </c>
      <c r="C1159" s="263" t="s">
        <v>599</v>
      </c>
      <c r="D1159" s="264">
        <v>0.87</v>
      </c>
      <c r="E1159" s="265">
        <v>83.6</v>
      </c>
      <c r="F1159" s="266">
        <v>3</v>
      </c>
      <c r="G1159" s="269">
        <v>19.100000000000001</v>
      </c>
      <c r="H1159" s="268">
        <v>101.2</v>
      </c>
    </row>
    <row r="1160" spans="1:8" ht="12.65" customHeight="1">
      <c r="A1160" s="263" t="s">
        <v>3961</v>
      </c>
      <c r="B1160" s="263" t="s">
        <v>426</v>
      </c>
      <c r="C1160" s="263" t="s">
        <v>737</v>
      </c>
      <c r="D1160" s="264">
        <v>0.83</v>
      </c>
      <c r="E1160" s="265">
        <v>91.4</v>
      </c>
      <c r="F1160" s="266">
        <v>9.6999999999999993</v>
      </c>
      <c r="G1160" s="269">
        <v>36.299999999999997</v>
      </c>
      <c r="H1160" s="268">
        <v>98.3</v>
      </c>
    </row>
    <row r="1161" spans="1:8" ht="12.65" customHeight="1">
      <c r="A1161" s="263" t="s">
        <v>3963</v>
      </c>
      <c r="B1161" s="263" t="s">
        <v>426</v>
      </c>
      <c r="C1161" s="263" t="s">
        <v>788</v>
      </c>
      <c r="D1161" s="264">
        <v>0.76</v>
      </c>
      <c r="E1161" s="265">
        <v>91.5</v>
      </c>
      <c r="F1161" s="266">
        <v>3.6</v>
      </c>
      <c r="G1161" s="269">
        <v>22</v>
      </c>
      <c r="H1161" s="268">
        <v>100.2</v>
      </c>
    </row>
    <row r="1162" spans="1:8" ht="12.65" customHeight="1">
      <c r="A1162" s="263" t="s">
        <v>3965</v>
      </c>
      <c r="B1162" s="263" t="s">
        <v>426</v>
      </c>
      <c r="C1162" s="263" t="s">
        <v>721</v>
      </c>
      <c r="D1162" s="264">
        <v>0.94</v>
      </c>
      <c r="E1162" s="265">
        <v>93.7</v>
      </c>
      <c r="F1162" s="266">
        <v>4.5</v>
      </c>
      <c r="G1162" s="269">
        <v>4.7</v>
      </c>
      <c r="H1162" s="268">
        <v>101.5</v>
      </c>
    </row>
    <row r="1163" spans="1:8" ht="12.65" customHeight="1">
      <c r="A1163" s="263" t="s">
        <v>3967</v>
      </c>
      <c r="B1163" s="263" t="s">
        <v>426</v>
      </c>
      <c r="C1163" s="263" t="s">
        <v>3968</v>
      </c>
      <c r="D1163" s="264">
        <v>0.48</v>
      </c>
      <c r="E1163" s="265">
        <v>84.6</v>
      </c>
      <c r="F1163" s="266">
        <v>14</v>
      </c>
      <c r="G1163" s="269">
        <v>45.6</v>
      </c>
      <c r="H1163" s="268">
        <v>99.9</v>
      </c>
    </row>
    <row r="1164" spans="1:8" ht="12.65" customHeight="1">
      <c r="A1164" s="263" t="s">
        <v>3970</v>
      </c>
      <c r="B1164" s="263" t="s">
        <v>426</v>
      </c>
      <c r="C1164" s="263" t="s">
        <v>3971</v>
      </c>
      <c r="D1164" s="264">
        <v>1.02</v>
      </c>
      <c r="E1164" s="265">
        <v>92</v>
      </c>
      <c r="F1164" s="266">
        <v>6.3</v>
      </c>
      <c r="G1164" s="269">
        <v>83.4</v>
      </c>
      <c r="H1164" s="268">
        <v>100.8</v>
      </c>
    </row>
    <row r="1165" spans="1:8" ht="12.65" customHeight="1">
      <c r="A1165" s="263" t="s">
        <v>3973</v>
      </c>
      <c r="B1165" s="263" t="s">
        <v>426</v>
      </c>
      <c r="C1165" s="263" t="s">
        <v>3974</v>
      </c>
      <c r="D1165" s="264">
        <v>0.81</v>
      </c>
      <c r="E1165" s="265">
        <v>89.2</v>
      </c>
      <c r="F1165" s="266">
        <v>4.5</v>
      </c>
      <c r="G1165" s="269" t="s">
        <v>5734</v>
      </c>
      <c r="H1165" s="268">
        <v>100</v>
      </c>
    </row>
    <row r="1166" spans="1:8" ht="12.65" customHeight="1">
      <c r="A1166" s="263" t="s">
        <v>3976</v>
      </c>
      <c r="B1166" s="263" t="s">
        <v>426</v>
      </c>
      <c r="C1166" s="263" t="s">
        <v>3977</v>
      </c>
      <c r="D1166" s="264">
        <v>0.55000000000000004</v>
      </c>
      <c r="E1166" s="265">
        <v>92</v>
      </c>
      <c r="F1166" s="266">
        <v>14</v>
      </c>
      <c r="G1166" s="269">
        <v>66.7</v>
      </c>
      <c r="H1166" s="268">
        <v>98.9</v>
      </c>
    </row>
    <row r="1167" spans="1:8" ht="12.65" customHeight="1">
      <c r="A1167" s="263" t="s">
        <v>3979</v>
      </c>
      <c r="B1167" s="263" t="s">
        <v>426</v>
      </c>
      <c r="C1167" s="263" t="s">
        <v>3980</v>
      </c>
      <c r="D1167" s="264">
        <v>0.38</v>
      </c>
      <c r="E1167" s="265">
        <v>92</v>
      </c>
      <c r="F1167" s="266">
        <v>14.1</v>
      </c>
      <c r="G1167" s="269">
        <v>56.2</v>
      </c>
      <c r="H1167" s="268">
        <v>95.8</v>
      </c>
    </row>
    <row r="1168" spans="1:8" ht="12.65" customHeight="1">
      <c r="A1168" s="263" t="s">
        <v>3982</v>
      </c>
      <c r="B1168" s="263" t="s">
        <v>426</v>
      </c>
      <c r="C1168" s="263" t="s">
        <v>876</v>
      </c>
      <c r="D1168" s="264">
        <v>0.89</v>
      </c>
      <c r="E1168" s="265">
        <v>88.1</v>
      </c>
      <c r="F1168" s="266">
        <v>1.8</v>
      </c>
      <c r="G1168" s="269" t="s">
        <v>5734</v>
      </c>
      <c r="H1168" s="268">
        <v>100.5</v>
      </c>
    </row>
    <row r="1169" spans="1:8" ht="12.65" customHeight="1">
      <c r="A1169" s="263" t="s">
        <v>3984</v>
      </c>
      <c r="B1169" s="263" t="s">
        <v>426</v>
      </c>
      <c r="C1169" s="263" t="s">
        <v>3985</v>
      </c>
      <c r="D1169" s="264">
        <v>0.68</v>
      </c>
      <c r="E1169" s="265">
        <v>91</v>
      </c>
      <c r="F1169" s="266">
        <v>9.6999999999999993</v>
      </c>
      <c r="G1169" s="269">
        <v>92.8</v>
      </c>
      <c r="H1169" s="268">
        <v>96.9</v>
      </c>
    </row>
    <row r="1170" spans="1:8" ht="12.65" customHeight="1">
      <c r="A1170" s="263" t="s">
        <v>3987</v>
      </c>
      <c r="B1170" s="263" t="s">
        <v>426</v>
      </c>
      <c r="C1170" s="263" t="s">
        <v>3988</v>
      </c>
      <c r="D1170" s="264">
        <v>0.45</v>
      </c>
      <c r="E1170" s="265">
        <v>87.3</v>
      </c>
      <c r="F1170" s="266">
        <v>8.6999999999999993</v>
      </c>
      <c r="G1170" s="269">
        <v>13.5</v>
      </c>
      <c r="H1170" s="268">
        <v>99.1</v>
      </c>
    </row>
    <row r="1171" spans="1:8" ht="12.65" customHeight="1">
      <c r="A1171" s="263" t="s">
        <v>3990</v>
      </c>
      <c r="B1171" s="263" t="s">
        <v>426</v>
      </c>
      <c r="C1171" s="263" t="s">
        <v>884</v>
      </c>
      <c r="D1171" s="264">
        <v>0.86</v>
      </c>
      <c r="E1171" s="265">
        <v>92.1</v>
      </c>
      <c r="F1171" s="266">
        <v>4.0999999999999996</v>
      </c>
      <c r="G1171" s="269">
        <v>11.7</v>
      </c>
      <c r="H1171" s="268">
        <v>100.4</v>
      </c>
    </row>
    <row r="1172" spans="1:8" ht="12.65" customHeight="1">
      <c r="A1172" s="263" t="s">
        <v>3992</v>
      </c>
      <c r="B1172" s="263" t="s">
        <v>426</v>
      </c>
      <c r="C1172" s="263" t="s">
        <v>3993</v>
      </c>
      <c r="D1172" s="264">
        <v>0.69</v>
      </c>
      <c r="E1172" s="265">
        <v>87.6</v>
      </c>
      <c r="F1172" s="266">
        <v>4.5999999999999996</v>
      </c>
      <c r="G1172" s="269">
        <v>35.299999999999997</v>
      </c>
      <c r="H1172" s="268">
        <v>100.7</v>
      </c>
    </row>
    <row r="1173" spans="1:8" ht="12.65" customHeight="1">
      <c r="A1173" s="263" t="s">
        <v>3995</v>
      </c>
      <c r="B1173" s="263" t="s">
        <v>426</v>
      </c>
      <c r="C1173" s="263" t="s">
        <v>3996</v>
      </c>
      <c r="D1173" s="264">
        <v>0.86</v>
      </c>
      <c r="E1173" s="265">
        <v>88.8</v>
      </c>
      <c r="F1173" s="266">
        <v>4.4000000000000004</v>
      </c>
      <c r="G1173" s="269">
        <v>72.400000000000006</v>
      </c>
      <c r="H1173" s="268">
        <v>99.5</v>
      </c>
    </row>
    <row r="1174" spans="1:8" ht="12.65" customHeight="1">
      <c r="A1174" s="263" t="s">
        <v>3998</v>
      </c>
      <c r="B1174" s="263" t="s">
        <v>426</v>
      </c>
      <c r="C1174" s="263" t="s">
        <v>3999</v>
      </c>
      <c r="D1174" s="264">
        <v>0.69</v>
      </c>
      <c r="E1174" s="265">
        <v>94.8</v>
      </c>
      <c r="F1174" s="266">
        <v>8.3000000000000007</v>
      </c>
      <c r="G1174" s="269">
        <v>91.2</v>
      </c>
      <c r="H1174" s="268">
        <v>97.4</v>
      </c>
    </row>
    <row r="1175" spans="1:8" ht="12.65" customHeight="1">
      <c r="A1175" s="263" t="s">
        <v>4001</v>
      </c>
      <c r="B1175" s="263" t="s">
        <v>426</v>
      </c>
      <c r="C1175" s="263" t="s">
        <v>4002</v>
      </c>
      <c r="D1175" s="264">
        <v>0.71</v>
      </c>
      <c r="E1175" s="265">
        <v>90.5</v>
      </c>
      <c r="F1175" s="266">
        <v>6.2</v>
      </c>
      <c r="G1175" s="269">
        <v>2.1</v>
      </c>
      <c r="H1175" s="268">
        <v>100.3</v>
      </c>
    </row>
    <row r="1176" spans="1:8" ht="12.65" customHeight="1">
      <c r="A1176" s="263" t="s">
        <v>4004</v>
      </c>
      <c r="B1176" s="263" t="s">
        <v>426</v>
      </c>
      <c r="C1176" s="263" t="s">
        <v>4005</v>
      </c>
      <c r="D1176" s="264">
        <v>0.86</v>
      </c>
      <c r="E1176" s="265">
        <v>92.1</v>
      </c>
      <c r="F1176" s="266">
        <v>6.1</v>
      </c>
      <c r="G1176" s="269" t="s">
        <v>5734</v>
      </c>
      <c r="H1176" s="268">
        <v>96.1</v>
      </c>
    </row>
    <row r="1177" spans="1:8" ht="12.65" customHeight="1">
      <c r="A1177" s="263" t="s">
        <v>4007</v>
      </c>
      <c r="B1177" s="263" t="s">
        <v>426</v>
      </c>
      <c r="C1177" s="263" t="s">
        <v>4008</v>
      </c>
      <c r="D1177" s="264">
        <v>0.65</v>
      </c>
      <c r="E1177" s="265">
        <v>90.4</v>
      </c>
      <c r="F1177" s="266">
        <v>8.5</v>
      </c>
      <c r="G1177" s="269">
        <v>4.5</v>
      </c>
      <c r="H1177" s="268">
        <v>99.3</v>
      </c>
    </row>
    <row r="1178" spans="1:8" ht="12.65" customHeight="1">
      <c r="A1178" s="263" t="s">
        <v>4010</v>
      </c>
      <c r="B1178" s="263" t="s">
        <v>426</v>
      </c>
      <c r="C1178" s="263" t="s">
        <v>5750</v>
      </c>
      <c r="D1178" s="264">
        <v>0.42</v>
      </c>
      <c r="E1178" s="265">
        <v>87.8</v>
      </c>
      <c r="F1178" s="266">
        <v>14.9</v>
      </c>
      <c r="G1178" s="269">
        <v>106.9</v>
      </c>
      <c r="H1178" s="268">
        <v>98.4</v>
      </c>
    </row>
    <row r="1179" spans="1:8" ht="12.65" customHeight="1">
      <c r="A1179" s="263" t="s">
        <v>4013</v>
      </c>
      <c r="B1179" s="263" t="s">
        <v>426</v>
      </c>
      <c r="C1179" s="263" t="s">
        <v>4014</v>
      </c>
      <c r="D1179" s="264">
        <v>0.24</v>
      </c>
      <c r="E1179" s="265">
        <v>91.5</v>
      </c>
      <c r="F1179" s="266">
        <v>7.4</v>
      </c>
      <c r="G1179" s="269" t="s">
        <v>5734</v>
      </c>
      <c r="H1179" s="268">
        <v>96.1</v>
      </c>
    </row>
    <row r="1180" spans="1:8" ht="12.65" customHeight="1">
      <c r="A1180" s="263" t="s">
        <v>4016</v>
      </c>
      <c r="B1180" s="263" t="s">
        <v>426</v>
      </c>
      <c r="C1180" s="263" t="s">
        <v>4017</v>
      </c>
      <c r="D1180" s="264">
        <v>0.43</v>
      </c>
      <c r="E1180" s="265">
        <v>87.2</v>
      </c>
      <c r="F1180" s="266">
        <v>6.1</v>
      </c>
      <c r="G1180" s="269" t="s">
        <v>5734</v>
      </c>
      <c r="H1180" s="268">
        <v>96.9</v>
      </c>
    </row>
    <row r="1181" spans="1:8" ht="12.65" customHeight="1">
      <c r="A1181" s="263" t="s">
        <v>4019</v>
      </c>
      <c r="B1181" s="263" t="s">
        <v>426</v>
      </c>
      <c r="C1181" s="263" t="s">
        <v>4020</v>
      </c>
      <c r="D1181" s="264">
        <v>0.4</v>
      </c>
      <c r="E1181" s="265">
        <v>90.5</v>
      </c>
      <c r="F1181" s="266">
        <v>13.1</v>
      </c>
      <c r="G1181" s="269">
        <v>67.3</v>
      </c>
      <c r="H1181" s="268">
        <v>98.6</v>
      </c>
    </row>
    <row r="1182" spans="1:8" ht="12.65" customHeight="1">
      <c r="A1182" s="263" t="s">
        <v>4022</v>
      </c>
      <c r="B1182" s="263" t="s">
        <v>426</v>
      </c>
      <c r="C1182" s="263" t="s">
        <v>4023</v>
      </c>
      <c r="D1182" s="264">
        <v>0.39</v>
      </c>
      <c r="E1182" s="265">
        <v>85.6</v>
      </c>
      <c r="F1182" s="266">
        <v>11.6</v>
      </c>
      <c r="G1182" s="269" t="s">
        <v>5734</v>
      </c>
      <c r="H1182" s="268">
        <v>97.1</v>
      </c>
    </row>
    <row r="1183" spans="1:8" ht="12.65" customHeight="1">
      <c r="A1183" s="263" t="s">
        <v>4025</v>
      </c>
      <c r="B1183" s="263" t="s">
        <v>426</v>
      </c>
      <c r="C1183" s="263" t="s">
        <v>4026</v>
      </c>
      <c r="D1183" s="264">
        <v>0.35</v>
      </c>
      <c r="E1183" s="265">
        <v>88.3</v>
      </c>
      <c r="F1183" s="266">
        <v>14.2</v>
      </c>
      <c r="G1183" s="269">
        <v>101.2</v>
      </c>
      <c r="H1183" s="268">
        <v>98.3</v>
      </c>
    </row>
    <row r="1184" spans="1:8" ht="12.65" customHeight="1">
      <c r="A1184" s="263" t="s">
        <v>4028</v>
      </c>
      <c r="B1184" s="263" t="s">
        <v>426</v>
      </c>
      <c r="C1184" s="263" t="s">
        <v>4029</v>
      </c>
      <c r="D1184" s="264">
        <v>0.34</v>
      </c>
      <c r="E1184" s="265">
        <v>89.8</v>
      </c>
      <c r="F1184" s="266">
        <v>6.9</v>
      </c>
      <c r="G1184" s="269">
        <v>65.400000000000006</v>
      </c>
      <c r="H1184" s="268">
        <v>97.2</v>
      </c>
    </row>
    <row r="1185" spans="1:8" ht="12.65" customHeight="1">
      <c r="A1185" s="263" t="s">
        <v>4031</v>
      </c>
      <c r="B1185" s="263" t="s">
        <v>426</v>
      </c>
      <c r="C1185" s="263" t="s">
        <v>4032</v>
      </c>
      <c r="D1185" s="264">
        <v>0.67</v>
      </c>
      <c r="E1185" s="265">
        <v>84.8</v>
      </c>
      <c r="F1185" s="266">
        <v>5.4</v>
      </c>
      <c r="G1185" s="269" t="s">
        <v>5734</v>
      </c>
      <c r="H1185" s="268">
        <v>99</v>
      </c>
    </row>
    <row r="1186" spans="1:8" ht="12.65" customHeight="1">
      <c r="A1186" s="263" t="s">
        <v>4034</v>
      </c>
      <c r="B1186" s="263" t="s">
        <v>426</v>
      </c>
      <c r="C1186" s="263" t="s">
        <v>4035</v>
      </c>
      <c r="D1186" s="264">
        <v>0.55000000000000004</v>
      </c>
      <c r="E1186" s="265">
        <v>81.7</v>
      </c>
      <c r="F1186" s="266">
        <v>8.6999999999999993</v>
      </c>
      <c r="G1186" s="269" t="s">
        <v>5734</v>
      </c>
      <c r="H1186" s="268">
        <v>99.4</v>
      </c>
    </row>
    <row r="1187" spans="1:8" ht="12.65" customHeight="1">
      <c r="A1187" s="263" t="s">
        <v>4037</v>
      </c>
      <c r="B1187" s="263" t="s">
        <v>426</v>
      </c>
      <c r="C1187" s="263" t="s">
        <v>4038</v>
      </c>
      <c r="D1187" s="264">
        <v>0.57999999999999996</v>
      </c>
      <c r="E1187" s="265">
        <v>83.7</v>
      </c>
      <c r="F1187" s="266">
        <v>3</v>
      </c>
      <c r="G1187" s="269" t="s">
        <v>5734</v>
      </c>
      <c r="H1187" s="268">
        <v>99.4</v>
      </c>
    </row>
    <row r="1188" spans="1:8" ht="12.65" customHeight="1">
      <c r="A1188" s="263" t="s">
        <v>4040</v>
      </c>
      <c r="B1188" s="263" t="s">
        <v>426</v>
      </c>
      <c r="C1188" s="263" t="s">
        <v>4041</v>
      </c>
      <c r="D1188" s="264">
        <v>0.33</v>
      </c>
      <c r="E1188" s="265">
        <v>86.9</v>
      </c>
      <c r="F1188" s="266">
        <v>11.6</v>
      </c>
      <c r="G1188" s="269" t="s">
        <v>5734</v>
      </c>
      <c r="H1188" s="268">
        <v>99.1</v>
      </c>
    </row>
    <row r="1189" spans="1:8" ht="12.65" customHeight="1">
      <c r="A1189" s="263" t="s">
        <v>4043</v>
      </c>
      <c r="B1189" s="263" t="s">
        <v>426</v>
      </c>
      <c r="C1189" s="263" t="s">
        <v>4044</v>
      </c>
      <c r="D1189" s="264">
        <v>0.76</v>
      </c>
      <c r="E1189" s="265">
        <v>78.8</v>
      </c>
      <c r="F1189" s="266">
        <v>5.0999999999999996</v>
      </c>
      <c r="G1189" s="269" t="s">
        <v>5734</v>
      </c>
      <c r="H1189" s="268">
        <v>99.4</v>
      </c>
    </row>
    <row r="1190" spans="1:8" ht="12.65" customHeight="1">
      <c r="A1190" s="263" t="s">
        <v>4046</v>
      </c>
      <c r="B1190" s="263" t="s">
        <v>426</v>
      </c>
      <c r="C1190" s="263" t="s">
        <v>4047</v>
      </c>
      <c r="D1190" s="264">
        <v>0.85</v>
      </c>
      <c r="E1190" s="265">
        <v>86.7</v>
      </c>
      <c r="F1190" s="266">
        <v>0</v>
      </c>
      <c r="G1190" s="269" t="s">
        <v>5734</v>
      </c>
      <c r="H1190" s="268">
        <v>99.1</v>
      </c>
    </row>
    <row r="1191" spans="1:8" ht="12.65" customHeight="1">
      <c r="A1191" s="263" t="s">
        <v>4049</v>
      </c>
      <c r="B1191" s="263" t="s">
        <v>426</v>
      </c>
      <c r="C1191" s="263" t="s">
        <v>4050</v>
      </c>
      <c r="D1191" s="264">
        <v>0.38</v>
      </c>
      <c r="E1191" s="265">
        <v>85.4</v>
      </c>
      <c r="F1191" s="266">
        <v>8.9</v>
      </c>
      <c r="G1191" s="269">
        <v>79.900000000000006</v>
      </c>
      <c r="H1191" s="268">
        <v>97.5</v>
      </c>
    </row>
    <row r="1192" spans="1:8" ht="12.65" customHeight="1">
      <c r="A1192" s="263" t="s">
        <v>4052</v>
      </c>
      <c r="B1192" s="263" t="s">
        <v>426</v>
      </c>
      <c r="C1192" s="263" t="s">
        <v>4053</v>
      </c>
      <c r="D1192" s="264">
        <v>0.7</v>
      </c>
      <c r="E1192" s="265">
        <v>85.8</v>
      </c>
      <c r="F1192" s="266">
        <v>9.8000000000000007</v>
      </c>
      <c r="G1192" s="269">
        <v>60.3</v>
      </c>
      <c r="H1192" s="268">
        <v>98.7</v>
      </c>
    </row>
    <row r="1193" spans="1:8" ht="12.65" customHeight="1">
      <c r="A1193" s="263" t="s">
        <v>4055</v>
      </c>
      <c r="B1193" s="263" t="s">
        <v>426</v>
      </c>
      <c r="C1193" s="263" t="s">
        <v>4056</v>
      </c>
      <c r="D1193" s="264">
        <v>0.37</v>
      </c>
      <c r="E1193" s="265">
        <v>85.3</v>
      </c>
      <c r="F1193" s="266">
        <v>12.5</v>
      </c>
      <c r="G1193" s="269">
        <v>36.9</v>
      </c>
      <c r="H1193" s="268">
        <v>97</v>
      </c>
    </row>
    <row r="1194" spans="1:8" ht="12.65" customHeight="1">
      <c r="A1194" s="263" t="s">
        <v>4057</v>
      </c>
      <c r="B1194" s="263" t="s">
        <v>426</v>
      </c>
      <c r="C1194" s="263" t="s">
        <v>3945</v>
      </c>
      <c r="D1194" s="264">
        <v>0.66</v>
      </c>
      <c r="E1194" s="265">
        <v>85.9</v>
      </c>
      <c r="F1194" s="266">
        <v>9.6</v>
      </c>
      <c r="G1194" s="269">
        <v>40.200000000000003</v>
      </c>
      <c r="H1194" s="268">
        <v>97.5</v>
      </c>
    </row>
    <row r="1195" spans="1:8" ht="12.65" customHeight="1">
      <c r="A1195" s="263" t="s">
        <v>4058</v>
      </c>
      <c r="B1195" s="263" t="s">
        <v>426</v>
      </c>
      <c r="C1195" s="263" t="s">
        <v>4059</v>
      </c>
      <c r="D1195" s="264">
        <v>0.51</v>
      </c>
      <c r="E1195" s="265">
        <v>87.2</v>
      </c>
      <c r="F1195" s="266">
        <v>15.6</v>
      </c>
      <c r="G1195" s="269">
        <v>139</v>
      </c>
      <c r="H1195" s="268">
        <v>95.9</v>
      </c>
    </row>
    <row r="1196" spans="1:8" ht="12.65" customHeight="1">
      <c r="A1196" s="263" t="s">
        <v>4061</v>
      </c>
      <c r="B1196" s="263" t="s">
        <v>426</v>
      </c>
      <c r="C1196" s="263" t="s">
        <v>4062</v>
      </c>
      <c r="D1196" s="264">
        <v>0.28999999999999998</v>
      </c>
      <c r="E1196" s="265">
        <v>81.7</v>
      </c>
      <c r="F1196" s="266">
        <v>0.4</v>
      </c>
      <c r="G1196" s="269" t="s">
        <v>5734</v>
      </c>
      <c r="H1196" s="268">
        <v>96.4</v>
      </c>
    </row>
    <row r="1197" spans="1:8" ht="12.65" customHeight="1">
      <c r="A1197" s="263" t="s">
        <v>4064</v>
      </c>
      <c r="B1197" s="263" t="s">
        <v>426</v>
      </c>
      <c r="C1197" s="263" t="s">
        <v>4065</v>
      </c>
      <c r="D1197" s="264">
        <v>0.23</v>
      </c>
      <c r="E1197" s="265">
        <v>81.599999999999994</v>
      </c>
      <c r="F1197" s="266">
        <v>9</v>
      </c>
      <c r="G1197" s="269">
        <v>49.7</v>
      </c>
      <c r="H1197" s="268">
        <v>94.5</v>
      </c>
    </row>
    <row r="1198" spans="1:8" ht="12.65" customHeight="1">
      <c r="A1198" s="263" t="s">
        <v>4067</v>
      </c>
      <c r="B1198" s="263" t="s">
        <v>426</v>
      </c>
      <c r="C1198" s="263" t="s">
        <v>4068</v>
      </c>
      <c r="D1198" s="264">
        <v>0.25</v>
      </c>
      <c r="E1198" s="265">
        <v>84.8</v>
      </c>
      <c r="F1198" s="266">
        <v>11</v>
      </c>
      <c r="G1198" s="269">
        <v>65</v>
      </c>
      <c r="H1198" s="268">
        <v>95.8</v>
      </c>
    </row>
    <row r="1199" spans="1:8" ht="12.65" customHeight="1">
      <c r="A1199" s="263" t="s">
        <v>4073</v>
      </c>
      <c r="B1199" s="263" t="s">
        <v>430</v>
      </c>
      <c r="C1199" s="263" t="s">
        <v>670</v>
      </c>
      <c r="D1199" s="264">
        <v>0.75</v>
      </c>
      <c r="E1199" s="265">
        <v>91.1</v>
      </c>
      <c r="F1199" s="266">
        <v>9.9</v>
      </c>
      <c r="G1199" s="269">
        <v>103.7</v>
      </c>
      <c r="H1199" s="268">
        <v>99.8</v>
      </c>
    </row>
    <row r="1200" spans="1:8" ht="12.65" customHeight="1">
      <c r="A1200" s="263" t="s">
        <v>4076</v>
      </c>
      <c r="B1200" s="263" t="s">
        <v>430</v>
      </c>
      <c r="C1200" s="263" t="s">
        <v>4077</v>
      </c>
      <c r="D1200" s="264">
        <v>0.48</v>
      </c>
      <c r="E1200" s="265">
        <v>90.9</v>
      </c>
      <c r="F1200" s="266">
        <v>7.5</v>
      </c>
      <c r="G1200" s="269">
        <v>38.200000000000003</v>
      </c>
      <c r="H1200" s="268">
        <v>97</v>
      </c>
    </row>
    <row r="1201" spans="1:8" ht="12.65" customHeight="1">
      <c r="A1201" s="263" t="s">
        <v>4079</v>
      </c>
      <c r="B1201" s="263" t="s">
        <v>430</v>
      </c>
      <c r="C1201" s="263" t="s">
        <v>4080</v>
      </c>
      <c r="D1201" s="264">
        <v>0.69</v>
      </c>
      <c r="E1201" s="265">
        <v>90.6</v>
      </c>
      <c r="F1201" s="266">
        <v>9.6</v>
      </c>
      <c r="G1201" s="269">
        <v>11</v>
      </c>
      <c r="H1201" s="268">
        <v>97.2</v>
      </c>
    </row>
    <row r="1202" spans="1:8" ht="12.65" customHeight="1">
      <c r="A1202" s="263" t="s">
        <v>4082</v>
      </c>
      <c r="B1202" s="263" t="s">
        <v>430</v>
      </c>
      <c r="C1202" s="263" t="s">
        <v>4083</v>
      </c>
      <c r="D1202" s="264">
        <v>0.57999999999999996</v>
      </c>
      <c r="E1202" s="265">
        <v>93.3</v>
      </c>
      <c r="F1202" s="266">
        <v>10.4</v>
      </c>
      <c r="G1202" s="269">
        <v>50.8</v>
      </c>
      <c r="H1202" s="268">
        <v>100</v>
      </c>
    </row>
    <row r="1203" spans="1:8" ht="12.65" customHeight="1">
      <c r="A1203" s="263" t="s">
        <v>4085</v>
      </c>
      <c r="B1203" s="263" t="s">
        <v>430</v>
      </c>
      <c r="C1203" s="263" t="s">
        <v>4086</v>
      </c>
      <c r="D1203" s="264">
        <v>0.71</v>
      </c>
      <c r="E1203" s="265">
        <v>89.9</v>
      </c>
      <c r="F1203" s="266">
        <v>3</v>
      </c>
      <c r="G1203" s="269">
        <v>38.299999999999997</v>
      </c>
      <c r="H1203" s="268">
        <v>98.1</v>
      </c>
    </row>
    <row r="1204" spans="1:8" ht="12.65" customHeight="1">
      <c r="A1204" s="263" t="s">
        <v>4088</v>
      </c>
      <c r="B1204" s="263" t="s">
        <v>430</v>
      </c>
      <c r="C1204" s="263" t="s">
        <v>4089</v>
      </c>
      <c r="D1204" s="264">
        <v>0.53</v>
      </c>
      <c r="E1204" s="265">
        <v>92.9</v>
      </c>
      <c r="F1204" s="266">
        <v>6.7</v>
      </c>
      <c r="G1204" s="269">
        <v>84</v>
      </c>
      <c r="H1204" s="268">
        <v>100.1</v>
      </c>
    </row>
    <row r="1205" spans="1:8" ht="12.65" customHeight="1">
      <c r="A1205" s="263" t="s">
        <v>4091</v>
      </c>
      <c r="B1205" s="263" t="s">
        <v>430</v>
      </c>
      <c r="C1205" s="263" t="s">
        <v>4092</v>
      </c>
      <c r="D1205" s="264">
        <v>0.34</v>
      </c>
      <c r="E1205" s="265">
        <v>90.7</v>
      </c>
      <c r="F1205" s="266">
        <v>10.8</v>
      </c>
      <c r="G1205" s="269">
        <v>109</v>
      </c>
      <c r="H1205" s="268">
        <v>96.8</v>
      </c>
    </row>
    <row r="1206" spans="1:8" ht="12.65" customHeight="1">
      <c r="A1206" s="263" t="s">
        <v>4094</v>
      </c>
      <c r="B1206" s="263" t="s">
        <v>430</v>
      </c>
      <c r="C1206" s="263" t="s">
        <v>4095</v>
      </c>
      <c r="D1206" s="264">
        <v>0.4</v>
      </c>
      <c r="E1206" s="265">
        <v>94.2</v>
      </c>
      <c r="F1206" s="266">
        <v>11.3</v>
      </c>
      <c r="G1206" s="269">
        <v>86.3</v>
      </c>
      <c r="H1206" s="268">
        <v>98.4</v>
      </c>
    </row>
    <row r="1207" spans="1:8" ht="12.65" customHeight="1">
      <c r="A1207" s="263" t="s">
        <v>4097</v>
      </c>
      <c r="B1207" s="263" t="s">
        <v>430</v>
      </c>
      <c r="C1207" s="263" t="s">
        <v>4098</v>
      </c>
      <c r="D1207" s="264">
        <v>0.79</v>
      </c>
      <c r="E1207" s="265">
        <v>84.4</v>
      </c>
      <c r="F1207" s="266">
        <v>3.9</v>
      </c>
      <c r="G1207" s="269" t="s">
        <v>5734</v>
      </c>
      <c r="H1207" s="268">
        <v>100.1</v>
      </c>
    </row>
    <row r="1208" spans="1:8" ht="12.65" customHeight="1">
      <c r="A1208" s="263" t="s">
        <v>4100</v>
      </c>
      <c r="B1208" s="263" t="s">
        <v>430</v>
      </c>
      <c r="C1208" s="263" t="s">
        <v>4101</v>
      </c>
      <c r="D1208" s="264">
        <v>0.68</v>
      </c>
      <c r="E1208" s="265">
        <v>86.6</v>
      </c>
      <c r="F1208" s="266">
        <v>12.3</v>
      </c>
      <c r="G1208" s="269">
        <v>52.2</v>
      </c>
      <c r="H1208" s="268">
        <v>99.9</v>
      </c>
    </row>
    <row r="1209" spans="1:8" ht="12.65" customHeight="1">
      <c r="A1209" s="263" t="s">
        <v>4103</v>
      </c>
      <c r="B1209" s="263" t="s">
        <v>430</v>
      </c>
      <c r="C1209" s="263" t="s">
        <v>4104</v>
      </c>
      <c r="D1209" s="264">
        <v>0.51</v>
      </c>
      <c r="E1209" s="265">
        <v>93.9</v>
      </c>
      <c r="F1209" s="266">
        <v>9</v>
      </c>
      <c r="G1209" s="269">
        <v>38.6</v>
      </c>
      <c r="H1209" s="268">
        <v>96.1</v>
      </c>
    </row>
    <row r="1210" spans="1:8" ht="12.65" customHeight="1">
      <c r="A1210" s="263" t="s">
        <v>4106</v>
      </c>
      <c r="B1210" s="263" t="s">
        <v>430</v>
      </c>
      <c r="C1210" s="263" t="s">
        <v>4107</v>
      </c>
      <c r="D1210" s="264">
        <v>0.28000000000000003</v>
      </c>
      <c r="E1210" s="265">
        <v>92.8</v>
      </c>
      <c r="F1210" s="266">
        <v>12.7</v>
      </c>
      <c r="G1210" s="269">
        <v>86.1</v>
      </c>
      <c r="H1210" s="268">
        <v>98.9</v>
      </c>
    </row>
    <row r="1211" spans="1:8" ht="12.65" customHeight="1">
      <c r="A1211" s="263" t="s">
        <v>4109</v>
      </c>
      <c r="B1211" s="263" t="s">
        <v>430</v>
      </c>
      <c r="C1211" s="263" t="s">
        <v>4110</v>
      </c>
      <c r="D1211" s="264">
        <v>0.27</v>
      </c>
      <c r="E1211" s="265">
        <v>79</v>
      </c>
      <c r="F1211" s="266">
        <v>3.9</v>
      </c>
      <c r="G1211" s="269" t="s">
        <v>5734</v>
      </c>
      <c r="H1211" s="268">
        <v>96.9</v>
      </c>
    </row>
    <row r="1212" spans="1:8" ht="12.65" customHeight="1">
      <c r="A1212" s="263" t="s">
        <v>4112</v>
      </c>
      <c r="B1212" s="263" t="s">
        <v>430</v>
      </c>
      <c r="C1212" s="263" t="s">
        <v>4113</v>
      </c>
      <c r="D1212" s="264">
        <v>0.45</v>
      </c>
      <c r="E1212" s="265">
        <v>89.9</v>
      </c>
      <c r="F1212" s="266">
        <v>16</v>
      </c>
      <c r="G1212" s="269">
        <v>183.3</v>
      </c>
      <c r="H1212" s="268">
        <v>94.1</v>
      </c>
    </row>
    <row r="1213" spans="1:8" ht="12.65" customHeight="1">
      <c r="A1213" s="263" t="s">
        <v>4115</v>
      </c>
      <c r="B1213" s="263" t="s">
        <v>430</v>
      </c>
      <c r="C1213" s="263" t="s">
        <v>4116</v>
      </c>
      <c r="D1213" s="264">
        <v>0.47</v>
      </c>
      <c r="E1213" s="265">
        <v>85.8</v>
      </c>
      <c r="F1213" s="266">
        <v>1.7</v>
      </c>
      <c r="G1213" s="269">
        <v>52.1</v>
      </c>
      <c r="H1213" s="268">
        <v>96.5</v>
      </c>
    </row>
    <row r="1214" spans="1:8" ht="12.65" customHeight="1">
      <c r="A1214" s="263" t="s">
        <v>4118</v>
      </c>
      <c r="B1214" s="263" t="s">
        <v>430</v>
      </c>
      <c r="C1214" s="263" t="s">
        <v>4119</v>
      </c>
      <c r="D1214" s="264">
        <v>0.52</v>
      </c>
      <c r="E1214" s="265">
        <v>89.5</v>
      </c>
      <c r="F1214" s="266">
        <v>7.3</v>
      </c>
      <c r="G1214" s="269">
        <v>24.9</v>
      </c>
      <c r="H1214" s="268">
        <v>99.2</v>
      </c>
    </row>
    <row r="1215" spans="1:8" ht="12.65" customHeight="1">
      <c r="A1215" s="263" t="s">
        <v>4121</v>
      </c>
      <c r="B1215" s="263" t="s">
        <v>430</v>
      </c>
      <c r="C1215" s="263" t="s">
        <v>4122</v>
      </c>
      <c r="D1215" s="264">
        <v>0.37</v>
      </c>
      <c r="E1215" s="265">
        <v>93.4</v>
      </c>
      <c r="F1215" s="266">
        <v>5.9</v>
      </c>
      <c r="G1215" s="269">
        <v>8.1</v>
      </c>
      <c r="H1215" s="268">
        <v>94.6</v>
      </c>
    </row>
    <row r="1216" spans="1:8" ht="12.65" customHeight="1">
      <c r="A1216" s="263" t="s">
        <v>4124</v>
      </c>
      <c r="B1216" s="263" t="s">
        <v>430</v>
      </c>
      <c r="C1216" s="263" t="s">
        <v>1521</v>
      </c>
      <c r="D1216" s="264">
        <v>0.46</v>
      </c>
      <c r="E1216" s="265">
        <v>82.5</v>
      </c>
      <c r="F1216" s="266">
        <v>7.5</v>
      </c>
      <c r="G1216" s="269" t="s">
        <v>5734</v>
      </c>
      <c r="H1216" s="268">
        <v>93</v>
      </c>
    </row>
    <row r="1217" spans="1:8" ht="12.65" customHeight="1">
      <c r="A1217" s="263" t="s">
        <v>4126</v>
      </c>
      <c r="B1217" s="263" t="s">
        <v>430</v>
      </c>
      <c r="C1217" s="263" t="s">
        <v>4127</v>
      </c>
      <c r="D1217" s="264">
        <v>0.28999999999999998</v>
      </c>
      <c r="E1217" s="265">
        <v>80.7</v>
      </c>
      <c r="F1217" s="266">
        <v>10.3</v>
      </c>
      <c r="G1217" s="269">
        <v>0.1</v>
      </c>
      <c r="H1217" s="268">
        <v>92.9</v>
      </c>
    </row>
    <row r="1218" spans="1:8" ht="12.65" customHeight="1">
      <c r="A1218" s="263" t="s">
        <v>4129</v>
      </c>
      <c r="B1218" s="263" t="s">
        <v>430</v>
      </c>
      <c r="C1218" s="263" t="s">
        <v>4130</v>
      </c>
      <c r="D1218" s="264">
        <v>0.56999999999999995</v>
      </c>
      <c r="E1218" s="265">
        <v>93</v>
      </c>
      <c r="F1218" s="266">
        <v>10.8</v>
      </c>
      <c r="G1218" s="269">
        <v>49.3</v>
      </c>
      <c r="H1218" s="268">
        <v>97.6</v>
      </c>
    </row>
    <row r="1219" spans="1:8" ht="12.65" customHeight="1">
      <c r="A1219" s="263" t="s">
        <v>4132</v>
      </c>
      <c r="B1219" s="263" t="s">
        <v>430</v>
      </c>
      <c r="C1219" s="263" t="s">
        <v>4133</v>
      </c>
      <c r="D1219" s="264">
        <v>0.13</v>
      </c>
      <c r="E1219" s="265">
        <v>76.8</v>
      </c>
      <c r="F1219" s="266">
        <v>5.3</v>
      </c>
      <c r="G1219" s="269" t="s">
        <v>5734</v>
      </c>
      <c r="H1219" s="268">
        <v>95</v>
      </c>
    </row>
    <row r="1220" spans="1:8" ht="12.65" customHeight="1">
      <c r="A1220" s="263" t="s">
        <v>4135</v>
      </c>
      <c r="B1220" s="263" t="s">
        <v>430</v>
      </c>
      <c r="C1220" s="263" t="s">
        <v>4136</v>
      </c>
      <c r="D1220" s="264">
        <v>0.13</v>
      </c>
      <c r="E1220" s="265">
        <v>71.099999999999994</v>
      </c>
      <c r="F1220" s="266">
        <v>3.2</v>
      </c>
      <c r="G1220" s="269" t="s">
        <v>5734</v>
      </c>
      <c r="H1220" s="268">
        <v>94.1</v>
      </c>
    </row>
    <row r="1221" spans="1:8" ht="12.65" customHeight="1">
      <c r="A1221" s="263" t="s">
        <v>4138</v>
      </c>
      <c r="B1221" s="263" t="s">
        <v>430</v>
      </c>
      <c r="C1221" s="263" t="s">
        <v>4139</v>
      </c>
      <c r="D1221" s="264">
        <v>0.31</v>
      </c>
      <c r="E1221" s="265">
        <v>83.3</v>
      </c>
      <c r="F1221" s="266">
        <v>8.6999999999999993</v>
      </c>
      <c r="G1221" s="269">
        <v>62.5</v>
      </c>
      <c r="H1221" s="268">
        <v>96.9</v>
      </c>
    </row>
    <row r="1222" spans="1:8" ht="12.65" customHeight="1">
      <c r="A1222" s="263" t="s">
        <v>4141</v>
      </c>
      <c r="B1222" s="263" t="s">
        <v>430</v>
      </c>
      <c r="C1222" s="263" t="s">
        <v>4142</v>
      </c>
      <c r="D1222" s="264">
        <v>0.23</v>
      </c>
      <c r="E1222" s="265">
        <v>85.6</v>
      </c>
      <c r="F1222" s="266">
        <v>4.0999999999999996</v>
      </c>
      <c r="G1222" s="269">
        <v>13.8</v>
      </c>
      <c r="H1222" s="268">
        <v>97.2</v>
      </c>
    </row>
    <row r="1223" spans="1:8" ht="12.65" customHeight="1">
      <c r="A1223" s="263" t="s">
        <v>4144</v>
      </c>
      <c r="B1223" s="263" t="s">
        <v>430</v>
      </c>
      <c r="C1223" s="263" t="s">
        <v>4145</v>
      </c>
      <c r="D1223" s="264">
        <v>0.47</v>
      </c>
      <c r="E1223" s="265">
        <v>91.7</v>
      </c>
      <c r="F1223" s="266">
        <v>13.7</v>
      </c>
      <c r="G1223" s="269">
        <v>85.9</v>
      </c>
      <c r="H1223" s="268">
        <v>93</v>
      </c>
    </row>
    <row r="1224" spans="1:8" ht="12.65" customHeight="1">
      <c r="A1224" s="263" t="s">
        <v>4147</v>
      </c>
      <c r="B1224" s="263" t="s">
        <v>430</v>
      </c>
      <c r="C1224" s="263" t="s">
        <v>4148</v>
      </c>
      <c r="D1224" s="264">
        <v>0.61</v>
      </c>
      <c r="E1224" s="265">
        <v>87.3</v>
      </c>
      <c r="F1224" s="266">
        <v>6.2</v>
      </c>
      <c r="G1224" s="269" t="s">
        <v>5734</v>
      </c>
      <c r="H1224" s="268">
        <v>95.4</v>
      </c>
    </row>
    <row r="1225" spans="1:8" ht="12.65" customHeight="1">
      <c r="A1225" s="263" t="s">
        <v>4150</v>
      </c>
      <c r="B1225" s="263" t="s">
        <v>430</v>
      </c>
      <c r="C1225" s="263" t="s">
        <v>4151</v>
      </c>
      <c r="D1225" s="264">
        <v>0.61</v>
      </c>
      <c r="E1225" s="265">
        <v>91.5</v>
      </c>
      <c r="F1225" s="266">
        <v>8.1</v>
      </c>
      <c r="G1225" s="269">
        <v>29</v>
      </c>
      <c r="H1225" s="268">
        <v>97.6</v>
      </c>
    </row>
    <row r="1226" spans="1:8" ht="12.65" customHeight="1">
      <c r="A1226" s="263" t="s">
        <v>4153</v>
      </c>
      <c r="B1226" s="263" t="s">
        <v>430</v>
      </c>
      <c r="C1226" s="263" t="s">
        <v>4154</v>
      </c>
      <c r="D1226" s="264">
        <v>0.51</v>
      </c>
      <c r="E1226" s="265">
        <v>90.1</v>
      </c>
      <c r="F1226" s="266">
        <v>15.7</v>
      </c>
      <c r="G1226" s="269">
        <v>164.9</v>
      </c>
      <c r="H1226" s="268">
        <v>89.4</v>
      </c>
    </row>
    <row r="1227" spans="1:8" ht="12.65" customHeight="1">
      <c r="A1227" s="263" t="s">
        <v>4156</v>
      </c>
      <c r="B1227" s="263" t="s">
        <v>430</v>
      </c>
      <c r="C1227" s="263" t="s">
        <v>4157</v>
      </c>
      <c r="D1227" s="264">
        <v>0.24</v>
      </c>
      <c r="E1227" s="265">
        <v>85</v>
      </c>
      <c r="F1227" s="266">
        <v>7.8</v>
      </c>
      <c r="G1227" s="269">
        <v>80.3</v>
      </c>
      <c r="H1227" s="268">
        <v>91.7</v>
      </c>
    </row>
    <row r="1228" spans="1:8" ht="12.65" customHeight="1">
      <c r="A1228" s="263" t="s">
        <v>4159</v>
      </c>
      <c r="B1228" s="263" t="s">
        <v>430</v>
      </c>
      <c r="C1228" s="263" t="s">
        <v>4160</v>
      </c>
      <c r="D1228" s="264">
        <v>0.43</v>
      </c>
      <c r="E1228" s="265">
        <v>85.3</v>
      </c>
      <c r="F1228" s="266">
        <v>8.1999999999999993</v>
      </c>
      <c r="G1228" s="269">
        <v>6.1</v>
      </c>
      <c r="H1228" s="268">
        <v>96</v>
      </c>
    </row>
    <row r="1229" spans="1:8" ht="12.65" customHeight="1">
      <c r="A1229" s="263" t="s">
        <v>4162</v>
      </c>
      <c r="B1229" s="263" t="s">
        <v>430</v>
      </c>
      <c r="C1229" s="263" t="s">
        <v>4163</v>
      </c>
      <c r="D1229" s="264">
        <v>0.21</v>
      </c>
      <c r="E1229" s="265">
        <v>79.400000000000006</v>
      </c>
      <c r="F1229" s="266">
        <v>11.5</v>
      </c>
      <c r="G1229" s="269">
        <v>21.7</v>
      </c>
      <c r="H1229" s="268">
        <v>94.6</v>
      </c>
    </row>
    <row r="1230" spans="1:8" ht="12.65" customHeight="1">
      <c r="A1230" s="263" t="s">
        <v>4165</v>
      </c>
      <c r="B1230" s="263" t="s">
        <v>430</v>
      </c>
      <c r="C1230" s="263" t="s">
        <v>4166</v>
      </c>
      <c r="D1230" s="264">
        <v>0.13</v>
      </c>
      <c r="E1230" s="265">
        <v>89</v>
      </c>
      <c r="F1230" s="266">
        <v>5.8</v>
      </c>
      <c r="G1230" s="269" t="s">
        <v>5734</v>
      </c>
      <c r="H1230" s="268">
        <v>96.3</v>
      </c>
    </row>
    <row r="1231" spans="1:8" ht="12.65" customHeight="1">
      <c r="A1231" s="263" t="s">
        <v>4168</v>
      </c>
      <c r="B1231" s="263" t="s">
        <v>430</v>
      </c>
      <c r="C1231" s="263" t="s">
        <v>4169</v>
      </c>
      <c r="D1231" s="264">
        <v>0.14000000000000001</v>
      </c>
      <c r="E1231" s="265">
        <v>83.4</v>
      </c>
      <c r="F1231" s="266">
        <v>10.7</v>
      </c>
      <c r="G1231" s="269" t="s">
        <v>5734</v>
      </c>
      <c r="H1231" s="268">
        <v>90.3</v>
      </c>
    </row>
    <row r="1232" spans="1:8" ht="12.65" customHeight="1">
      <c r="A1232" s="263" t="s">
        <v>4171</v>
      </c>
      <c r="B1232" s="263" t="s">
        <v>430</v>
      </c>
      <c r="C1232" s="263" t="s">
        <v>4172</v>
      </c>
      <c r="D1232" s="264">
        <v>0.13</v>
      </c>
      <c r="E1232" s="265">
        <v>88.5</v>
      </c>
      <c r="F1232" s="266">
        <v>12.7</v>
      </c>
      <c r="G1232" s="269">
        <v>6</v>
      </c>
      <c r="H1232" s="268">
        <v>92</v>
      </c>
    </row>
    <row r="1233" spans="1:8" ht="12.65" customHeight="1">
      <c r="A1233" s="263" t="s">
        <v>4174</v>
      </c>
      <c r="B1233" s="263" t="s">
        <v>430</v>
      </c>
      <c r="C1233" s="263" t="s">
        <v>4175</v>
      </c>
      <c r="D1233" s="264">
        <v>0.23</v>
      </c>
      <c r="E1233" s="265">
        <v>81.099999999999994</v>
      </c>
      <c r="F1233" s="266">
        <v>7.9</v>
      </c>
      <c r="G1233" s="269" t="s">
        <v>5734</v>
      </c>
      <c r="H1233" s="268">
        <v>91.2</v>
      </c>
    </row>
    <row r="1234" spans="1:8" ht="12.65" customHeight="1">
      <c r="A1234" s="263" t="s">
        <v>4177</v>
      </c>
      <c r="B1234" s="263" t="s">
        <v>430</v>
      </c>
      <c r="C1234" s="263" t="s">
        <v>4178</v>
      </c>
      <c r="D1234" s="264">
        <v>0.22</v>
      </c>
      <c r="E1234" s="265">
        <v>80.400000000000006</v>
      </c>
      <c r="F1234" s="266">
        <v>6.6</v>
      </c>
      <c r="G1234" s="269" t="s">
        <v>5734</v>
      </c>
      <c r="H1234" s="268">
        <v>91.9</v>
      </c>
    </row>
    <row r="1235" spans="1:8" ht="12.65" customHeight="1">
      <c r="A1235" s="263" t="s">
        <v>4180</v>
      </c>
      <c r="B1235" s="263" t="s">
        <v>430</v>
      </c>
      <c r="C1235" s="263" t="s">
        <v>4181</v>
      </c>
      <c r="D1235" s="264">
        <v>0.12</v>
      </c>
      <c r="E1235" s="265">
        <v>86.8</v>
      </c>
      <c r="F1235" s="266">
        <v>3.6</v>
      </c>
      <c r="G1235" s="269" t="s">
        <v>5734</v>
      </c>
      <c r="H1235" s="268">
        <v>92.5</v>
      </c>
    </row>
    <row r="1236" spans="1:8" ht="12.65" customHeight="1">
      <c r="A1236" s="263" t="s">
        <v>4183</v>
      </c>
      <c r="B1236" s="263" t="s">
        <v>430</v>
      </c>
      <c r="C1236" s="263" t="s">
        <v>3053</v>
      </c>
      <c r="D1236" s="264">
        <v>0.26</v>
      </c>
      <c r="E1236" s="265">
        <v>79.7</v>
      </c>
      <c r="F1236" s="266">
        <v>7.2</v>
      </c>
      <c r="G1236" s="269" t="s">
        <v>5734</v>
      </c>
      <c r="H1236" s="268">
        <v>97.3</v>
      </c>
    </row>
    <row r="1237" spans="1:8" ht="12.65" customHeight="1">
      <c r="A1237" s="263" t="s">
        <v>4184</v>
      </c>
      <c r="B1237" s="263" t="s">
        <v>430</v>
      </c>
      <c r="C1237" s="263" t="s">
        <v>4185</v>
      </c>
      <c r="D1237" s="264">
        <v>0.13</v>
      </c>
      <c r="E1237" s="265">
        <v>80.8</v>
      </c>
      <c r="F1237" s="266">
        <v>9.6</v>
      </c>
      <c r="G1237" s="269" t="s">
        <v>5734</v>
      </c>
      <c r="H1237" s="268">
        <v>92.9</v>
      </c>
    </row>
    <row r="1238" spans="1:8" ht="12.65" customHeight="1">
      <c r="A1238" s="263" t="s">
        <v>4190</v>
      </c>
      <c r="B1238" s="263" t="s">
        <v>434</v>
      </c>
      <c r="C1238" s="263" t="s">
        <v>615</v>
      </c>
      <c r="D1238" s="264">
        <v>0.81</v>
      </c>
      <c r="E1238" s="265">
        <v>91.5</v>
      </c>
      <c r="F1238" s="266">
        <v>9.6</v>
      </c>
      <c r="G1238" s="269">
        <v>107.7</v>
      </c>
      <c r="H1238" s="268">
        <v>99.2</v>
      </c>
    </row>
    <row r="1239" spans="1:8" ht="12.65" customHeight="1">
      <c r="A1239" s="263" t="s">
        <v>4193</v>
      </c>
      <c r="B1239" s="263" t="s">
        <v>434</v>
      </c>
      <c r="C1239" s="263" t="s">
        <v>4194</v>
      </c>
      <c r="D1239" s="264">
        <v>0.53</v>
      </c>
      <c r="E1239" s="265">
        <v>95</v>
      </c>
      <c r="F1239" s="266">
        <v>7.3</v>
      </c>
      <c r="G1239" s="269">
        <v>74.099999999999994</v>
      </c>
      <c r="H1239" s="268">
        <v>94.7</v>
      </c>
    </row>
    <row r="1240" spans="1:8" ht="12.65" customHeight="1">
      <c r="A1240" s="263" t="s">
        <v>4196</v>
      </c>
      <c r="B1240" s="263" t="s">
        <v>434</v>
      </c>
      <c r="C1240" s="263" t="s">
        <v>4197</v>
      </c>
      <c r="D1240" s="264">
        <v>0.46</v>
      </c>
      <c r="E1240" s="265">
        <v>98.9</v>
      </c>
      <c r="F1240" s="266">
        <v>13.1</v>
      </c>
      <c r="G1240" s="269">
        <v>64.599999999999994</v>
      </c>
      <c r="H1240" s="268">
        <v>98.3</v>
      </c>
    </row>
    <row r="1241" spans="1:8" ht="12.65" customHeight="1">
      <c r="A1241" s="263" t="s">
        <v>4199</v>
      </c>
      <c r="B1241" s="263" t="s">
        <v>434</v>
      </c>
      <c r="C1241" s="263" t="s">
        <v>4200</v>
      </c>
      <c r="D1241" s="264">
        <v>0.52</v>
      </c>
      <c r="E1241" s="265">
        <v>94.3</v>
      </c>
      <c r="F1241" s="266">
        <v>7.4</v>
      </c>
      <c r="G1241" s="269" t="s">
        <v>5734</v>
      </c>
      <c r="H1241" s="268">
        <v>95.7</v>
      </c>
    </row>
    <row r="1242" spans="1:8" ht="12.65" customHeight="1">
      <c r="A1242" s="263" t="s">
        <v>4202</v>
      </c>
      <c r="B1242" s="263" t="s">
        <v>434</v>
      </c>
      <c r="C1242" s="263" t="s">
        <v>4203</v>
      </c>
      <c r="D1242" s="264">
        <v>0.52</v>
      </c>
      <c r="E1242" s="265">
        <v>96.6</v>
      </c>
      <c r="F1242" s="266">
        <v>12.4</v>
      </c>
      <c r="G1242" s="269">
        <v>97</v>
      </c>
      <c r="H1242" s="268">
        <v>98.1</v>
      </c>
    </row>
    <row r="1243" spans="1:8" ht="12.65" customHeight="1">
      <c r="A1243" s="263" t="s">
        <v>4205</v>
      </c>
      <c r="B1243" s="263" t="s">
        <v>434</v>
      </c>
      <c r="C1243" s="263" t="s">
        <v>4206</v>
      </c>
      <c r="D1243" s="264">
        <v>0.38</v>
      </c>
      <c r="E1243" s="265">
        <v>92.6</v>
      </c>
      <c r="F1243" s="266">
        <v>8.6</v>
      </c>
      <c r="G1243" s="269" t="s">
        <v>5734</v>
      </c>
      <c r="H1243" s="268">
        <v>99.7</v>
      </c>
    </row>
    <row r="1244" spans="1:8" ht="12.65" customHeight="1">
      <c r="A1244" s="263" t="s">
        <v>4208</v>
      </c>
      <c r="B1244" s="263" t="s">
        <v>434</v>
      </c>
      <c r="C1244" s="263" t="s">
        <v>4209</v>
      </c>
      <c r="D1244" s="264">
        <v>0.36</v>
      </c>
      <c r="E1244" s="265">
        <v>91.4</v>
      </c>
      <c r="F1244" s="266">
        <v>13.3</v>
      </c>
      <c r="G1244" s="269">
        <v>15.8</v>
      </c>
      <c r="H1244" s="268">
        <v>97.2</v>
      </c>
    </row>
    <row r="1245" spans="1:8" ht="12.65" customHeight="1">
      <c r="A1245" s="263" t="s">
        <v>4211</v>
      </c>
      <c r="B1245" s="263" t="s">
        <v>434</v>
      </c>
      <c r="C1245" s="263" t="s">
        <v>4212</v>
      </c>
      <c r="D1245" s="264">
        <v>0.4</v>
      </c>
      <c r="E1245" s="265">
        <v>91.2</v>
      </c>
      <c r="F1245" s="266">
        <v>5</v>
      </c>
      <c r="G1245" s="269" t="s">
        <v>5734</v>
      </c>
      <c r="H1245" s="268">
        <v>98.4</v>
      </c>
    </row>
    <row r="1246" spans="1:8" ht="12.65" customHeight="1">
      <c r="A1246" s="263" t="s">
        <v>4214</v>
      </c>
      <c r="B1246" s="263" t="s">
        <v>434</v>
      </c>
      <c r="C1246" s="263" t="s">
        <v>4215</v>
      </c>
      <c r="D1246" s="264">
        <v>0.63</v>
      </c>
      <c r="E1246" s="265">
        <v>80.7</v>
      </c>
      <c r="F1246" s="266">
        <v>4</v>
      </c>
      <c r="G1246" s="269" t="s">
        <v>5734</v>
      </c>
      <c r="H1246" s="268">
        <v>93</v>
      </c>
    </row>
    <row r="1247" spans="1:8" ht="12.65" customHeight="1">
      <c r="A1247" s="263" t="s">
        <v>4217</v>
      </c>
      <c r="B1247" s="263" t="s">
        <v>434</v>
      </c>
      <c r="C1247" s="263" t="s">
        <v>4218</v>
      </c>
      <c r="D1247" s="264">
        <v>0.22</v>
      </c>
      <c r="E1247" s="265">
        <v>94.8</v>
      </c>
      <c r="F1247" s="266">
        <v>9</v>
      </c>
      <c r="G1247" s="269">
        <v>45.4</v>
      </c>
      <c r="H1247" s="268">
        <v>93.4</v>
      </c>
    </row>
    <row r="1248" spans="1:8" ht="12.65" customHeight="1">
      <c r="A1248" s="263" t="s">
        <v>4220</v>
      </c>
      <c r="B1248" s="263" t="s">
        <v>434</v>
      </c>
      <c r="C1248" s="263" t="s">
        <v>4221</v>
      </c>
      <c r="D1248" s="264">
        <v>0.35</v>
      </c>
      <c r="E1248" s="265">
        <v>91.3</v>
      </c>
      <c r="F1248" s="266">
        <v>9.3000000000000007</v>
      </c>
      <c r="G1248" s="269">
        <v>37.6</v>
      </c>
      <c r="H1248" s="268">
        <v>96.8</v>
      </c>
    </row>
    <row r="1249" spans="1:8" ht="12.65" customHeight="1">
      <c r="A1249" s="263" t="s">
        <v>4223</v>
      </c>
      <c r="B1249" s="263" t="s">
        <v>434</v>
      </c>
      <c r="C1249" s="263" t="s">
        <v>4224</v>
      </c>
      <c r="D1249" s="264">
        <v>0.2</v>
      </c>
      <c r="E1249" s="265">
        <v>88.5</v>
      </c>
      <c r="F1249" s="266">
        <v>11.4</v>
      </c>
      <c r="G1249" s="269">
        <v>30.6</v>
      </c>
      <c r="H1249" s="268">
        <v>93.8</v>
      </c>
    </row>
    <row r="1250" spans="1:8" ht="12.65" customHeight="1">
      <c r="A1250" s="263" t="s">
        <v>4226</v>
      </c>
      <c r="B1250" s="263" t="s">
        <v>434</v>
      </c>
      <c r="C1250" s="263" t="s">
        <v>4227</v>
      </c>
      <c r="D1250" s="264">
        <v>0.2</v>
      </c>
      <c r="E1250" s="265">
        <v>77.900000000000006</v>
      </c>
      <c r="F1250" s="266">
        <v>4.2</v>
      </c>
      <c r="G1250" s="269" t="s">
        <v>5734</v>
      </c>
      <c r="H1250" s="268">
        <v>88.8</v>
      </c>
    </row>
    <row r="1251" spans="1:8" ht="12.65" customHeight="1">
      <c r="A1251" s="263" t="s">
        <v>4229</v>
      </c>
      <c r="B1251" s="263" t="s">
        <v>434</v>
      </c>
      <c r="C1251" s="263" t="s">
        <v>4230</v>
      </c>
      <c r="D1251" s="264">
        <v>0.34</v>
      </c>
      <c r="E1251" s="265">
        <v>87.5</v>
      </c>
      <c r="F1251" s="266">
        <v>8.3000000000000007</v>
      </c>
      <c r="G1251" s="269" t="s">
        <v>5734</v>
      </c>
      <c r="H1251" s="268">
        <v>93.2</v>
      </c>
    </row>
    <row r="1252" spans="1:8" ht="12.65" customHeight="1">
      <c r="A1252" s="263" t="s">
        <v>4232</v>
      </c>
      <c r="B1252" s="263" t="s">
        <v>434</v>
      </c>
      <c r="C1252" s="263" t="s">
        <v>4233</v>
      </c>
      <c r="D1252" s="264">
        <v>0.3</v>
      </c>
      <c r="E1252" s="265">
        <v>85.6</v>
      </c>
      <c r="F1252" s="266">
        <v>6.3</v>
      </c>
      <c r="G1252" s="269" t="s">
        <v>5734</v>
      </c>
      <c r="H1252" s="268">
        <v>94.6</v>
      </c>
    </row>
    <row r="1253" spans="1:8" ht="12.65" customHeight="1">
      <c r="A1253" s="263" t="s">
        <v>4235</v>
      </c>
      <c r="B1253" s="263" t="s">
        <v>434</v>
      </c>
      <c r="C1253" s="263" t="s">
        <v>4236</v>
      </c>
      <c r="D1253" s="264">
        <v>0.34</v>
      </c>
      <c r="E1253" s="265">
        <v>87.6</v>
      </c>
      <c r="F1253" s="266">
        <v>12.7</v>
      </c>
      <c r="G1253" s="269" t="s">
        <v>5734</v>
      </c>
      <c r="H1253" s="268">
        <v>96.3</v>
      </c>
    </row>
    <row r="1254" spans="1:8" ht="12.65" customHeight="1">
      <c r="A1254" s="263" t="s">
        <v>4238</v>
      </c>
      <c r="B1254" s="263" t="s">
        <v>434</v>
      </c>
      <c r="C1254" s="263" t="s">
        <v>2897</v>
      </c>
      <c r="D1254" s="264">
        <v>0.28999999999999998</v>
      </c>
      <c r="E1254" s="265">
        <v>87</v>
      </c>
      <c r="F1254" s="266">
        <v>6.9</v>
      </c>
      <c r="G1254" s="269">
        <v>20.8</v>
      </c>
      <c r="H1254" s="268">
        <v>98</v>
      </c>
    </row>
    <row r="1255" spans="1:8" ht="12.65" customHeight="1">
      <c r="A1255" s="263" t="s">
        <v>4239</v>
      </c>
      <c r="B1255" s="263" t="s">
        <v>434</v>
      </c>
      <c r="C1255" s="263" t="s">
        <v>890</v>
      </c>
      <c r="D1255" s="264">
        <v>0.3</v>
      </c>
      <c r="E1255" s="265">
        <v>90.8</v>
      </c>
      <c r="F1255" s="266">
        <v>9.5</v>
      </c>
      <c r="G1255" s="269">
        <v>64.5</v>
      </c>
      <c r="H1255" s="268">
        <v>96.8</v>
      </c>
    </row>
    <row r="1256" spans="1:8" ht="12.65" customHeight="1">
      <c r="A1256" s="263" t="s">
        <v>4240</v>
      </c>
      <c r="B1256" s="263" t="s">
        <v>434</v>
      </c>
      <c r="C1256" s="263" t="s">
        <v>4241</v>
      </c>
      <c r="D1256" s="264">
        <v>0.28999999999999998</v>
      </c>
      <c r="E1256" s="265">
        <v>83.2</v>
      </c>
      <c r="F1256" s="266">
        <v>12.1</v>
      </c>
      <c r="G1256" s="269">
        <v>150.1</v>
      </c>
      <c r="H1256" s="268">
        <v>94.9</v>
      </c>
    </row>
    <row r="1257" spans="1:8" ht="12.65" customHeight="1">
      <c r="A1257" s="263" t="s">
        <v>4243</v>
      </c>
      <c r="B1257" s="263" t="s">
        <v>434</v>
      </c>
      <c r="C1257" s="263" t="s">
        <v>4244</v>
      </c>
      <c r="D1257" s="264">
        <v>0.33</v>
      </c>
      <c r="E1257" s="265">
        <v>72.2</v>
      </c>
      <c r="F1257" s="266">
        <v>5.5</v>
      </c>
      <c r="G1257" s="269" t="s">
        <v>5734</v>
      </c>
      <c r="H1257" s="268">
        <v>98.4</v>
      </c>
    </row>
    <row r="1258" spans="1:8" ht="12.65" customHeight="1">
      <c r="A1258" s="263" t="s">
        <v>4245</v>
      </c>
      <c r="B1258" s="263" t="s">
        <v>434</v>
      </c>
      <c r="C1258" s="263" t="s">
        <v>4246</v>
      </c>
      <c r="D1258" s="264">
        <v>0.32</v>
      </c>
      <c r="E1258" s="265">
        <v>83.7</v>
      </c>
      <c r="F1258" s="266">
        <v>9.9</v>
      </c>
      <c r="G1258" s="269">
        <v>24</v>
      </c>
      <c r="H1258" s="268">
        <v>92.8</v>
      </c>
    </row>
    <row r="1259" spans="1:8" ht="12.65" customHeight="1">
      <c r="A1259" s="263" t="s">
        <v>4248</v>
      </c>
      <c r="B1259" s="263" t="s">
        <v>434</v>
      </c>
      <c r="C1259" s="263" t="s">
        <v>4249</v>
      </c>
      <c r="D1259" s="264">
        <v>0.24</v>
      </c>
      <c r="E1259" s="265">
        <v>84.6</v>
      </c>
      <c r="F1259" s="266">
        <v>10.1</v>
      </c>
      <c r="G1259" s="269" t="s">
        <v>5734</v>
      </c>
      <c r="H1259" s="268">
        <v>94.2</v>
      </c>
    </row>
    <row r="1260" spans="1:8" ht="12.65" customHeight="1">
      <c r="A1260" s="263" t="s">
        <v>4251</v>
      </c>
      <c r="B1260" s="263" t="s">
        <v>434</v>
      </c>
      <c r="C1260" s="263" t="s">
        <v>4252</v>
      </c>
      <c r="D1260" s="264">
        <v>0.44</v>
      </c>
      <c r="E1260" s="265">
        <v>90.1</v>
      </c>
      <c r="F1260" s="266">
        <v>8.8000000000000007</v>
      </c>
      <c r="G1260" s="269">
        <v>46.5</v>
      </c>
      <c r="H1260" s="268">
        <v>96.5</v>
      </c>
    </row>
    <row r="1261" spans="1:8" ht="12.65" customHeight="1">
      <c r="A1261" s="263" t="s">
        <v>4254</v>
      </c>
      <c r="B1261" s="263" t="s">
        <v>434</v>
      </c>
      <c r="C1261" s="263" t="s">
        <v>4255</v>
      </c>
      <c r="D1261" s="264">
        <v>0.49</v>
      </c>
      <c r="E1261" s="265">
        <v>81.8</v>
      </c>
      <c r="F1261" s="266">
        <v>13.1</v>
      </c>
      <c r="G1261" s="269">
        <v>15.2</v>
      </c>
      <c r="H1261" s="268">
        <v>97.4</v>
      </c>
    </row>
    <row r="1262" spans="1:8" ht="12.65" customHeight="1">
      <c r="A1262" s="263" t="s">
        <v>4257</v>
      </c>
      <c r="B1262" s="263" t="s">
        <v>434</v>
      </c>
      <c r="C1262" s="263" t="s">
        <v>4258</v>
      </c>
      <c r="D1262" s="264">
        <v>0.19</v>
      </c>
      <c r="E1262" s="265">
        <v>86.9</v>
      </c>
      <c r="F1262" s="266">
        <v>8</v>
      </c>
      <c r="G1262" s="269" t="s">
        <v>5734</v>
      </c>
      <c r="H1262" s="268">
        <v>98.7</v>
      </c>
    </row>
    <row r="1263" spans="1:8" ht="12.65" customHeight="1">
      <c r="A1263" s="263" t="s">
        <v>4260</v>
      </c>
      <c r="B1263" s="263" t="s">
        <v>434</v>
      </c>
      <c r="C1263" s="263" t="s">
        <v>4261</v>
      </c>
      <c r="D1263" s="264">
        <v>0.32</v>
      </c>
      <c r="E1263" s="265">
        <v>88.3</v>
      </c>
      <c r="F1263" s="266">
        <v>7.8</v>
      </c>
      <c r="G1263" s="269">
        <v>26.7</v>
      </c>
      <c r="H1263" s="268">
        <v>98.1</v>
      </c>
    </row>
    <row r="1264" spans="1:8" ht="12.65" customHeight="1">
      <c r="A1264" s="263" t="s">
        <v>4263</v>
      </c>
      <c r="B1264" s="263" t="s">
        <v>434</v>
      </c>
      <c r="C1264" s="263" t="s">
        <v>4264</v>
      </c>
      <c r="D1264" s="264">
        <v>0.17</v>
      </c>
      <c r="E1264" s="265">
        <v>90.7</v>
      </c>
      <c r="F1264" s="266">
        <v>5.9</v>
      </c>
      <c r="G1264" s="269">
        <v>17.2</v>
      </c>
      <c r="H1264" s="268">
        <v>94.8</v>
      </c>
    </row>
    <row r="1265" spans="1:8" ht="12.65" customHeight="1">
      <c r="A1265" s="263" t="s">
        <v>4266</v>
      </c>
      <c r="B1265" s="263" t="s">
        <v>434</v>
      </c>
      <c r="C1265" s="263" t="s">
        <v>4267</v>
      </c>
      <c r="D1265" s="264">
        <v>0.15</v>
      </c>
      <c r="E1265" s="265">
        <v>76.2</v>
      </c>
      <c r="F1265" s="266">
        <v>5.7</v>
      </c>
      <c r="G1265" s="269" t="s">
        <v>5734</v>
      </c>
      <c r="H1265" s="268">
        <v>100.5</v>
      </c>
    </row>
    <row r="1266" spans="1:8" ht="12.65" customHeight="1">
      <c r="A1266" s="263" t="s">
        <v>4269</v>
      </c>
      <c r="B1266" s="263" t="s">
        <v>434</v>
      </c>
      <c r="C1266" s="263" t="s">
        <v>4270</v>
      </c>
      <c r="D1266" s="264">
        <v>0.13</v>
      </c>
      <c r="E1266" s="265">
        <v>83.2</v>
      </c>
      <c r="F1266" s="266">
        <v>6.3</v>
      </c>
      <c r="G1266" s="269" t="s">
        <v>5734</v>
      </c>
      <c r="H1266" s="268">
        <v>97.4</v>
      </c>
    </row>
    <row r="1267" spans="1:8" ht="12.65" customHeight="1">
      <c r="A1267" s="263" t="s">
        <v>4272</v>
      </c>
      <c r="B1267" s="263" t="s">
        <v>434</v>
      </c>
      <c r="C1267" s="263" t="s">
        <v>4273</v>
      </c>
      <c r="D1267" s="264">
        <v>0.26</v>
      </c>
      <c r="E1267" s="265">
        <v>90.3</v>
      </c>
      <c r="F1267" s="266">
        <v>11.2</v>
      </c>
      <c r="G1267" s="269">
        <v>78.599999999999994</v>
      </c>
      <c r="H1267" s="268">
        <v>94.4</v>
      </c>
    </row>
    <row r="1268" spans="1:8" ht="12.65" customHeight="1">
      <c r="A1268" s="263" t="s">
        <v>4278</v>
      </c>
      <c r="B1268" s="263" t="s">
        <v>438</v>
      </c>
      <c r="C1268" s="263" t="s">
        <v>792</v>
      </c>
      <c r="D1268" s="264">
        <v>0.51</v>
      </c>
      <c r="E1268" s="265">
        <v>85.6</v>
      </c>
      <c r="F1268" s="266">
        <v>8.9</v>
      </c>
      <c r="G1268" s="269">
        <v>63.8</v>
      </c>
      <c r="H1268" s="268">
        <v>97</v>
      </c>
    </row>
    <row r="1269" spans="1:8" ht="12.65" customHeight="1">
      <c r="A1269" s="263" t="s">
        <v>4281</v>
      </c>
      <c r="B1269" s="263" t="s">
        <v>438</v>
      </c>
      <c r="C1269" s="263" t="s">
        <v>4282</v>
      </c>
      <c r="D1269" s="264">
        <v>0.67</v>
      </c>
      <c r="E1269" s="265">
        <v>87.1</v>
      </c>
      <c r="F1269" s="266">
        <v>8</v>
      </c>
      <c r="G1269" s="269">
        <v>68.599999999999994</v>
      </c>
      <c r="H1269" s="268">
        <v>96.6</v>
      </c>
    </row>
    <row r="1270" spans="1:8" ht="12.65" customHeight="1">
      <c r="A1270" s="263" t="s">
        <v>4284</v>
      </c>
      <c r="B1270" s="263" t="s">
        <v>438</v>
      </c>
      <c r="C1270" s="263" t="s">
        <v>4285</v>
      </c>
      <c r="D1270" s="264">
        <v>0.43</v>
      </c>
      <c r="E1270" s="265">
        <v>86.4</v>
      </c>
      <c r="F1270" s="266">
        <v>10</v>
      </c>
      <c r="G1270" s="269">
        <v>66.400000000000006</v>
      </c>
      <c r="H1270" s="268">
        <v>95.7</v>
      </c>
    </row>
    <row r="1271" spans="1:8" ht="12.65" customHeight="1">
      <c r="A1271" s="263" t="s">
        <v>4287</v>
      </c>
      <c r="B1271" s="263" t="s">
        <v>438</v>
      </c>
      <c r="C1271" s="263" t="s">
        <v>4288</v>
      </c>
      <c r="D1271" s="264">
        <v>0.55000000000000004</v>
      </c>
      <c r="E1271" s="265">
        <v>83.8</v>
      </c>
      <c r="F1271" s="266">
        <v>10.8</v>
      </c>
      <c r="G1271" s="269">
        <v>109.8</v>
      </c>
      <c r="H1271" s="268">
        <v>96.1</v>
      </c>
    </row>
    <row r="1272" spans="1:8" ht="12.65" customHeight="1">
      <c r="A1272" s="263" t="s">
        <v>4290</v>
      </c>
      <c r="B1272" s="263" t="s">
        <v>438</v>
      </c>
      <c r="C1272" s="263" t="s">
        <v>4291</v>
      </c>
      <c r="D1272" s="264">
        <v>0.26</v>
      </c>
      <c r="E1272" s="265">
        <v>83.1</v>
      </c>
      <c r="F1272" s="266">
        <v>10.1</v>
      </c>
      <c r="G1272" s="269">
        <v>7</v>
      </c>
      <c r="H1272" s="268">
        <v>92.1</v>
      </c>
    </row>
    <row r="1273" spans="1:8" ht="12.65" customHeight="1">
      <c r="A1273" s="263" t="s">
        <v>4293</v>
      </c>
      <c r="B1273" s="263" t="s">
        <v>438</v>
      </c>
      <c r="C1273" s="263" t="s">
        <v>4294</v>
      </c>
      <c r="D1273" s="264">
        <v>0.13</v>
      </c>
      <c r="E1273" s="265">
        <v>84.2</v>
      </c>
      <c r="F1273" s="266">
        <v>7.2</v>
      </c>
      <c r="G1273" s="269" t="s">
        <v>5734</v>
      </c>
      <c r="H1273" s="268">
        <v>95.2</v>
      </c>
    </row>
    <row r="1274" spans="1:8" ht="12.65" customHeight="1">
      <c r="A1274" s="263" t="s">
        <v>4295</v>
      </c>
      <c r="B1274" s="263" t="s">
        <v>438</v>
      </c>
      <c r="C1274" s="263" t="s">
        <v>4296</v>
      </c>
      <c r="D1274" s="264">
        <v>0.2</v>
      </c>
      <c r="E1274" s="265">
        <v>91.3</v>
      </c>
      <c r="F1274" s="266">
        <v>11.3</v>
      </c>
      <c r="G1274" s="269">
        <v>74</v>
      </c>
      <c r="H1274" s="268">
        <v>94.6</v>
      </c>
    </row>
    <row r="1275" spans="1:8" ht="12.65" customHeight="1">
      <c r="A1275" s="263" t="s">
        <v>4298</v>
      </c>
      <c r="B1275" s="263" t="s">
        <v>438</v>
      </c>
      <c r="C1275" s="263" t="s">
        <v>4299</v>
      </c>
      <c r="D1275" s="264">
        <v>0.23</v>
      </c>
      <c r="E1275" s="265">
        <v>86.3</v>
      </c>
      <c r="F1275" s="266">
        <v>9.1999999999999993</v>
      </c>
      <c r="G1275" s="269">
        <v>19.8</v>
      </c>
      <c r="H1275" s="268">
        <v>92.7</v>
      </c>
    </row>
    <row r="1276" spans="1:8" ht="12.65" customHeight="1">
      <c r="A1276" s="263" t="s">
        <v>4301</v>
      </c>
      <c r="B1276" s="263" t="s">
        <v>438</v>
      </c>
      <c r="C1276" s="263" t="s">
        <v>4302</v>
      </c>
      <c r="D1276" s="264">
        <v>0.23</v>
      </c>
      <c r="E1276" s="265">
        <v>79</v>
      </c>
      <c r="F1276" s="266">
        <v>7.9</v>
      </c>
      <c r="G1276" s="269" t="s">
        <v>5734</v>
      </c>
      <c r="H1276" s="268">
        <v>92.4</v>
      </c>
    </row>
    <row r="1277" spans="1:8" ht="12.65" customHeight="1">
      <c r="A1277" s="263" t="s">
        <v>4304</v>
      </c>
      <c r="B1277" s="263" t="s">
        <v>438</v>
      </c>
      <c r="C1277" s="263" t="s">
        <v>4305</v>
      </c>
      <c r="D1277" s="264">
        <v>0.27</v>
      </c>
      <c r="E1277" s="265">
        <v>85.3</v>
      </c>
      <c r="F1277" s="266">
        <v>7.6</v>
      </c>
      <c r="G1277" s="269">
        <v>10.199999999999999</v>
      </c>
      <c r="H1277" s="268">
        <v>92.4</v>
      </c>
    </row>
    <row r="1278" spans="1:8" ht="12.65" customHeight="1">
      <c r="A1278" s="263" t="s">
        <v>4307</v>
      </c>
      <c r="B1278" s="263" t="s">
        <v>438</v>
      </c>
      <c r="C1278" s="263" t="s">
        <v>4308</v>
      </c>
      <c r="D1278" s="264">
        <v>0.3</v>
      </c>
      <c r="E1278" s="265">
        <v>89.1</v>
      </c>
      <c r="F1278" s="266">
        <v>13.7</v>
      </c>
      <c r="G1278" s="269">
        <v>71.3</v>
      </c>
      <c r="H1278" s="268">
        <v>94.5</v>
      </c>
    </row>
    <row r="1279" spans="1:8" ht="12.65" customHeight="1">
      <c r="A1279" s="263" t="s">
        <v>4310</v>
      </c>
      <c r="B1279" s="263" t="s">
        <v>438</v>
      </c>
      <c r="C1279" s="263" t="s">
        <v>4311</v>
      </c>
      <c r="D1279" s="264">
        <v>0.28999999999999998</v>
      </c>
      <c r="E1279" s="265">
        <v>83.4</v>
      </c>
      <c r="F1279" s="266">
        <v>10.4</v>
      </c>
      <c r="G1279" s="269">
        <v>64.8</v>
      </c>
      <c r="H1279" s="268">
        <v>93.6</v>
      </c>
    </row>
    <row r="1280" spans="1:8" ht="12.65" customHeight="1">
      <c r="A1280" s="263" t="s">
        <v>4313</v>
      </c>
      <c r="B1280" s="263" t="s">
        <v>438</v>
      </c>
      <c r="C1280" s="263" t="s">
        <v>4314</v>
      </c>
      <c r="D1280" s="264">
        <v>0.56999999999999995</v>
      </c>
      <c r="E1280" s="265">
        <v>75.2</v>
      </c>
      <c r="F1280" s="266">
        <v>11.6</v>
      </c>
      <c r="G1280" s="269" t="s">
        <v>5734</v>
      </c>
      <c r="H1280" s="268">
        <v>94.6</v>
      </c>
    </row>
    <row r="1281" spans="1:8" ht="12.65" customHeight="1">
      <c r="A1281" s="263" t="s">
        <v>4316</v>
      </c>
      <c r="B1281" s="263" t="s">
        <v>438</v>
      </c>
      <c r="C1281" s="263" t="s">
        <v>4317</v>
      </c>
      <c r="D1281" s="264">
        <v>0.26</v>
      </c>
      <c r="E1281" s="265">
        <v>87.9</v>
      </c>
      <c r="F1281" s="266">
        <v>10.1</v>
      </c>
      <c r="G1281" s="269" t="s">
        <v>5734</v>
      </c>
      <c r="H1281" s="268">
        <v>93.5</v>
      </c>
    </row>
    <row r="1282" spans="1:8" ht="12.65" customHeight="1">
      <c r="A1282" s="263" t="s">
        <v>4319</v>
      </c>
      <c r="B1282" s="263" t="s">
        <v>438</v>
      </c>
      <c r="C1282" s="263" t="s">
        <v>1137</v>
      </c>
      <c r="D1282" s="264">
        <v>0.26</v>
      </c>
      <c r="E1282" s="265">
        <v>86.8</v>
      </c>
      <c r="F1282" s="266">
        <v>10.1</v>
      </c>
      <c r="G1282" s="269">
        <v>11.9</v>
      </c>
      <c r="H1282" s="268">
        <v>91.6</v>
      </c>
    </row>
    <row r="1283" spans="1:8" ht="12.65" customHeight="1">
      <c r="A1283" s="263" t="s">
        <v>4320</v>
      </c>
      <c r="B1283" s="263" t="s">
        <v>438</v>
      </c>
      <c r="C1283" s="263" t="s">
        <v>4321</v>
      </c>
      <c r="D1283" s="264">
        <v>0.28000000000000003</v>
      </c>
      <c r="E1283" s="265">
        <v>83.5</v>
      </c>
      <c r="F1283" s="266">
        <v>6.7</v>
      </c>
      <c r="G1283" s="269" t="s">
        <v>5734</v>
      </c>
      <c r="H1283" s="268">
        <v>94.3</v>
      </c>
    </row>
    <row r="1284" spans="1:8" ht="12.65" customHeight="1">
      <c r="A1284" s="263" t="s">
        <v>4323</v>
      </c>
      <c r="B1284" s="263" t="s">
        <v>438</v>
      </c>
      <c r="C1284" s="263" t="s">
        <v>4324</v>
      </c>
      <c r="D1284" s="264">
        <v>0.17</v>
      </c>
      <c r="E1284" s="265">
        <v>89.8</v>
      </c>
      <c r="F1284" s="266">
        <v>6.8</v>
      </c>
      <c r="G1284" s="269" t="s">
        <v>5734</v>
      </c>
      <c r="H1284" s="268">
        <v>94</v>
      </c>
    </row>
    <row r="1285" spans="1:8" ht="12.65" customHeight="1">
      <c r="A1285" s="263" t="s">
        <v>4326</v>
      </c>
      <c r="B1285" s="263" t="s">
        <v>438</v>
      </c>
      <c r="C1285" s="263" t="s">
        <v>3734</v>
      </c>
      <c r="D1285" s="264">
        <v>0.18</v>
      </c>
      <c r="E1285" s="265">
        <v>77.8</v>
      </c>
      <c r="F1285" s="266">
        <v>6</v>
      </c>
      <c r="G1285" s="269" t="s">
        <v>5734</v>
      </c>
      <c r="H1285" s="268">
        <v>91.7</v>
      </c>
    </row>
    <row r="1286" spans="1:8" ht="12.65" customHeight="1">
      <c r="A1286" s="263" t="s">
        <v>4327</v>
      </c>
      <c r="B1286" s="263" t="s">
        <v>438</v>
      </c>
      <c r="C1286" s="263" t="s">
        <v>4328</v>
      </c>
      <c r="D1286" s="264">
        <v>0.28999999999999998</v>
      </c>
      <c r="E1286" s="265">
        <v>80.900000000000006</v>
      </c>
      <c r="F1286" s="266">
        <v>13.5</v>
      </c>
      <c r="G1286" s="269">
        <v>81.099999999999994</v>
      </c>
      <c r="H1286" s="268">
        <v>90.3</v>
      </c>
    </row>
    <row r="1287" spans="1:8" ht="12.65" customHeight="1">
      <c r="A1287" s="263" t="s">
        <v>4333</v>
      </c>
      <c r="B1287" s="263" t="s">
        <v>442</v>
      </c>
      <c r="C1287" s="263" t="s">
        <v>796</v>
      </c>
      <c r="D1287" s="264">
        <v>0.56999999999999995</v>
      </c>
      <c r="E1287" s="265">
        <v>90</v>
      </c>
      <c r="F1287" s="266">
        <v>10.4</v>
      </c>
      <c r="G1287" s="269">
        <v>66.900000000000006</v>
      </c>
      <c r="H1287" s="268">
        <v>98.8</v>
      </c>
    </row>
    <row r="1288" spans="1:8" ht="12.65" customHeight="1">
      <c r="A1288" s="263" t="s">
        <v>4336</v>
      </c>
      <c r="B1288" s="263" t="s">
        <v>442</v>
      </c>
      <c r="C1288" s="263" t="s">
        <v>4337</v>
      </c>
      <c r="D1288" s="264">
        <v>0.39</v>
      </c>
      <c r="E1288" s="265">
        <v>88.9</v>
      </c>
      <c r="F1288" s="266">
        <v>10.9</v>
      </c>
      <c r="G1288" s="269">
        <v>29.4</v>
      </c>
      <c r="H1288" s="268">
        <v>98.1</v>
      </c>
    </row>
    <row r="1289" spans="1:8" ht="12.65" customHeight="1">
      <c r="A1289" s="263" t="s">
        <v>4339</v>
      </c>
      <c r="B1289" s="263" t="s">
        <v>442</v>
      </c>
      <c r="C1289" s="263" t="s">
        <v>4340</v>
      </c>
      <c r="D1289" s="264">
        <v>0.56000000000000005</v>
      </c>
      <c r="E1289" s="265">
        <v>82.6</v>
      </c>
      <c r="F1289" s="266">
        <v>12.6</v>
      </c>
      <c r="G1289" s="269">
        <v>155.4</v>
      </c>
      <c r="H1289" s="268">
        <v>98.4</v>
      </c>
    </row>
    <row r="1290" spans="1:8" ht="12.65" customHeight="1">
      <c r="A1290" s="263" t="s">
        <v>4342</v>
      </c>
      <c r="B1290" s="263" t="s">
        <v>442</v>
      </c>
      <c r="C1290" s="263" t="s">
        <v>4343</v>
      </c>
      <c r="D1290" s="264">
        <v>0.39</v>
      </c>
      <c r="E1290" s="265">
        <v>86.4</v>
      </c>
      <c r="F1290" s="266">
        <v>11.5</v>
      </c>
      <c r="G1290" s="269">
        <v>84.3</v>
      </c>
      <c r="H1290" s="268">
        <v>99.6</v>
      </c>
    </row>
    <row r="1291" spans="1:8" ht="12.65" customHeight="1">
      <c r="A1291" s="263" t="s">
        <v>4345</v>
      </c>
      <c r="B1291" s="263" t="s">
        <v>442</v>
      </c>
      <c r="C1291" s="263" t="s">
        <v>4346</v>
      </c>
      <c r="D1291" s="264">
        <v>0.28000000000000003</v>
      </c>
      <c r="E1291" s="265">
        <v>90.6</v>
      </c>
      <c r="F1291" s="266">
        <v>12.1</v>
      </c>
      <c r="G1291" s="269">
        <v>88.3</v>
      </c>
      <c r="H1291" s="268">
        <v>98.2</v>
      </c>
    </row>
    <row r="1292" spans="1:8" ht="12.65" customHeight="1">
      <c r="A1292" s="263" t="s">
        <v>4348</v>
      </c>
      <c r="B1292" s="263" t="s">
        <v>442</v>
      </c>
      <c r="C1292" s="263" t="s">
        <v>4349</v>
      </c>
      <c r="D1292" s="264">
        <v>0.36</v>
      </c>
      <c r="E1292" s="265">
        <v>90.1</v>
      </c>
      <c r="F1292" s="266">
        <v>14.7</v>
      </c>
      <c r="G1292" s="269">
        <v>106.2</v>
      </c>
      <c r="H1292" s="268">
        <v>99.4</v>
      </c>
    </row>
    <row r="1293" spans="1:8" ht="12.65" customHeight="1">
      <c r="A1293" s="263" t="s">
        <v>4351</v>
      </c>
      <c r="B1293" s="263" t="s">
        <v>442</v>
      </c>
      <c r="C1293" s="263" t="s">
        <v>4352</v>
      </c>
      <c r="D1293" s="264">
        <v>0.34</v>
      </c>
      <c r="E1293" s="265">
        <v>89.7</v>
      </c>
      <c r="F1293" s="266">
        <v>12</v>
      </c>
      <c r="G1293" s="269">
        <v>79.3</v>
      </c>
      <c r="H1293" s="268">
        <v>98.7</v>
      </c>
    </row>
    <row r="1294" spans="1:8" ht="12.65" customHeight="1">
      <c r="A1294" s="263" t="s">
        <v>4354</v>
      </c>
      <c r="B1294" s="263" t="s">
        <v>442</v>
      </c>
      <c r="C1294" s="263" t="s">
        <v>4355</v>
      </c>
      <c r="D1294" s="264">
        <v>0.25</v>
      </c>
      <c r="E1294" s="265">
        <v>94.3</v>
      </c>
      <c r="F1294" s="266">
        <v>11.1</v>
      </c>
      <c r="G1294" s="269">
        <v>98</v>
      </c>
      <c r="H1294" s="268">
        <v>99.2</v>
      </c>
    </row>
    <row r="1295" spans="1:8" ht="12.65" customHeight="1">
      <c r="A1295" s="263" t="s">
        <v>4357</v>
      </c>
      <c r="B1295" s="263" t="s">
        <v>442</v>
      </c>
      <c r="C1295" s="263" t="s">
        <v>4358</v>
      </c>
      <c r="D1295" s="264">
        <v>0.17</v>
      </c>
      <c r="E1295" s="265">
        <v>86.9</v>
      </c>
      <c r="F1295" s="266">
        <v>14.8</v>
      </c>
      <c r="G1295" s="269">
        <v>130.80000000000001</v>
      </c>
      <c r="H1295" s="268">
        <v>91.9</v>
      </c>
    </row>
    <row r="1296" spans="1:8" ht="12.65" customHeight="1">
      <c r="A1296" s="263" t="s">
        <v>4360</v>
      </c>
      <c r="B1296" s="263" t="s">
        <v>442</v>
      </c>
      <c r="C1296" s="263" t="s">
        <v>4361</v>
      </c>
      <c r="D1296" s="264">
        <v>0.13</v>
      </c>
      <c r="E1296" s="265">
        <v>92.5</v>
      </c>
      <c r="F1296" s="266">
        <v>9.4</v>
      </c>
      <c r="G1296" s="269">
        <v>45.5</v>
      </c>
      <c r="H1296" s="268">
        <v>99.2</v>
      </c>
    </row>
    <row r="1297" spans="1:8" ht="12.65" customHeight="1">
      <c r="A1297" s="263" t="s">
        <v>4363</v>
      </c>
      <c r="B1297" s="263" t="s">
        <v>442</v>
      </c>
      <c r="C1297" s="263" t="s">
        <v>4364</v>
      </c>
      <c r="D1297" s="264">
        <v>0.16</v>
      </c>
      <c r="E1297" s="265">
        <v>84.3</v>
      </c>
      <c r="F1297" s="266">
        <v>9</v>
      </c>
      <c r="G1297" s="269">
        <v>13.3</v>
      </c>
      <c r="H1297" s="268">
        <v>97.2</v>
      </c>
    </row>
    <row r="1298" spans="1:8" ht="12.65" customHeight="1">
      <c r="A1298" s="263" t="s">
        <v>4366</v>
      </c>
      <c r="B1298" s="263" t="s">
        <v>442</v>
      </c>
      <c r="C1298" s="263" t="s">
        <v>1425</v>
      </c>
      <c r="D1298" s="264">
        <v>0.14000000000000001</v>
      </c>
      <c r="E1298" s="265">
        <v>84.1</v>
      </c>
      <c r="F1298" s="266">
        <v>12.3</v>
      </c>
      <c r="G1298" s="269">
        <v>89.7</v>
      </c>
      <c r="H1298" s="268">
        <v>97.7</v>
      </c>
    </row>
    <row r="1299" spans="1:8" ht="12.65" customHeight="1">
      <c r="A1299" s="263" t="s">
        <v>4367</v>
      </c>
      <c r="B1299" s="263" t="s">
        <v>442</v>
      </c>
      <c r="C1299" s="263" t="s">
        <v>4368</v>
      </c>
      <c r="D1299" s="264">
        <v>0.17</v>
      </c>
      <c r="E1299" s="265">
        <v>90.3</v>
      </c>
      <c r="F1299" s="266">
        <v>14.1</v>
      </c>
      <c r="G1299" s="269">
        <v>80.599999999999994</v>
      </c>
      <c r="H1299" s="268">
        <v>97.7</v>
      </c>
    </row>
    <row r="1300" spans="1:8" ht="12.65" customHeight="1">
      <c r="A1300" s="263" t="s">
        <v>4370</v>
      </c>
      <c r="B1300" s="263" t="s">
        <v>442</v>
      </c>
      <c r="C1300" s="263" t="s">
        <v>4371</v>
      </c>
      <c r="D1300" s="264">
        <v>0.16</v>
      </c>
      <c r="E1300" s="265">
        <v>81.8</v>
      </c>
      <c r="F1300" s="266">
        <v>9.6</v>
      </c>
      <c r="G1300" s="269">
        <v>95.1</v>
      </c>
      <c r="H1300" s="268">
        <v>98.1</v>
      </c>
    </row>
    <row r="1301" spans="1:8" ht="12.65" customHeight="1">
      <c r="A1301" s="263" t="s">
        <v>4373</v>
      </c>
      <c r="B1301" s="263" t="s">
        <v>442</v>
      </c>
      <c r="C1301" s="263" t="s">
        <v>4374</v>
      </c>
      <c r="D1301" s="264">
        <v>0.17</v>
      </c>
      <c r="E1301" s="265">
        <v>81.599999999999994</v>
      </c>
      <c r="F1301" s="266">
        <v>7.1</v>
      </c>
      <c r="G1301" s="269">
        <v>53.5</v>
      </c>
      <c r="H1301" s="268">
        <v>99.6</v>
      </c>
    </row>
    <row r="1302" spans="1:8" ht="12.65" customHeight="1">
      <c r="A1302" s="263" t="s">
        <v>4376</v>
      </c>
      <c r="B1302" s="263" t="s">
        <v>442</v>
      </c>
      <c r="C1302" s="263" t="s">
        <v>4377</v>
      </c>
      <c r="D1302" s="264">
        <v>0.1</v>
      </c>
      <c r="E1302" s="265">
        <v>83.4</v>
      </c>
      <c r="F1302" s="266">
        <v>9.8000000000000007</v>
      </c>
      <c r="G1302" s="269">
        <v>76.099999999999994</v>
      </c>
      <c r="H1302" s="268">
        <v>96.9</v>
      </c>
    </row>
    <row r="1303" spans="1:8" ht="12.65" customHeight="1">
      <c r="A1303" s="263" t="s">
        <v>4379</v>
      </c>
      <c r="B1303" s="263" t="s">
        <v>442</v>
      </c>
      <c r="C1303" s="263" t="s">
        <v>4380</v>
      </c>
      <c r="D1303" s="264">
        <v>0.11</v>
      </c>
      <c r="E1303" s="265">
        <v>83.8</v>
      </c>
      <c r="F1303" s="266">
        <v>12.7</v>
      </c>
      <c r="G1303" s="269">
        <v>74.3</v>
      </c>
      <c r="H1303" s="268">
        <v>98.8</v>
      </c>
    </row>
    <row r="1304" spans="1:8" ht="12.65" customHeight="1">
      <c r="A1304" s="263" t="s">
        <v>4382</v>
      </c>
      <c r="B1304" s="263" t="s">
        <v>442</v>
      </c>
      <c r="C1304" s="263" t="s">
        <v>4383</v>
      </c>
      <c r="D1304" s="264">
        <v>7.0000000000000007E-2</v>
      </c>
      <c r="E1304" s="265">
        <v>88.6</v>
      </c>
      <c r="F1304" s="266">
        <v>10.5</v>
      </c>
      <c r="G1304" s="269">
        <v>88.3</v>
      </c>
      <c r="H1304" s="268">
        <v>97.7</v>
      </c>
    </row>
    <row r="1305" spans="1:8" ht="12.65" customHeight="1">
      <c r="A1305" s="263" t="s">
        <v>4385</v>
      </c>
      <c r="B1305" s="263" t="s">
        <v>442</v>
      </c>
      <c r="C1305" s="263" t="s">
        <v>4386</v>
      </c>
      <c r="D1305" s="264">
        <v>0.2</v>
      </c>
      <c r="E1305" s="265">
        <v>86.1</v>
      </c>
      <c r="F1305" s="266">
        <v>10.4</v>
      </c>
      <c r="G1305" s="269">
        <v>124.4</v>
      </c>
      <c r="H1305" s="268">
        <v>99.3</v>
      </c>
    </row>
    <row r="1306" spans="1:8" ht="12.65" customHeight="1">
      <c r="A1306" s="263" t="s">
        <v>4391</v>
      </c>
      <c r="B1306" s="263" t="s">
        <v>446</v>
      </c>
      <c r="C1306" s="263" t="s">
        <v>574</v>
      </c>
      <c r="D1306" s="264">
        <v>0.77</v>
      </c>
      <c r="E1306" s="265">
        <v>85.5</v>
      </c>
      <c r="F1306" s="266">
        <v>5.0999999999999996</v>
      </c>
      <c r="G1306" s="269" t="s">
        <v>5734</v>
      </c>
      <c r="H1306" s="268">
        <v>100.5</v>
      </c>
    </row>
    <row r="1307" spans="1:8" ht="12.65" customHeight="1">
      <c r="A1307" s="263" t="s">
        <v>4394</v>
      </c>
      <c r="B1307" s="263" t="s">
        <v>446</v>
      </c>
      <c r="C1307" s="263" t="s">
        <v>674</v>
      </c>
      <c r="D1307" s="264">
        <v>0.86</v>
      </c>
      <c r="E1307" s="265">
        <v>86.1</v>
      </c>
      <c r="F1307" s="266">
        <v>2.9</v>
      </c>
      <c r="G1307" s="269">
        <v>3.3</v>
      </c>
      <c r="H1307" s="268">
        <v>101.3</v>
      </c>
    </row>
    <row r="1308" spans="1:8" ht="12.65" customHeight="1">
      <c r="A1308" s="263" t="s">
        <v>4396</v>
      </c>
      <c r="B1308" s="263" t="s">
        <v>446</v>
      </c>
      <c r="C1308" s="263" t="s">
        <v>4397</v>
      </c>
      <c r="D1308" s="264">
        <v>0.53</v>
      </c>
      <c r="E1308" s="265">
        <v>88</v>
      </c>
      <c r="F1308" s="266">
        <v>12.4</v>
      </c>
      <c r="G1308" s="269">
        <v>100.5</v>
      </c>
      <c r="H1308" s="268">
        <v>99.5</v>
      </c>
    </row>
    <row r="1309" spans="1:8" ht="12.65" customHeight="1">
      <c r="A1309" s="263" t="s">
        <v>4399</v>
      </c>
      <c r="B1309" s="263" t="s">
        <v>446</v>
      </c>
      <c r="C1309" s="263" t="s">
        <v>4400</v>
      </c>
      <c r="D1309" s="264">
        <v>0.56000000000000005</v>
      </c>
      <c r="E1309" s="265">
        <v>87.8</v>
      </c>
      <c r="F1309" s="266">
        <v>4</v>
      </c>
      <c r="G1309" s="269" t="s">
        <v>5734</v>
      </c>
      <c r="H1309" s="268">
        <v>99.8</v>
      </c>
    </row>
    <row r="1310" spans="1:8" ht="12.65" customHeight="1">
      <c r="A1310" s="263" t="s">
        <v>4402</v>
      </c>
      <c r="B1310" s="263" t="s">
        <v>446</v>
      </c>
      <c r="C1310" s="263" t="s">
        <v>4403</v>
      </c>
      <c r="D1310" s="264">
        <v>0.56999999999999995</v>
      </c>
      <c r="E1310" s="265">
        <v>87.1</v>
      </c>
      <c r="F1310" s="266">
        <v>6.5</v>
      </c>
      <c r="G1310" s="269">
        <v>51</v>
      </c>
      <c r="H1310" s="268">
        <v>100</v>
      </c>
    </row>
    <row r="1311" spans="1:8" ht="12.65" customHeight="1">
      <c r="A1311" s="263" t="s">
        <v>4405</v>
      </c>
      <c r="B1311" s="263" t="s">
        <v>446</v>
      </c>
      <c r="C1311" s="263" t="s">
        <v>4406</v>
      </c>
      <c r="D1311" s="264">
        <v>0.41</v>
      </c>
      <c r="E1311" s="265">
        <v>83.6</v>
      </c>
      <c r="F1311" s="266">
        <v>9</v>
      </c>
      <c r="G1311" s="269">
        <v>2.1</v>
      </c>
      <c r="H1311" s="268">
        <v>99.7</v>
      </c>
    </row>
    <row r="1312" spans="1:8" ht="12.65" customHeight="1">
      <c r="A1312" s="263" t="s">
        <v>4408</v>
      </c>
      <c r="B1312" s="263" t="s">
        <v>446</v>
      </c>
      <c r="C1312" s="263" t="s">
        <v>4409</v>
      </c>
      <c r="D1312" s="264">
        <v>0.59</v>
      </c>
      <c r="E1312" s="265">
        <v>83.7</v>
      </c>
      <c r="F1312" s="266">
        <v>7.2</v>
      </c>
      <c r="G1312" s="269" t="s">
        <v>5734</v>
      </c>
      <c r="H1312" s="268">
        <v>98.3</v>
      </c>
    </row>
    <row r="1313" spans="1:8" ht="12.65" customHeight="1">
      <c r="A1313" s="263" t="s">
        <v>4411</v>
      </c>
      <c r="B1313" s="263" t="s">
        <v>446</v>
      </c>
      <c r="C1313" s="263" t="s">
        <v>4412</v>
      </c>
      <c r="D1313" s="264">
        <v>0.31</v>
      </c>
      <c r="E1313" s="265">
        <v>91</v>
      </c>
      <c r="F1313" s="266">
        <v>11.9</v>
      </c>
      <c r="G1313" s="269">
        <v>70.900000000000006</v>
      </c>
      <c r="H1313" s="268">
        <v>98.1</v>
      </c>
    </row>
    <row r="1314" spans="1:8" ht="12.65" customHeight="1">
      <c r="A1314" s="263" t="s">
        <v>4414</v>
      </c>
      <c r="B1314" s="263" t="s">
        <v>446</v>
      </c>
      <c r="C1314" s="263" t="s">
        <v>4415</v>
      </c>
      <c r="D1314" s="264">
        <v>0.25</v>
      </c>
      <c r="E1314" s="265">
        <v>83.1</v>
      </c>
      <c r="F1314" s="266">
        <v>8.8000000000000007</v>
      </c>
      <c r="G1314" s="269">
        <v>24.2</v>
      </c>
      <c r="H1314" s="268">
        <v>98.6</v>
      </c>
    </row>
    <row r="1315" spans="1:8" ht="12.65" customHeight="1">
      <c r="A1315" s="263" t="s">
        <v>4417</v>
      </c>
      <c r="B1315" s="263" t="s">
        <v>446</v>
      </c>
      <c r="C1315" s="263" t="s">
        <v>4418</v>
      </c>
      <c r="D1315" s="264">
        <v>0.43</v>
      </c>
      <c r="E1315" s="265">
        <v>89.4</v>
      </c>
      <c r="F1315" s="266">
        <v>9.9</v>
      </c>
      <c r="G1315" s="269" t="s">
        <v>5734</v>
      </c>
      <c r="H1315" s="268">
        <v>97.8</v>
      </c>
    </row>
    <row r="1316" spans="1:8" ht="12.65" customHeight="1">
      <c r="A1316" s="263" t="s">
        <v>4420</v>
      </c>
      <c r="B1316" s="263" t="s">
        <v>446</v>
      </c>
      <c r="C1316" s="263" t="s">
        <v>4421</v>
      </c>
      <c r="D1316" s="264">
        <v>0.56999999999999995</v>
      </c>
      <c r="E1316" s="265">
        <v>81.8</v>
      </c>
      <c r="F1316" s="266">
        <v>8.6</v>
      </c>
      <c r="G1316" s="269">
        <v>18.3</v>
      </c>
      <c r="H1316" s="268">
        <v>96.6</v>
      </c>
    </row>
    <row r="1317" spans="1:8" ht="12.65" customHeight="1">
      <c r="A1317" s="263" t="s">
        <v>4423</v>
      </c>
      <c r="B1317" s="263" t="s">
        <v>446</v>
      </c>
      <c r="C1317" s="263" t="s">
        <v>4424</v>
      </c>
      <c r="D1317" s="264">
        <v>0.45</v>
      </c>
      <c r="E1317" s="265">
        <v>86.2</v>
      </c>
      <c r="F1317" s="266">
        <v>7.2</v>
      </c>
      <c r="G1317" s="269" t="s">
        <v>5734</v>
      </c>
      <c r="H1317" s="268">
        <v>95.9</v>
      </c>
    </row>
    <row r="1318" spans="1:8" ht="12.65" customHeight="1">
      <c r="A1318" s="263" t="s">
        <v>4426</v>
      </c>
      <c r="B1318" s="263" t="s">
        <v>446</v>
      </c>
      <c r="C1318" s="263" t="s">
        <v>4427</v>
      </c>
      <c r="D1318" s="264">
        <v>0.28999999999999998</v>
      </c>
      <c r="E1318" s="265">
        <v>86.4</v>
      </c>
      <c r="F1318" s="266">
        <v>10.3</v>
      </c>
      <c r="G1318" s="269" t="s">
        <v>5734</v>
      </c>
      <c r="H1318" s="268">
        <v>98.1</v>
      </c>
    </row>
    <row r="1319" spans="1:8" ht="12.65" customHeight="1">
      <c r="A1319" s="263" t="s">
        <v>4429</v>
      </c>
      <c r="B1319" s="263" t="s">
        <v>446</v>
      </c>
      <c r="C1319" s="263" t="s">
        <v>4430</v>
      </c>
      <c r="D1319" s="264">
        <v>0.27</v>
      </c>
      <c r="E1319" s="265">
        <v>86</v>
      </c>
      <c r="F1319" s="266">
        <v>11.3</v>
      </c>
      <c r="G1319" s="269" t="s">
        <v>5734</v>
      </c>
      <c r="H1319" s="268">
        <v>97.3</v>
      </c>
    </row>
    <row r="1320" spans="1:8" ht="12.65" customHeight="1">
      <c r="A1320" s="263" t="s">
        <v>4432</v>
      </c>
      <c r="B1320" s="263" t="s">
        <v>446</v>
      </c>
      <c r="C1320" s="263" t="s">
        <v>4433</v>
      </c>
      <c r="D1320" s="264">
        <v>0.44</v>
      </c>
      <c r="E1320" s="265">
        <v>87.1</v>
      </c>
      <c r="F1320" s="266">
        <v>8.8000000000000007</v>
      </c>
      <c r="G1320" s="269" t="s">
        <v>5734</v>
      </c>
      <c r="H1320" s="268">
        <v>98.7</v>
      </c>
    </row>
    <row r="1321" spans="1:8" ht="12.65" customHeight="1">
      <c r="A1321" s="263" t="s">
        <v>4435</v>
      </c>
      <c r="B1321" s="263" t="s">
        <v>446</v>
      </c>
      <c r="C1321" s="263" t="s">
        <v>4436</v>
      </c>
      <c r="D1321" s="264">
        <v>0.31</v>
      </c>
      <c r="E1321" s="265">
        <v>82</v>
      </c>
      <c r="F1321" s="266">
        <v>8.3000000000000007</v>
      </c>
      <c r="G1321" s="269">
        <v>34.4</v>
      </c>
      <c r="H1321" s="268">
        <v>97.1</v>
      </c>
    </row>
    <row r="1322" spans="1:8" ht="12.65" customHeight="1">
      <c r="A1322" s="263" t="s">
        <v>4438</v>
      </c>
      <c r="B1322" s="263" t="s">
        <v>446</v>
      </c>
      <c r="C1322" s="263" t="s">
        <v>4439</v>
      </c>
      <c r="D1322" s="264">
        <v>0.71</v>
      </c>
      <c r="E1322" s="265">
        <v>84.8</v>
      </c>
      <c r="F1322" s="266">
        <v>6.5</v>
      </c>
      <c r="G1322" s="269" t="s">
        <v>5734</v>
      </c>
      <c r="H1322" s="268">
        <v>96.8</v>
      </c>
    </row>
    <row r="1323" spans="1:8" ht="12.65" customHeight="1">
      <c r="A1323" s="263" t="s">
        <v>4441</v>
      </c>
      <c r="B1323" s="263" t="s">
        <v>446</v>
      </c>
      <c r="C1323" s="263" t="s">
        <v>4442</v>
      </c>
      <c r="D1323" s="264">
        <v>0.56000000000000005</v>
      </c>
      <c r="E1323" s="265">
        <v>80.2</v>
      </c>
      <c r="F1323" s="266">
        <v>7.3</v>
      </c>
      <c r="G1323" s="269" t="s">
        <v>5734</v>
      </c>
      <c r="H1323" s="268">
        <v>94.5</v>
      </c>
    </row>
    <row r="1324" spans="1:8" ht="12.65" customHeight="1">
      <c r="A1324" s="263" t="s">
        <v>4444</v>
      </c>
      <c r="B1324" s="263" t="s">
        <v>446</v>
      </c>
      <c r="C1324" s="263" t="s">
        <v>4445</v>
      </c>
      <c r="D1324" s="264">
        <v>0.34</v>
      </c>
      <c r="E1324" s="265">
        <v>82.9</v>
      </c>
      <c r="F1324" s="266">
        <v>9.1</v>
      </c>
      <c r="G1324" s="269" t="s">
        <v>5734</v>
      </c>
      <c r="H1324" s="268">
        <v>98.4</v>
      </c>
    </row>
    <row r="1325" spans="1:8" ht="12.65" customHeight="1">
      <c r="A1325" s="263" t="s">
        <v>4447</v>
      </c>
      <c r="B1325" s="263" t="s">
        <v>446</v>
      </c>
      <c r="C1325" s="263" t="s">
        <v>4448</v>
      </c>
      <c r="D1325" s="264">
        <v>0.2</v>
      </c>
      <c r="E1325" s="265">
        <v>71</v>
      </c>
      <c r="F1325" s="266">
        <v>5</v>
      </c>
      <c r="G1325" s="269" t="s">
        <v>5734</v>
      </c>
      <c r="H1325" s="268">
        <v>95.1</v>
      </c>
    </row>
    <row r="1326" spans="1:8" ht="12.65" customHeight="1">
      <c r="A1326" s="263" t="s">
        <v>4450</v>
      </c>
      <c r="B1326" s="263" t="s">
        <v>446</v>
      </c>
      <c r="C1326" s="263" t="s">
        <v>4451</v>
      </c>
      <c r="D1326" s="264">
        <v>0.3</v>
      </c>
      <c r="E1326" s="265">
        <v>84.3</v>
      </c>
      <c r="F1326" s="266">
        <v>11.5</v>
      </c>
      <c r="G1326" s="269">
        <v>30.5</v>
      </c>
      <c r="H1326" s="268">
        <v>95.1</v>
      </c>
    </row>
    <row r="1327" spans="1:8" ht="12.65" customHeight="1">
      <c r="A1327" s="263" t="s">
        <v>4453</v>
      </c>
      <c r="B1327" s="263" t="s">
        <v>446</v>
      </c>
      <c r="C1327" s="263" t="s">
        <v>4454</v>
      </c>
      <c r="D1327" s="264">
        <v>0.5</v>
      </c>
      <c r="E1327" s="265">
        <v>77.3</v>
      </c>
      <c r="F1327" s="266">
        <v>13.6</v>
      </c>
      <c r="G1327" s="269">
        <v>30</v>
      </c>
      <c r="H1327" s="268">
        <v>97.8</v>
      </c>
    </row>
    <row r="1328" spans="1:8" ht="12.65" customHeight="1">
      <c r="A1328" s="263" t="s">
        <v>4456</v>
      </c>
      <c r="B1328" s="263" t="s">
        <v>446</v>
      </c>
      <c r="C1328" s="263" t="s">
        <v>4457</v>
      </c>
      <c r="D1328" s="264">
        <v>0.32</v>
      </c>
      <c r="E1328" s="265">
        <v>81.2</v>
      </c>
      <c r="F1328" s="266">
        <v>8.1999999999999993</v>
      </c>
      <c r="G1328" s="269" t="s">
        <v>5734</v>
      </c>
      <c r="H1328" s="268">
        <v>95.1</v>
      </c>
    </row>
    <row r="1329" spans="1:8" ht="12.65" customHeight="1">
      <c r="A1329" s="263" t="s">
        <v>4459</v>
      </c>
      <c r="B1329" s="263" t="s">
        <v>446</v>
      </c>
      <c r="C1329" s="263" t="s">
        <v>4460</v>
      </c>
      <c r="D1329" s="264">
        <v>0.12</v>
      </c>
      <c r="E1329" s="265">
        <v>89.7</v>
      </c>
      <c r="F1329" s="266">
        <v>10.6</v>
      </c>
      <c r="G1329" s="269">
        <v>26.6</v>
      </c>
      <c r="H1329" s="268">
        <v>94.7</v>
      </c>
    </row>
    <row r="1330" spans="1:8" ht="12.65" customHeight="1">
      <c r="A1330" s="263" t="s">
        <v>4462</v>
      </c>
      <c r="B1330" s="263" t="s">
        <v>446</v>
      </c>
      <c r="C1330" s="263" t="s">
        <v>4463</v>
      </c>
      <c r="D1330" s="264">
        <v>0.23</v>
      </c>
      <c r="E1330" s="265">
        <v>79</v>
      </c>
      <c r="F1330" s="266">
        <v>12.5</v>
      </c>
      <c r="G1330" s="269">
        <v>6.9</v>
      </c>
      <c r="H1330" s="268">
        <v>95.2</v>
      </c>
    </row>
    <row r="1331" spans="1:8" ht="12.65" customHeight="1">
      <c r="A1331" s="263" t="s">
        <v>4465</v>
      </c>
      <c r="B1331" s="263" t="s">
        <v>446</v>
      </c>
      <c r="C1331" s="263" t="s">
        <v>4466</v>
      </c>
      <c r="D1331" s="264">
        <v>0.25</v>
      </c>
      <c r="E1331" s="265">
        <v>79.7</v>
      </c>
      <c r="F1331" s="266">
        <v>9.8000000000000007</v>
      </c>
      <c r="G1331" s="269">
        <v>14.6</v>
      </c>
      <c r="H1331" s="268">
        <v>95.3</v>
      </c>
    </row>
    <row r="1332" spans="1:8" ht="12.65" customHeight="1">
      <c r="A1332" s="263" t="s">
        <v>4467</v>
      </c>
      <c r="B1332" s="263" t="s">
        <v>446</v>
      </c>
      <c r="C1332" s="263" t="s">
        <v>4468</v>
      </c>
      <c r="D1332" s="264">
        <v>0.28000000000000003</v>
      </c>
      <c r="E1332" s="265">
        <v>79</v>
      </c>
      <c r="F1332" s="266">
        <v>8.3000000000000007</v>
      </c>
      <c r="G1332" s="269" t="s">
        <v>5734</v>
      </c>
      <c r="H1332" s="268">
        <v>95.5</v>
      </c>
    </row>
    <row r="1333" spans="1:8" ht="12.65" customHeight="1">
      <c r="A1333" s="263" t="s">
        <v>4473</v>
      </c>
      <c r="B1333" s="263" t="s">
        <v>450</v>
      </c>
      <c r="C1333" s="263" t="s">
        <v>542</v>
      </c>
      <c r="D1333" s="264">
        <v>0.81</v>
      </c>
      <c r="E1333" s="265">
        <v>94.8</v>
      </c>
      <c r="F1333" s="266">
        <v>10.9</v>
      </c>
      <c r="G1333" s="269">
        <v>158.9</v>
      </c>
      <c r="H1333" s="268">
        <v>99.8</v>
      </c>
    </row>
    <row r="1334" spans="1:8" ht="12.65" customHeight="1">
      <c r="A1334" s="263" t="s">
        <v>4476</v>
      </c>
      <c r="B1334" s="263" t="s">
        <v>450</v>
      </c>
      <c r="C1334" s="263" t="s">
        <v>765</v>
      </c>
      <c r="D1334" s="264">
        <v>0.59</v>
      </c>
      <c r="E1334" s="265">
        <v>92.6</v>
      </c>
      <c r="F1334" s="266">
        <v>6.9</v>
      </c>
      <c r="G1334" s="269">
        <v>56</v>
      </c>
      <c r="H1334" s="268">
        <v>98.6</v>
      </c>
    </row>
    <row r="1335" spans="1:8" ht="12.65" customHeight="1">
      <c r="A1335" s="263" t="s">
        <v>4478</v>
      </c>
      <c r="B1335" s="263" t="s">
        <v>450</v>
      </c>
      <c r="C1335" s="263" t="s">
        <v>4479</v>
      </c>
      <c r="D1335" s="264">
        <v>0.64</v>
      </c>
      <c r="E1335" s="265">
        <v>85.9</v>
      </c>
      <c r="F1335" s="266">
        <v>8.3000000000000007</v>
      </c>
      <c r="G1335" s="269">
        <v>64.5</v>
      </c>
      <c r="H1335" s="268">
        <v>96.8</v>
      </c>
    </row>
    <row r="1336" spans="1:8" ht="12.65" customHeight="1">
      <c r="A1336" s="263" t="s">
        <v>4481</v>
      </c>
      <c r="B1336" s="263" t="s">
        <v>450</v>
      </c>
      <c r="C1336" s="263" t="s">
        <v>4482</v>
      </c>
      <c r="D1336" s="264">
        <v>0.54</v>
      </c>
      <c r="E1336" s="265">
        <v>91.3</v>
      </c>
      <c r="F1336" s="266">
        <v>7.7</v>
      </c>
      <c r="G1336" s="269">
        <v>34</v>
      </c>
      <c r="H1336" s="268">
        <v>97.4</v>
      </c>
    </row>
    <row r="1337" spans="1:8" ht="12.65" customHeight="1">
      <c r="A1337" s="263" t="s">
        <v>4484</v>
      </c>
      <c r="B1337" s="263" t="s">
        <v>450</v>
      </c>
      <c r="C1337" s="263" t="s">
        <v>4485</v>
      </c>
      <c r="D1337" s="264">
        <v>0.54</v>
      </c>
      <c r="E1337" s="265">
        <v>89.4</v>
      </c>
      <c r="F1337" s="266">
        <v>6.7</v>
      </c>
      <c r="G1337" s="269">
        <v>18.100000000000001</v>
      </c>
      <c r="H1337" s="268">
        <v>100.8</v>
      </c>
    </row>
    <row r="1338" spans="1:8" ht="12.65" customHeight="1">
      <c r="A1338" s="263" t="s">
        <v>4487</v>
      </c>
      <c r="B1338" s="263" t="s">
        <v>450</v>
      </c>
      <c r="C1338" s="263" t="s">
        <v>631</v>
      </c>
      <c r="D1338" s="264">
        <v>0.8</v>
      </c>
      <c r="E1338" s="265">
        <v>82.8</v>
      </c>
      <c r="F1338" s="266">
        <v>1.5</v>
      </c>
      <c r="G1338" s="269" t="s">
        <v>5734</v>
      </c>
      <c r="H1338" s="268">
        <v>100.7</v>
      </c>
    </row>
    <row r="1339" spans="1:8" ht="12.65" customHeight="1">
      <c r="A1339" s="263" t="s">
        <v>4489</v>
      </c>
      <c r="B1339" s="263" t="s">
        <v>450</v>
      </c>
      <c r="C1339" s="263" t="s">
        <v>2464</v>
      </c>
      <c r="D1339" s="264">
        <v>0.45</v>
      </c>
      <c r="E1339" s="265">
        <v>90.6</v>
      </c>
      <c r="F1339" s="266">
        <v>9.6999999999999993</v>
      </c>
      <c r="G1339" s="269">
        <v>66</v>
      </c>
      <c r="H1339" s="268">
        <v>99.5</v>
      </c>
    </row>
    <row r="1340" spans="1:8" ht="12.65" customHeight="1">
      <c r="A1340" s="263" t="s">
        <v>4490</v>
      </c>
      <c r="B1340" s="263" t="s">
        <v>450</v>
      </c>
      <c r="C1340" s="263" t="s">
        <v>4491</v>
      </c>
      <c r="D1340" s="264">
        <v>0.34</v>
      </c>
      <c r="E1340" s="265">
        <v>94</v>
      </c>
      <c r="F1340" s="266">
        <v>6.7</v>
      </c>
      <c r="G1340" s="269">
        <v>30.1</v>
      </c>
      <c r="H1340" s="268">
        <v>97.3</v>
      </c>
    </row>
    <row r="1341" spans="1:8" ht="12.65" customHeight="1">
      <c r="A1341" s="263" t="s">
        <v>4492</v>
      </c>
      <c r="B1341" s="263" t="s">
        <v>450</v>
      </c>
      <c r="C1341" s="263" t="s">
        <v>4493</v>
      </c>
      <c r="D1341" s="264">
        <v>0.26</v>
      </c>
      <c r="E1341" s="265">
        <v>92.6</v>
      </c>
      <c r="F1341" s="266">
        <v>11</v>
      </c>
      <c r="G1341" s="269">
        <v>100.4</v>
      </c>
      <c r="H1341" s="268">
        <v>96.7</v>
      </c>
    </row>
    <row r="1342" spans="1:8" ht="12.65" customHeight="1">
      <c r="A1342" s="263" t="s">
        <v>4495</v>
      </c>
      <c r="B1342" s="263" t="s">
        <v>450</v>
      </c>
      <c r="C1342" s="263" t="s">
        <v>4496</v>
      </c>
      <c r="D1342" s="264">
        <v>0.78</v>
      </c>
      <c r="E1342" s="265">
        <v>90.6</v>
      </c>
      <c r="F1342" s="266">
        <v>13.8</v>
      </c>
      <c r="G1342" s="269">
        <v>136.80000000000001</v>
      </c>
      <c r="H1342" s="268">
        <v>99.3</v>
      </c>
    </row>
    <row r="1343" spans="1:8" ht="12.65" customHeight="1">
      <c r="A1343" s="263" t="s">
        <v>4498</v>
      </c>
      <c r="B1343" s="263" t="s">
        <v>450</v>
      </c>
      <c r="C1343" s="263" t="s">
        <v>4499</v>
      </c>
      <c r="D1343" s="264">
        <v>0.85</v>
      </c>
      <c r="E1343" s="265">
        <v>85</v>
      </c>
      <c r="F1343" s="266">
        <v>1.6</v>
      </c>
      <c r="G1343" s="269" t="s">
        <v>5734</v>
      </c>
      <c r="H1343" s="268">
        <v>100.3</v>
      </c>
    </row>
    <row r="1344" spans="1:8" ht="12.65" customHeight="1">
      <c r="A1344" s="263" t="s">
        <v>4501</v>
      </c>
      <c r="B1344" s="263" t="s">
        <v>450</v>
      </c>
      <c r="C1344" s="263" t="s">
        <v>4502</v>
      </c>
      <c r="D1344" s="264">
        <v>0.61</v>
      </c>
      <c r="E1344" s="265">
        <v>89.8</v>
      </c>
      <c r="F1344" s="266">
        <v>5</v>
      </c>
      <c r="G1344" s="269">
        <v>74</v>
      </c>
      <c r="H1344" s="268">
        <v>98.3</v>
      </c>
    </row>
    <row r="1345" spans="1:8" ht="12.65" customHeight="1">
      <c r="A1345" s="263" t="s">
        <v>4504</v>
      </c>
      <c r="B1345" s="263" t="s">
        <v>450</v>
      </c>
      <c r="C1345" s="263" t="s">
        <v>4505</v>
      </c>
      <c r="D1345" s="264">
        <v>0.32</v>
      </c>
      <c r="E1345" s="265">
        <v>88.6</v>
      </c>
      <c r="F1345" s="266">
        <v>12.3</v>
      </c>
      <c r="G1345" s="269">
        <v>83.9</v>
      </c>
      <c r="H1345" s="268">
        <v>99.9</v>
      </c>
    </row>
    <row r="1346" spans="1:8" ht="12.65" customHeight="1">
      <c r="A1346" s="263" t="s">
        <v>4507</v>
      </c>
      <c r="B1346" s="263" t="s">
        <v>450</v>
      </c>
      <c r="C1346" s="263" t="s">
        <v>4508</v>
      </c>
      <c r="D1346" s="264">
        <v>0.3</v>
      </c>
      <c r="E1346" s="265">
        <v>91.2</v>
      </c>
      <c r="F1346" s="266">
        <v>7</v>
      </c>
      <c r="G1346" s="269">
        <v>11.7</v>
      </c>
      <c r="H1346" s="268">
        <v>99.3</v>
      </c>
    </row>
    <row r="1347" spans="1:8" ht="12.65" customHeight="1">
      <c r="A1347" s="263" t="s">
        <v>4510</v>
      </c>
      <c r="B1347" s="263" t="s">
        <v>450</v>
      </c>
      <c r="C1347" s="263" t="s">
        <v>4511</v>
      </c>
      <c r="D1347" s="264">
        <v>0.84</v>
      </c>
      <c r="E1347" s="265">
        <v>92.3</v>
      </c>
      <c r="F1347" s="266">
        <v>6.8</v>
      </c>
      <c r="G1347" s="269">
        <v>99.3</v>
      </c>
      <c r="H1347" s="268">
        <v>99.3</v>
      </c>
    </row>
    <row r="1348" spans="1:8" ht="12.65" customHeight="1">
      <c r="A1348" s="263" t="s">
        <v>4513</v>
      </c>
      <c r="B1348" s="263" t="s">
        <v>450</v>
      </c>
      <c r="C1348" s="263" t="s">
        <v>4514</v>
      </c>
      <c r="D1348" s="264">
        <v>0.79</v>
      </c>
      <c r="E1348" s="265">
        <v>81.7</v>
      </c>
      <c r="F1348" s="266">
        <v>5.7</v>
      </c>
      <c r="G1348" s="269" t="s">
        <v>5734</v>
      </c>
      <c r="H1348" s="268">
        <v>96.9</v>
      </c>
    </row>
    <row r="1349" spans="1:8" ht="12.65" customHeight="1">
      <c r="A1349" s="263" t="s">
        <v>4516</v>
      </c>
      <c r="B1349" s="263" t="s">
        <v>450</v>
      </c>
      <c r="C1349" s="263" t="s">
        <v>4517</v>
      </c>
      <c r="D1349" s="264">
        <v>0.51</v>
      </c>
      <c r="E1349" s="265">
        <v>88.1</v>
      </c>
      <c r="F1349" s="266">
        <v>5.8</v>
      </c>
      <c r="G1349" s="269" t="s">
        <v>5734</v>
      </c>
      <c r="H1349" s="268">
        <v>95.4</v>
      </c>
    </row>
    <row r="1350" spans="1:8" ht="12.65" customHeight="1">
      <c r="A1350" s="263" t="s">
        <v>4519</v>
      </c>
      <c r="B1350" s="263" t="s">
        <v>450</v>
      </c>
      <c r="C1350" s="263" t="s">
        <v>4520</v>
      </c>
      <c r="D1350" s="264">
        <v>0.69</v>
      </c>
      <c r="E1350" s="265">
        <v>80.5</v>
      </c>
      <c r="F1350" s="266">
        <v>3.5</v>
      </c>
      <c r="G1350" s="269" t="s">
        <v>5734</v>
      </c>
      <c r="H1350" s="268">
        <v>95.3</v>
      </c>
    </row>
    <row r="1351" spans="1:8" ht="12.65" customHeight="1">
      <c r="A1351" s="263" t="s">
        <v>4522</v>
      </c>
      <c r="B1351" s="263" t="s">
        <v>450</v>
      </c>
      <c r="C1351" s="263" t="s">
        <v>4523</v>
      </c>
      <c r="D1351" s="264">
        <v>0.2</v>
      </c>
      <c r="E1351" s="265">
        <v>86.8</v>
      </c>
      <c r="F1351" s="266">
        <v>12.3</v>
      </c>
      <c r="G1351" s="269">
        <v>19.600000000000001</v>
      </c>
      <c r="H1351" s="268">
        <v>96.3</v>
      </c>
    </row>
    <row r="1352" spans="1:8" ht="12.65" customHeight="1">
      <c r="A1352" s="263" t="s">
        <v>4525</v>
      </c>
      <c r="B1352" s="263" t="s">
        <v>450</v>
      </c>
      <c r="C1352" s="263" t="s">
        <v>4526</v>
      </c>
      <c r="D1352" s="264">
        <v>0.35</v>
      </c>
      <c r="E1352" s="265">
        <v>85.1</v>
      </c>
      <c r="F1352" s="266">
        <v>13.7</v>
      </c>
      <c r="G1352" s="269">
        <v>57.3</v>
      </c>
      <c r="H1352" s="268">
        <v>97.8</v>
      </c>
    </row>
    <row r="1353" spans="1:8" ht="12.65" customHeight="1">
      <c r="A1353" s="263" t="s">
        <v>4528</v>
      </c>
      <c r="B1353" s="263" t="s">
        <v>450</v>
      </c>
      <c r="C1353" s="263" t="s">
        <v>4529</v>
      </c>
      <c r="D1353" s="264">
        <v>0.36</v>
      </c>
      <c r="E1353" s="265">
        <v>86.7</v>
      </c>
      <c r="F1353" s="266">
        <v>12.7</v>
      </c>
      <c r="G1353" s="269" t="s">
        <v>5734</v>
      </c>
      <c r="H1353" s="268">
        <v>95.9</v>
      </c>
    </row>
    <row r="1354" spans="1:8" ht="12.65" customHeight="1">
      <c r="A1354" s="263" t="s">
        <v>4531</v>
      </c>
      <c r="B1354" s="263" t="s">
        <v>450</v>
      </c>
      <c r="C1354" s="263" t="s">
        <v>4532</v>
      </c>
      <c r="D1354" s="264">
        <v>0.32</v>
      </c>
      <c r="E1354" s="265">
        <v>86.7</v>
      </c>
      <c r="F1354" s="266">
        <v>9.6999999999999993</v>
      </c>
      <c r="G1354" s="269">
        <v>6.5</v>
      </c>
      <c r="H1354" s="268">
        <v>98.3</v>
      </c>
    </row>
    <row r="1355" spans="1:8" ht="12.65" customHeight="1">
      <c r="A1355" s="263" t="s">
        <v>4534</v>
      </c>
      <c r="B1355" s="263" t="s">
        <v>450</v>
      </c>
      <c r="C1355" s="263" t="s">
        <v>4535</v>
      </c>
      <c r="D1355" s="264">
        <v>0.21</v>
      </c>
      <c r="E1355" s="265">
        <v>73.400000000000006</v>
      </c>
      <c r="F1355" s="266">
        <v>5.6</v>
      </c>
      <c r="G1355" s="269" t="s">
        <v>5734</v>
      </c>
      <c r="H1355" s="268">
        <v>96</v>
      </c>
    </row>
    <row r="1356" spans="1:8" ht="12.65" customHeight="1">
      <c r="A1356" s="263" t="s">
        <v>4540</v>
      </c>
      <c r="B1356" s="263" t="s">
        <v>454</v>
      </c>
      <c r="C1356" s="263" t="s">
        <v>705</v>
      </c>
      <c r="D1356" s="264">
        <v>0.54</v>
      </c>
      <c r="E1356" s="265">
        <v>93.5</v>
      </c>
      <c r="F1356" s="266">
        <v>10.1</v>
      </c>
      <c r="G1356" s="269">
        <v>64.099999999999994</v>
      </c>
      <c r="H1356" s="268">
        <v>99.7</v>
      </c>
    </row>
    <row r="1357" spans="1:8" ht="12.65" customHeight="1">
      <c r="A1357" s="263" t="s">
        <v>4543</v>
      </c>
      <c r="B1357" s="263" t="s">
        <v>454</v>
      </c>
      <c r="C1357" s="263" t="s">
        <v>4544</v>
      </c>
      <c r="D1357" s="264">
        <v>0.72</v>
      </c>
      <c r="E1357" s="265">
        <v>87.5</v>
      </c>
      <c r="F1357" s="266">
        <v>2.7</v>
      </c>
      <c r="G1357" s="269">
        <v>26.9</v>
      </c>
      <c r="H1357" s="268">
        <v>100</v>
      </c>
    </row>
    <row r="1358" spans="1:8" ht="12.65" customHeight="1">
      <c r="A1358" s="263" t="s">
        <v>4546</v>
      </c>
      <c r="B1358" s="263" t="s">
        <v>454</v>
      </c>
      <c r="C1358" s="263" t="s">
        <v>4547</v>
      </c>
      <c r="D1358" s="264">
        <v>0.63</v>
      </c>
      <c r="E1358" s="265">
        <v>89.8</v>
      </c>
      <c r="F1358" s="266">
        <v>5.6</v>
      </c>
      <c r="G1358" s="269">
        <v>60.7</v>
      </c>
      <c r="H1358" s="268">
        <v>99.6</v>
      </c>
    </row>
    <row r="1359" spans="1:8" ht="12.65" customHeight="1">
      <c r="A1359" s="263" t="s">
        <v>4549</v>
      </c>
      <c r="B1359" s="263" t="s">
        <v>454</v>
      </c>
      <c r="C1359" s="263" t="s">
        <v>4550</v>
      </c>
      <c r="D1359" s="264">
        <v>0.32</v>
      </c>
      <c r="E1359" s="265">
        <v>87.9</v>
      </c>
      <c r="F1359" s="266">
        <v>5.6</v>
      </c>
      <c r="G1359" s="269" t="s">
        <v>5734</v>
      </c>
      <c r="H1359" s="268">
        <v>98.7</v>
      </c>
    </row>
    <row r="1360" spans="1:8" ht="12.65" customHeight="1">
      <c r="A1360" s="263" t="s">
        <v>4552</v>
      </c>
      <c r="B1360" s="263" t="s">
        <v>454</v>
      </c>
      <c r="C1360" s="263" t="s">
        <v>4553</v>
      </c>
      <c r="D1360" s="264">
        <v>0.8</v>
      </c>
      <c r="E1360" s="265">
        <v>88.5</v>
      </c>
      <c r="F1360" s="266">
        <v>3.2</v>
      </c>
      <c r="G1360" s="269" t="s">
        <v>5734</v>
      </c>
      <c r="H1360" s="268">
        <v>99.6</v>
      </c>
    </row>
    <row r="1361" spans="1:8" ht="12.65" customHeight="1">
      <c r="A1361" s="263" t="s">
        <v>4555</v>
      </c>
      <c r="B1361" s="263" t="s">
        <v>454</v>
      </c>
      <c r="C1361" s="263" t="s">
        <v>4556</v>
      </c>
      <c r="D1361" s="264">
        <v>0.87</v>
      </c>
      <c r="E1361" s="265">
        <v>89.5</v>
      </c>
      <c r="F1361" s="266">
        <v>4.0999999999999996</v>
      </c>
      <c r="G1361" s="269">
        <v>21.6</v>
      </c>
      <c r="H1361" s="268">
        <v>99.5</v>
      </c>
    </row>
    <row r="1362" spans="1:8" ht="12.65" customHeight="1">
      <c r="A1362" s="263" t="s">
        <v>4558</v>
      </c>
      <c r="B1362" s="263" t="s">
        <v>454</v>
      </c>
      <c r="C1362" s="263" t="s">
        <v>4559</v>
      </c>
      <c r="D1362" s="264">
        <v>0.56000000000000005</v>
      </c>
      <c r="E1362" s="265">
        <v>90.2</v>
      </c>
      <c r="F1362" s="266">
        <v>4.2</v>
      </c>
      <c r="G1362" s="269" t="s">
        <v>5734</v>
      </c>
      <c r="H1362" s="268">
        <v>97.6</v>
      </c>
    </row>
    <row r="1363" spans="1:8" ht="12.65" customHeight="1">
      <c r="A1363" s="263" t="s">
        <v>4561</v>
      </c>
      <c r="B1363" s="263" t="s">
        <v>454</v>
      </c>
      <c r="C1363" s="263" t="s">
        <v>4562</v>
      </c>
      <c r="D1363" s="264">
        <v>0.65</v>
      </c>
      <c r="E1363" s="265">
        <v>91</v>
      </c>
      <c r="F1363" s="266">
        <v>6</v>
      </c>
      <c r="G1363" s="269">
        <v>12.7</v>
      </c>
      <c r="H1363" s="268">
        <v>98.4</v>
      </c>
    </row>
    <row r="1364" spans="1:8" ht="12.65" customHeight="1">
      <c r="A1364" s="263" t="s">
        <v>4564</v>
      </c>
      <c r="B1364" s="263" t="s">
        <v>454</v>
      </c>
      <c r="C1364" s="263" t="s">
        <v>4565</v>
      </c>
      <c r="D1364" s="264">
        <v>0.33</v>
      </c>
      <c r="E1364" s="265">
        <v>90.4</v>
      </c>
      <c r="F1364" s="266">
        <v>6.1</v>
      </c>
      <c r="G1364" s="269">
        <v>9.3000000000000007</v>
      </c>
      <c r="H1364" s="268">
        <v>97.2</v>
      </c>
    </row>
    <row r="1365" spans="1:8" ht="12.65" customHeight="1">
      <c r="A1365" s="263" t="s">
        <v>4567</v>
      </c>
      <c r="B1365" s="263" t="s">
        <v>454</v>
      </c>
      <c r="C1365" s="263" t="s">
        <v>4568</v>
      </c>
      <c r="D1365" s="264">
        <v>0.51</v>
      </c>
      <c r="E1365" s="265">
        <v>90.8</v>
      </c>
      <c r="F1365" s="266">
        <v>9.1999999999999993</v>
      </c>
      <c r="G1365" s="269">
        <v>47.8</v>
      </c>
      <c r="H1365" s="268">
        <v>97.6</v>
      </c>
    </row>
    <row r="1366" spans="1:8" ht="12.65" customHeight="1">
      <c r="A1366" s="263" t="s">
        <v>4570</v>
      </c>
      <c r="B1366" s="263" t="s">
        <v>454</v>
      </c>
      <c r="C1366" s="263" t="s">
        <v>4571</v>
      </c>
      <c r="D1366" s="264">
        <v>0.38</v>
      </c>
      <c r="E1366" s="265">
        <v>90.3</v>
      </c>
      <c r="F1366" s="266">
        <v>8.1</v>
      </c>
      <c r="G1366" s="269">
        <v>25.2</v>
      </c>
      <c r="H1366" s="268">
        <v>99.5</v>
      </c>
    </row>
    <row r="1367" spans="1:8" ht="12.65" customHeight="1">
      <c r="A1367" s="263" t="s">
        <v>4573</v>
      </c>
      <c r="B1367" s="263" t="s">
        <v>454</v>
      </c>
      <c r="C1367" s="263" t="s">
        <v>4574</v>
      </c>
      <c r="D1367" s="264">
        <v>0.78</v>
      </c>
      <c r="E1367" s="265">
        <v>86.7</v>
      </c>
      <c r="F1367" s="266">
        <v>9</v>
      </c>
      <c r="G1367" s="269">
        <v>66</v>
      </c>
      <c r="H1367" s="268">
        <v>101.6</v>
      </c>
    </row>
    <row r="1368" spans="1:8" ht="12.65" customHeight="1">
      <c r="A1368" s="263" t="s">
        <v>4576</v>
      </c>
      <c r="B1368" s="263" t="s">
        <v>454</v>
      </c>
      <c r="C1368" s="263" t="s">
        <v>4577</v>
      </c>
      <c r="D1368" s="264">
        <v>0.59</v>
      </c>
      <c r="E1368" s="265">
        <v>89.5</v>
      </c>
      <c r="F1368" s="266">
        <v>7.8</v>
      </c>
      <c r="G1368" s="269">
        <v>54.1</v>
      </c>
      <c r="H1368" s="268">
        <v>100.2</v>
      </c>
    </row>
    <row r="1369" spans="1:8" ht="12.65" customHeight="1">
      <c r="A1369" s="263" t="s">
        <v>4579</v>
      </c>
      <c r="B1369" s="263" t="s">
        <v>454</v>
      </c>
      <c r="C1369" s="263" t="s">
        <v>4580</v>
      </c>
      <c r="D1369" s="264">
        <v>0.17</v>
      </c>
      <c r="E1369" s="265">
        <v>92.4</v>
      </c>
      <c r="F1369" s="266">
        <v>12.2</v>
      </c>
      <c r="G1369" s="269">
        <v>27.1</v>
      </c>
      <c r="H1369" s="268">
        <v>95.3</v>
      </c>
    </row>
    <row r="1370" spans="1:8" ht="12.65" customHeight="1">
      <c r="A1370" s="263" t="s">
        <v>4582</v>
      </c>
      <c r="B1370" s="263" t="s">
        <v>454</v>
      </c>
      <c r="C1370" s="263" t="s">
        <v>4583</v>
      </c>
      <c r="D1370" s="264">
        <v>0.68</v>
      </c>
      <c r="E1370" s="265">
        <v>89.9</v>
      </c>
      <c r="F1370" s="266">
        <v>5.8</v>
      </c>
      <c r="G1370" s="269">
        <v>32.700000000000003</v>
      </c>
      <c r="H1370" s="268">
        <v>97.4</v>
      </c>
    </row>
    <row r="1371" spans="1:8" ht="12.65" customHeight="1">
      <c r="A1371" s="263" t="s">
        <v>4585</v>
      </c>
      <c r="B1371" s="263" t="s">
        <v>454</v>
      </c>
      <c r="C1371" s="263" t="s">
        <v>4586</v>
      </c>
      <c r="D1371" s="264">
        <v>0.12</v>
      </c>
      <c r="E1371" s="265">
        <v>83.2</v>
      </c>
      <c r="F1371" s="266">
        <v>8.1</v>
      </c>
      <c r="G1371" s="269" t="s">
        <v>5734</v>
      </c>
      <c r="H1371" s="268">
        <v>93</v>
      </c>
    </row>
    <row r="1372" spans="1:8" ht="12.65" customHeight="1">
      <c r="A1372" s="263" t="s">
        <v>4588</v>
      </c>
      <c r="B1372" s="263" t="s">
        <v>454</v>
      </c>
      <c r="C1372" s="263" t="s">
        <v>4589</v>
      </c>
      <c r="D1372" s="264">
        <v>0.46</v>
      </c>
      <c r="E1372" s="265">
        <v>87.5</v>
      </c>
      <c r="F1372" s="266">
        <v>10.5</v>
      </c>
      <c r="G1372" s="269">
        <v>26.1</v>
      </c>
      <c r="H1372" s="268">
        <v>98.1</v>
      </c>
    </row>
    <row r="1373" spans="1:8" ht="12.65" customHeight="1">
      <c r="A1373" s="263" t="s">
        <v>4591</v>
      </c>
      <c r="B1373" s="263" t="s">
        <v>454</v>
      </c>
      <c r="C1373" s="263" t="s">
        <v>4592</v>
      </c>
      <c r="D1373" s="264">
        <v>0.41</v>
      </c>
      <c r="E1373" s="265">
        <v>82.1</v>
      </c>
      <c r="F1373" s="266">
        <v>12.5</v>
      </c>
      <c r="G1373" s="269">
        <v>121.6</v>
      </c>
      <c r="H1373" s="268">
        <v>96</v>
      </c>
    </row>
    <row r="1374" spans="1:8" ht="12.65" customHeight="1">
      <c r="A1374" s="263" t="s">
        <v>4594</v>
      </c>
      <c r="B1374" s="263" t="s">
        <v>454</v>
      </c>
      <c r="C1374" s="263" t="s">
        <v>4595</v>
      </c>
      <c r="D1374" s="264">
        <v>0.16</v>
      </c>
      <c r="E1374" s="265">
        <v>73</v>
      </c>
      <c r="F1374" s="266">
        <v>-0.9</v>
      </c>
      <c r="G1374" s="269" t="s">
        <v>5734</v>
      </c>
      <c r="H1374" s="268">
        <v>96.8</v>
      </c>
    </row>
    <row r="1375" spans="1:8" ht="12.65" customHeight="1">
      <c r="A1375" s="263" t="s">
        <v>4600</v>
      </c>
      <c r="B1375" s="263" t="s">
        <v>458</v>
      </c>
      <c r="C1375" s="263" t="s">
        <v>4601</v>
      </c>
      <c r="D1375" s="264">
        <v>0.8</v>
      </c>
      <c r="E1375" s="265">
        <v>92</v>
      </c>
      <c r="F1375" s="266">
        <v>5.9</v>
      </c>
      <c r="G1375" s="269">
        <v>51.4</v>
      </c>
      <c r="H1375" s="268">
        <v>99.2</v>
      </c>
    </row>
    <row r="1376" spans="1:8" ht="12.65" customHeight="1">
      <c r="A1376" s="263" t="s">
        <v>4604</v>
      </c>
      <c r="B1376" s="263" t="s">
        <v>458</v>
      </c>
      <c r="C1376" s="263" t="s">
        <v>4605</v>
      </c>
      <c r="D1376" s="264">
        <v>0.62</v>
      </c>
      <c r="E1376" s="265">
        <v>93.9</v>
      </c>
      <c r="F1376" s="266">
        <v>12.5</v>
      </c>
      <c r="G1376" s="269">
        <v>87.6</v>
      </c>
      <c r="H1376" s="268">
        <v>96.6</v>
      </c>
    </row>
    <row r="1377" spans="1:8" ht="12.65" customHeight="1">
      <c r="A1377" s="263" t="s">
        <v>4607</v>
      </c>
      <c r="B1377" s="263" t="s">
        <v>458</v>
      </c>
      <c r="C1377" s="263" t="s">
        <v>4608</v>
      </c>
      <c r="D1377" s="264">
        <v>0.56999999999999995</v>
      </c>
      <c r="E1377" s="265">
        <v>90.9</v>
      </c>
      <c r="F1377" s="266">
        <v>13.2</v>
      </c>
      <c r="G1377" s="269">
        <v>95.4</v>
      </c>
      <c r="H1377" s="268">
        <v>98.9</v>
      </c>
    </row>
    <row r="1378" spans="1:8" ht="12.65" customHeight="1">
      <c r="A1378" s="263" t="s">
        <v>4610</v>
      </c>
      <c r="B1378" s="263" t="s">
        <v>458</v>
      </c>
      <c r="C1378" s="263" t="s">
        <v>4611</v>
      </c>
      <c r="D1378" s="264">
        <v>0.79</v>
      </c>
      <c r="E1378" s="265">
        <v>81.599999999999994</v>
      </c>
      <c r="F1378" s="266">
        <v>5</v>
      </c>
      <c r="G1378" s="269" t="s">
        <v>5734</v>
      </c>
      <c r="H1378" s="268">
        <v>97.8</v>
      </c>
    </row>
    <row r="1379" spans="1:8" ht="12.65" customHeight="1">
      <c r="A1379" s="263" t="s">
        <v>4613</v>
      </c>
      <c r="B1379" s="263" t="s">
        <v>458</v>
      </c>
      <c r="C1379" s="263" t="s">
        <v>4614</v>
      </c>
      <c r="D1379" s="264">
        <v>0.37</v>
      </c>
      <c r="E1379" s="265">
        <v>88.3</v>
      </c>
      <c r="F1379" s="266">
        <v>7.4</v>
      </c>
      <c r="G1379" s="269">
        <v>17.2</v>
      </c>
      <c r="H1379" s="268">
        <v>100.1</v>
      </c>
    </row>
    <row r="1380" spans="1:8" ht="12.65" customHeight="1">
      <c r="A1380" s="263" t="s">
        <v>4616</v>
      </c>
      <c r="B1380" s="263" t="s">
        <v>458</v>
      </c>
      <c r="C1380" s="263" t="s">
        <v>4617</v>
      </c>
      <c r="D1380" s="264">
        <v>0.35</v>
      </c>
      <c r="E1380" s="265">
        <v>91.5</v>
      </c>
      <c r="F1380" s="266">
        <v>7.8</v>
      </c>
      <c r="G1380" s="269" t="s">
        <v>5734</v>
      </c>
      <c r="H1380" s="268">
        <v>99.2</v>
      </c>
    </row>
    <row r="1381" spans="1:8" ht="12.65" customHeight="1">
      <c r="A1381" s="263" t="s">
        <v>4619</v>
      </c>
      <c r="B1381" s="263" t="s">
        <v>458</v>
      </c>
      <c r="C1381" s="263" t="s">
        <v>4620</v>
      </c>
      <c r="D1381" s="264">
        <v>0.3</v>
      </c>
      <c r="E1381" s="265">
        <v>92.7</v>
      </c>
      <c r="F1381" s="266">
        <v>9.4</v>
      </c>
      <c r="G1381" s="269">
        <v>22.9</v>
      </c>
      <c r="H1381" s="268">
        <v>99.7</v>
      </c>
    </row>
    <row r="1382" spans="1:8" ht="12.65" customHeight="1">
      <c r="A1382" s="263" t="s">
        <v>4622</v>
      </c>
      <c r="B1382" s="263" t="s">
        <v>458</v>
      </c>
      <c r="C1382" s="263" t="s">
        <v>4623</v>
      </c>
      <c r="D1382" s="264">
        <v>0.22</v>
      </c>
      <c r="E1382" s="265">
        <v>88</v>
      </c>
      <c r="F1382" s="266">
        <v>6.7</v>
      </c>
      <c r="G1382" s="269" t="s">
        <v>5734</v>
      </c>
      <c r="H1382" s="268">
        <v>98.2</v>
      </c>
    </row>
    <row r="1383" spans="1:8" ht="12.65" customHeight="1">
      <c r="A1383" s="263" t="s">
        <v>4624</v>
      </c>
      <c r="B1383" s="263" t="s">
        <v>458</v>
      </c>
      <c r="C1383" s="263" t="s">
        <v>4625</v>
      </c>
      <c r="D1383" s="264">
        <v>0.24</v>
      </c>
      <c r="E1383" s="265">
        <v>83.2</v>
      </c>
      <c r="F1383" s="266">
        <v>4.9000000000000004</v>
      </c>
      <c r="G1383" s="269" t="s">
        <v>5734</v>
      </c>
      <c r="H1383" s="268">
        <v>95.4</v>
      </c>
    </row>
    <row r="1384" spans="1:8" ht="12.65" customHeight="1">
      <c r="A1384" s="263" t="s">
        <v>4627</v>
      </c>
      <c r="B1384" s="263" t="s">
        <v>458</v>
      </c>
      <c r="C1384" s="263" t="s">
        <v>4628</v>
      </c>
      <c r="D1384" s="264">
        <v>0.13</v>
      </c>
      <c r="E1384" s="265">
        <v>83</v>
      </c>
      <c r="F1384" s="266">
        <v>4.8</v>
      </c>
      <c r="G1384" s="269" t="s">
        <v>5734</v>
      </c>
      <c r="H1384" s="268">
        <v>95</v>
      </c>
    </row>
    <row r="1385" spans="1:8" ht="12.65" customHeight="1">
      <c r="A1385" s="263" t="s">
        <v>4630</v>
      </c>
      <c r="B1385" s="263" t="s">
        <v>458</v>
      </c>
      <c r="C1385" s="263" t="s">
        <v>4631</v>
      </c>
      <c r="D1385" s="264">
        <v>0.16</v>
      </c>
      <c r="E1385" s="265">
        <v>74.7</v>
      </c>
      <c r="F1385" s="266">
        <v>1.8</v>
      </c>
      <c r="G1385" s="269" t="s">
        <v>5734</v>
      </c>
      <c r="H1385" s="268">
        <v>98.6</v>
      </c>
    </row>
    <row r="1386" spans="1:8" ht="12.65" customHeight="1">
      <c r="A1386" s="263" t="s">
        <v>4633</v>
      </c>
      <c r="B1386" s="263" t="s">
        <v>458</v>
      </c>
      <c r="C1386" s="263" t="s">
        <v>4634</v>
      </c>
      <c r="D1386" s="264">
        <v>0.52</v>
      </c>
      <c r="E1386" s="265">
        <v>87.3</v>
      </c>
      <c r="F1386" s="266">
        <v>5.6</v>
      </c>
      <c r="G1386" s="269" t="s">
        <v>5734</v>
      </c>
      <c r="H1386" s="268">
        <v>99.3</v>
      </c>
    </row>
    <row r="1387" spans="1:8" ht="12.65" customHeight="1">
      <c r="A1387" s="263" t="s">
        <v>4636</v>
      </c>
      <c r="B1387" s="263" t="s">
        <v>458</v>
      </c>
      <c r="C1387" s="263" t="s">
        <v>4637</v>
      </c>
      <c r="D1387" s="264">
        <v>0.21</v>
      </c>
      <c r="E1387" s="265">
        <v>73.3</v>
      </c>
      <c r="F1387" s="266">
        <v>2.7</v>
      </c>
      <c r="G1387" s="269" t="s">
        <v>5734</v>
      </c>
      <c r="H1387" s="268">
        <v>96.4</v>
      </c>
    </row>
    <row r="1388" spans="1:8" ht="12.65" customHeight="1">
      <c r="A1388" s="263" t="s">
        <v>4639</v>
      </c>
      <c r="B1388" s="263" t="s">
        <v>458</v>
      </c>
      <c r="C1388" s="263" t="s">
        <v>4640</v>
      </c>
      <c r="D1388" s="264">
        <v>0.19</v>
      </c>
      <c r="E1388" s="265">
        <v>85</v>
      </c>
      <c r="F1388" s="266">
        <v>8.9</v>
      </c>
      <c r="G1388" s="269" t="s">
        <v>5734</v>
      </c>
      <c r="H1388" s="268">
        <v>95.3</v>
      </c>
    </row>
    <row r="1389" spans="1:8" ht="12.65" customHeight="1">
      <c r="A1389" s="263" t="s">
        <v>4642</v>
      </c>
      <c r="B1389" s="263" t="s">
        <v>458</v>
      </c>
      <c r="C1389" s="263" t="s">
        <v>4643</v>
      </c>
      <c r="D1389" s="264">
        <v>0.16</v>
      </c>
      <c r="E1389" s="265">
        <v>87.9</v>
      </c>
      <c r="F1389" s="266">
        <v>8.6</v>
      </c>
      <c r="G1389" s="269">
        <v>18.100000000000001</v>
      </c>
      <c r="H1389" s="268">
        <v>95.8</v>
      </c>
    </row>
    <row r="1390" spans="1:8" ht="12.65" customHeight="1">
      <c r="A1390" s="263" t="s">
        <v>4645</v>
      </c>
      <c r="B1390" s="263" t="s">
        <v>458</v>
      </c>
      <c r="C1390" s="263" t="s">
        <v>4646</v>
      </c>
      <c r="D1390" s="264">
        <v>0.16</v>
      </c>
      <c r="E1390" s="265">
        <v>91.7</v>
      </c>
      <c r="F1390" s="266">
        <v>6.5</v>
      </c>
      <c r="G1390" s="269">
        <v>16.2</v>
      </c>
      <c r="H1390" s="268">
        <v>94.8</v>
      </c>
    </row>
    <row r="1391" spans="1:8" ht="12.65" customHeight="1">
      <c r="A1391" s="263" t="s">
        <v>4648</v>
      </c>
      <c r="B1391" s="263" t="s">
        <v>458</v>
      </c>
      <c r="C1391" s="263" t="s">
        <v>4649</v>
      </c>
      <c r="D1391" s="264">
        <v>0.19</v>
      </c>
      <c r="E1391" s="265">
        <v>80.3</v>
      </c>
      <c r="F1391" s="266">
        <v>1.5</v>
      </c>
      <c r="G1391" s="269" t="s">
        <v>5734</v>
      </c>
      <c r="H1391" s="268">
        <v>91.1</v>
      </c>
    </row>
    <row r="1392" spans="1:8" ht="12.65" customHeight="1">
      <c r="A1392" s="263" t="s">
        <v>4651</v>
      </c>
      <c r="B1392" s="263" t="s">
        <v>458</v>
      </c>
      <c r="C1392" s="263" t="s">
        <v>4652</v>
      </c>
      <c r="D1392" s="264">
        <v>0.85</v>
      </c>
      <c r="E1392" s="265">
        <v>74.599999999999994</v>
      </c>
      <c r="F1392" s="266">
        <v>-3</v>
      </c>
      <c r="G1392" s="269" t="s">
        <v>5734</v>
      </c>
      <c r="H1392" s="268">
        <v>94.2</v>
      </c>
    </row>
    <row r="1393" spans="1:8" ht="12.65" customHeight="1">
      <c r="A1393" s="263" t="s">
        <v>4654</v>
      </c>
      <c r="B1393" s="263" t="s">
        <v>458</v>
      </c>
      <c r="C1393" s="263" t="s">
        <v>4655</v>
      </c>
      <c r="D1393" s="264">
        <v>0.75</v>
      </c>
      <c r="E1393" s="265">
        <v>82.4</v>
      </c>
      <c r="F1393" s="266">
        <v>5</v>
      </c>
      <c r="G1393" s="269" t="s">
        <v>5734</v>
      </c>
      <c r="H1393" s="268">
        <v>94.8</v>
      </c>
    </row>
    <row r="1394" spans="1:8" ht="12.65" customHeight="1">
      <c r="A1394" s="263" t="s">
        <v>4657</v>
      </c>
      <c r="B1394" s="263" t="s">
        <v>458</v>
      </c>
      <c r="C1394" s="263" t="s">
        <v>4658</v>
      </c>
      <c r="D1394" s="264">
        <v>0.7</v>
      </c>
      <c r="E1394" s="265">
        <v>80.8</v>
      </c>
      <c r="F1394" s="266">
        <v>5.6</v>
      </c>
      <c r="G1394" s="269" t="s">
        <v>5734</v>
      </c>
      <c r="H1394" s="268">
        <v>95.8</v>
      </c>
    </row>
    <row r="1395" spans="1:8" ht="12.65" customHeight="1">
      <c r="A1395" s="263" t="s">
        <v>4660</v>
      </c>
      <c r="B1395" s="263" t="s">
        <v>458</v>
      </c>
      <c r="C1395" s="263" t="s">
        <v>4661</v>
      </c>
      <c r="D1395" s="264">
        <v>0.47</v>
      </c>
      <c r="E1395" s="265">
        <v>82.7</v>
      </c>
      <c r="F1395" s="266">
        <v>4.8</v>
      </c>
      <c r="G1395" s="269" t="s">
        <v>5734</v>
      </c>
      <c r="H1395" s="268">
        <v>96.3</v>
      </c>
    </row>
    <row r="1396" spans="1:8" ht="12.65" customHeight="1">
      <c r="A1396" s="263" t="s">
        <v>4663</v>
      </c>
      <c r="B1396" s="263" t="s">
        <v>458</v>
      </c>
      <c r="C1396" s="263" t="s">
        <v>4664</v>
      </c>
      <c r="D1396" s="264">
        <v>0.4</v>
      </c>
      <c r="E1396" s="265">
        <v>79.400000000000006</v>
      </c>
      <c r="F1396" s="266">
        <v>5.7</v>
      </c>
      <c r="G1396" s="269" t="s">
        <v>5734</v>
      </c>
      <c r="H1396" s="268">
        <v>95.4</v>
      </c>
    </row>
    <row r="1397" spans="1:8" ht="12.65" customHeight="1">
      <c r="A1397" s="263" t="s">
        <v>4666</v>
      </c>
      <c r="B1397" s="263" t="s">
        <v>458</v>
      </c>
      <c r="C1397" s="263" t="s">
        <v>4667</v>
      </c>
      <c r="D1397" s="264">
        <v>0.18</v>
      </c>
      <c r="E1397" s="265">
        <v>93.6</v>
      </c>
      <c r="F1397" s="266">
        <v>11</v>
      </c>
      <c r="G1397" s="269">
        <v>7</v>
      </c>
      <c r="H1397" s="268">
        <v>93.3</v>
      </c>
    </row>
    <row r="1398" spans="1:8" ht="12.65" customHeight="1">
      <c r="A1398" s="263" t="s">
        <v>4669</v>
      </c>
      <c r="B1398" s="263" t="s">
        <v>458</v>
      </c>
      <c r="C1398" s="263" t="s">
        <v>4670</v>
      </c>
      <c r="D1398" s="264">
        <v>0.3</v>
      </c>
      <c r="E1398" s="265">
        <v>91.9</v>
      </c>
      <c r="F1398" s="266">
        <v>8.1999999999999993</v>
      </c>
      <c r="G1398" s="269" t="s">
        <v>5734</v>
      </c>
      <c r="H1398" s="268">
        <v>98.6</v>
      </c>
    </row>
    <row r="1399" spans="1:8" ht="12.65" customHeight="1">
      <c r="A1399" s="263" t="s">
        <v>4675</v>
      </c>
      <c r="B1399" s="263" t="s">
        <v>462</v>
      </c>
      <c r="C1399" s="263" t="s">
        <v>655</v>
      </c>
      <c r="D1399" s="264">
        <v>0.8</v>
      </c>
      <c r="E1399" s="265">
        <v>89.8</v>
      </c>
      <c r="F1399" s="266">
        <v>7.2</v>
      </c>
      <c r="G1399" s="269">
        <v>68</v>
      </c>
      <c r="H1399" s="268">
        <v>100.9</v>
      </c>
    </row>
    <row r="1400" spans="1:8" ht="12.65" customHeight="1">
      <c r="A1400" s="263" t="s">
        <v>4678</v>
      </c>
      <c r="B1400" s="263" t="s">
        <v>462</v>
      </c>
      <c r="C1400" s="263" t="s">
        <v>4679</v>
      </c>
      <c r="D1400" s="264">
        <v>0.63</v>
      </c>
      <c r="E1400" s="265">
        <v>87</v>
      </c>
      <c r="F1400" s="266">
        <v>9.6</v>
      </c>
      <c r="G1400" s="269">
        <v>23.9</v>
      </c>
      <c r="H1400" s="268">
        <v>99.2</v>
      </c>
    </row>
    <row r="1401" spans="1:8" ht="12.65" customHeight="1">
      <c r="A1401" s="263" t="s">
        <v>4681</v>
      </c>
      <c r="B1401" s="263" t="s">
        <v>462</v>
      </c>
      <c r="C1401" s="263" t="s">
        <v>4682</v>
      </c>
      <c r="D1401" s="264">
        <v>0.81</v>
      </c>
      <c r="E1401" s="265">
        <v>83.1</v>
      </c>
      <c r="F1401" s="266">
        <v>8.5</v>
      </c>
      <c r="G1401" s="269">
        <v>69.900000000000006</v>
      </c>
      <c r="H1401" s="268">
        <v>99.9</v>
      </c>
    </row>
    <row r="1402" spans="1:8" ht="12.65" customHeight="1">
      <c r="A1402" s="263" t="s">
        <v>4684</v>
      </c>
      <c r="B1402" s="263" t="s">
        <v>462</v>
      </c>
      <c r="C1402" s="263" t="s">
        <v>4685</v>
      </c>
      <c r="D1402" s="264">
        <v>0.52</v>
      </c>
      <c r="E1402" s="265">
        <v>90.3</v>
      </c>
      <c r="F1402" s="266">
        <v>5.8</v>
      </c>
      <c r="G1402" s="269">
        <v>13.5</v>
      </c>
      <c r="H1402" s="268">
        <v>98.7</v>
      </c>
    </row>
    <row r="1403" spans="1:8" ht="12.65" customHeight="1">
      <c r="A1403" s="263" t="s">
        <v>4687</v>
      </c>
      <c r="B1403" s="263" t="s">
        <v>462</v>
      </c>
      <c r="C1403" s="263" t="s">
        <v>4688</v>
      </c>
      <c r="D1403" s="264">
        <v>0.61</v>
      </c>
      <c r="E1403" s="265">
        <v>87.9</v>
      </c>
      <c r="F1403" s="266">
        <v>9.6</v>
      </c>
      <c r="G1403" s="269">
        <v>58.1</v>
      </c>
      <c r="H1403" s="268">
        <v>99.5</v>
      </c>
    </row>
    <row r="1404" spans="1:8" ht="12.65" customHeight="1">
      <c r="A1404" s="263" t="s">
        <v>4690</v>
      </c>
      <c r="B1404" s="263" t="s">
        <v>462</v>
      </c>
      <c r="C1404" s="263" t="s">
        <v>4691</v>
      </c>
      <c r="D1404" s="264">
        <v>0.39</v>
      </c>
      <c r="E1404" s="265">
        <v>92.6</v>
      </c>
      <c r="F1404" s="266">
        <v>12.4</v>
      </c>
      <c r="G1404" s="269" t="s">
        <v>5734</v>
      </c>
      <c r="H1404" s="268">
        <v>99.9</v>
      </c>
    </row>
    <row r="1405" spans="1:8" ht="12.65" customHeight="1">
      <c r="A1405" s="263" t="s">
        <v>4693</v>
      </c>
      <c r="B1405" s="263" t="s">
        <v>462</v>
      </c>
      <c r="C1405" s="263" t="s">
        <v>4694</v>
      </c>
      <c r="D1405" s="264">
        <v>0.36</v>
      </c>
      <c r="E1405" s="265">
        <v>89.6</v>
      </c>
      <c r="F1405" s="266">
        <v>3.1</v>
      </c>
      <c r="G1405" s="269" t="s">
        <v>5734</v>
      </c>
      <c r="H1405" s="268">
        <v>97.5</v>
      </c>
    </row>
    <row r="1406" spans="1:8" ht="12.65" customHeight="1">
      <c r="A1406" s="263" t="s">
        <v>4696</v>
      </c>
      <c r="B1406" s="263" t="s">
        <v>462</v>
      </c>
      <c r="C1406" s="263" t="s">
        <v>4697</v>
      </c>
      <c r="D1406" s="264">
        <v>0.43</v>
      </c>
      <c r="E1406" s="265">
        <v>95.2</v>
      </c>
      <c r="F1406" s="266">
        <v>7.2</v>
      </c>
      <c r="G1406" s="269" t="s">
        <v>5734</v>
      </c>
      <c r="H1406" s="268">
        <v>98.7</v>
      </c>
    </row>
    <row r="1407" spans="1:8" ht="12.65" customHeight="1">
      <c r="A1407" s="263" t="s">
        <v>4699</v>
      </c>
      <c r="B1407" s="263" t="s">
        <v>462</v>
      </c>
      <c r="C1407" s="263" t="s">
        <v>4700</v>
      </c>
      <c r="D1407" s="264">
        <v>0.34</v>
      </c>
      <c r="E1407" s="265">
        <v>86.9</v>
      </c>
      <c r="F1407" s="266">
        <v>8.3000000000000007</v>
      </c>
      <c r="G1407" s="269">
        <v>46.9</v>
      </c>
      <c r="H1407" s="268">
        <v>93.6</v>
      </c>
    </row>
    <row r="1408" spans="1:8" ht="12.65" customHeight="1">
      <c r="A1408" s="263" t="s">
        <v>4702</v>
      </c>
      <c r="B1408" s="263" t="s">
        <v>462</v>
      </c>
      <c r="C1408" s="263" t="s">
        <v>4703</v>
      </c>
      <c r="D1408" s="264">
        <v>0.3</v>
      </c>
      <c r="E1408" s="265">
        <v>86.6</v>
      </c>
      <c r="F1408" s="266">
        <v>6.3</v>
      </c>
      <c r="G1408" s="269" t="s">
        <v>5734</v>
      </c>
      <c r="H1408" s="268">
        <v>95.9</v>
      </c>
    </row>
    <row r="1409" spans="1:8" ht="12.65" customHeight="1">
      <c r="A1409" s="263" t="s">
        <v>4705</v>
      </c>
      <c r="B1409" s="263" t="s">
        <v>462</v>
      </c>
      <c r="C1409" s="263" t="s">
        <v>4706</v>
      </c>
      <c r="D1409" s="264">
        <v>0.55000000000000004</v>
      </c>
      <c r="E1409" s="265">
        <v>83.3</v>
      </c>
      <c r="F1409" s="266">
        <v>4.3</v>
      </c>
      <c r="G1409" s="269" t="s">
        <v>5734</v>
      </c>
      <c r="H1409" s="268">
        <v>95.4</v>
      </c>
    </row>
    <row r="1410" spans="1:8" ht="12.65" customHeight="1">
      <c r="A1410" s="263" t="s">
        <v>4708</v>
      </c>
      <c r="B1410" s="263" t="s">
        <v>462</v>
      </c>
      <c r="C1410" s="263" t="s">
        <v>4709</v>
      </c>
      <c r="D1410" s="264">
        <v>0.45</v>
      </c>
      <c r="E1410" s="265">
        <v>79</v>
      </c>
      <c r="F1410" s="266">
        <v>9</v>
      </c>
      <c r="G1410" s="269" t="s">
        <v>5734</v>
      </c>
      <c r="H1410" s="268">
        <v>98.5</v>
      </c>
    </row>
    <row r="1411" spans="1:8" ht="12.65" customHeight="1">
      <c r="A1411" s="263" t="s">
        <v>4711</v>
      </c>
      <c r="B1411" s="263" t="s">
        <v>462</v>
      </c>
      <c r="C1411" s="263" t="s">
        <v>4712</v>
      </c>
      <c r="D1411" s="264">
        <v>0.85</v>
      </c>
      <c r="E1411" s="265">
        <v>81.400000000000006</v>
      </c>
      <c r="F1411" s="266">
        <v>5.2</v>
      </c>
      <c r="G1411" s="269" t="s">
        <v>5734</v>
      </c>
      <c r="H1411" s="268">
        <v>95</v>
      </c>
    </row>
    <row r="1412" spans="1:8" ht="12.65" customHeight="1">
      <c r="A1412" s="263" t="s">
        <v>4714</v>
      </c>
      <c r="B1412" s="263" t="s">
        <v>462</v>
      </c>
      <c r="C1412" s="263" t="s">
        <v>4715</v>
      </c>
      <c r="D1412" s="264">
        <v>0.51</v>
      </c>
      <c r="E1412" s="265">
        <v>79</v>
      </c>
      <c r="F1412" s="266">
        <v>-2.4</v>
      </c>
      <c r="G1412" s="269" t="s">
        <v>5734</v>
      </c>
      <c r="H1412" s="268">
        <v>97.1</v>
      </c>
    </row>
    <row r="1413" spans="1:8" ht="12.65" customHeight="1">
      <c r="A1413" s="263" t="s">
        <v>4717</v>
      </c>
      <c r="B1413" s="263" t="s">
        <v>462</v>
      </c>
      <c r="C1413" s="263" t="s">
        <v>4718</v>
      </c>
      <c r="D1413" s="264">
        <v>0.38</v>
      </c>
      <c r="E1413" s="265">
        <v>82.6</v>
      </c>
      <c r="F1413" s="266">
        <v>7.2</v>
      </c>
      <c r="G1413" s="269">
        <v>35.200000000000003</v>
      </c>
      <c r="H1413" s="268">
        <v>95.6</v>
      </c>
    </row>
    <row r="1414" spans="1:8" ht="12.65" customHeight="1">
      <c r="A1414" s="263" t="s">
        <v>4720</v>
      </c>
      <c r="B1414" s="263" t="s">
        <v>462</v>
      </c>
      <c r="C1414" s="263" t="s">
        <v>4721</v>
      </c>
      <c r="D1414" s="264">
        <v>0.62</v>
      </c>
      <c r="E1414" s="265">
        <v>84.5</v>
      </c>
      <c r="F1414" s="266">
        <v>11.7</v>
      </c>
      <c r="G1414" s="269">
        <v>182.4</v>
      </c>
      <c r="H1414" s="268">
        <v>98.7</v>
      </c>
    </row>
    <row r="1415" spans="1:8" ht="12.65" customHeight="1">
      <c r="A1415" s="263" t="s">
        <v>4723</v>
      </c>
      <c r="B1415" s="263" t="s">
        <v>462</v>
      </c>
      <c r="C1415" s="263" t="s">
        <v>4724</v>
      </c>
      <c r="D1415" s="264">
        <v>0.33</v>
      </c>
      <c r="E1415" s="265">
        <v>79.8</v>
      </c>
      <c r="F1415" s="266">
        <v>7.9</v>
      </c>
      <c r="G1415" s="269" t="s">
        <v>5734</v>
      </c>
      <c r="H1415" s="268">
        <v>97.8</v>
      </c>
    </row>
    <row r="1416" spans="1:8" ht="12.65" customHeight="1">
      <c r="A1416" s="263" t="s">
        <v>4729</v>
      </c>
      <c r="B1416" s="263" t="s">
        <v>466</v>
      </c>
      <c r="C1416" s="263" t="s">
        <v>662</v>
      </c>
      <c r="D1416" s="264">
        <v>0.76</v>
      </c>
      <c r="E1416" s="265">
        <v>87.7</v>
      </c>
      <c r="F1416" s="266">
        <v>7.9</v>
      </c>
      <c r="G1416" s="269">
        <v>30.7</v>
      </c>
      <c r="H1416" s="268">
        <v>98.9</v>
      </c>
    </row>
    <row r="1417" spans="1:8" ht="12.65" customHeight="1">
      <c r="A1417" s="263" t="s">
        <v>4732</v>
      </c>
      <c r="B1417" s="263" t="s">
        <v>466</v>
      </c>
      <c r="C1417" s="263" t="s">
        <v>4733</v>
      </c>
      <c r="D1417" s="264">
        <v>0.52</v>
      </c>
      <c r="E1417" s="265">
        <v>91.2</v>
      </c>
      <c r="F1417" s="266">
        <v>11.2</v>
      </c>
      <c r="G1417" s="269" t="s">
        <v>5734</v>
      </c>
      <c r="H1417" s="268">
        <v>95.5</v>
      </c>
    </row>
    <row r="1418" spans="1:8" ht="12.65" customHeight="1">
      <c r="A1418" s="263" t="s">
        <v>4735</v>
      </c>
      <c r="B1418" s="263" t="s">
        <v>466</v>
      </c>
      <c r="C1418" s="263" t="s">
        <v>4736</v>
      </c>
      <c r="D1418" s="264">
        <v>0.34</v>
      </c>
      <c r="E1418" s="265">
        <v>87.2</v>
      </c>
      <c r="F1418" s="266">
        <v>4.0999999999999996</v>
      </c>
      <c r="G1418" s="269" t="s">
        <v>5734</v>
      </c>
      <c r="H1418" s="268">
        <v>94.6</v>
      </c>
    </row>
    <row r="1419" spans="1:8" ht="12.65" customHeight="1">
      <c r="A1419" s="263" t="s">
        <v>4738</v>
      </c>
      <c r="B1419" s="263" t="s">
        <v>466</v>
      </c>
      <c r="C1419" s="263" t="s">
        <v>4739</v>
      </c>
      <c r="D1419" s="264">
        <v>0.33</v>
      </c>
      <c r="E1419" s="265">
        <v>89.1</v>
      </c>
      <c r="F1419" s="266">
        <v>9.5</v>
      </c>
      <c r="G1419" s="269">
        <v>62.2</v>
      </c>
      <c r="H1419" s="268">
        <v>97.6</v>
      </c>
    </row>
    <row r="1420" spans="1:8" ht="12.65" customHeight="1">
      <c r="A1420" s="263" t="s">
        <v>4741</v>
      </c>
      <c r="B1420" s="263" t="s">
        <v>466</v>
      </c>
      <c r="C1420" s="263" t="s">
        <v>4742</v>
      </c>
      <c r="D1420" s="264">
        <v>0.76</v>
      </c>
      <c r="E1420" s="265">
        <v>75.2</v>
      </c>
      <c r="F1420" s="266">
        <v>1.6</v>
      </c>
      <c r="G1420" s="269">
        <v>12.6</v>
      </c>
      <c r="H1420" s="268">
        <v>99.7</v>
      </c>
    </row>
    <row r="1421" spans="1:8" ht="12.65" customHeight="1">
      <c r="A1421" s="263" t="s">
        <v>4744</v>
      </c>
      <c r="B1421" s="263" t="s">
        <v>466</v>
      </c>
      <c r="C1421" s="263" t="s">
        <v>4745</v>
      </c>
      <c r="D1421" s="264">
        <v>0.64</v>
      </c>
      <c r="E1421" s="265">
        <v>82.4</v>
      </c>
      <c r="F1421" s="266">
        <v>6.5</v>
      </c>
      <c r="G1421" s="269">
        <v>55.1</v>
      </c>
      <c r="H1421" s="268">
        <v>94.4</v>
      </c>
    </row>
    <row r="1422" spans="1:8" ht="12.65" customHeight="1">
      <c r="A1422" s="263" t="s">
        <v>4747</v>
      </c>
      <c r="B1422" s="263" t="s">
        <v>466</v>
      </c>
      <c r="C1422" s="263" t="s">
        <v>4748</v>
      </c>
      <c r="D1422" s="264">
        <v>0.35</v>
      </c>
      <c r="E1422" s="265">
        <v>87.3</v>
      </c>
      <c r="F1422" s="266">
        <v>7.1</v>
      </c>
      <c r="G1422" s="269">
        <v>41.5</v>
      </c>
      <c r="H1422" s="268">
        <v>94.2</v>
      </c>
    </row>
    <row r="1423" spans="1:8" ht="12.65" customHeight="1">
      <c r="A1423" s="263" t="s">
        <v>4750</v>
      </c>
      <c r="B1423" s="263" t="s">
        <v>466</v>
      </c>
      <c r="C1423" s="263" t="s">
        <v>4751</v>
      </c>
      <c r="D1423" s="264">
        <v>0.41</v>
      </c>
      <c r="E1423" s="265">
        <v>89.3</v>
      </c>
      <c r="F1423" s="266">
        <v>6.2</v>
      </c>
      <c r="G1423" s="269">
        <v>31.1</v>
      </c>
      <c r="H1423" s="268">
        <v>95.3</v>
      </c>
    </row>
    <row r="1424" spans="1:8" ht="12.65" customHeight="1">
      <c r="A1424" s="263" t="s">
        <v>4753</v>
      </c>
      <c r="B1424" s="263" t="s">
        <v>466</v>
      </c>
      <c r="C1424" s="263" t="s">
        <v>4754</v>
      </c>
      <c r="D1424" s="264">
        <v>0.72</v>
      </c>
      <c r="E1424" s="265">
        <v>82.3</v>
      </c>
      <c r="F1424" s="266">
        <v>8.1999999999999993</v>
      </c>
      <c r="G1424" s="269">
        <v>79.2</v>
      </c>
      <c r="H1424" s="268">
        <v>98.4</v>
      </c>
    </row>
    <row r="1425" spans="1:8" ht="12.65" customHeight="1">
      <c r="A1425" s="263" t="s">
        <v>4756</v>
      </c>
      <c r="B1425" s="263" t="s">
        <v>466</v>
      </c>
      <c r="C1425" s="263" t="s">
        <v>4757</v>
      </c>
      <c r="D1425" s="264">
        <v>0.24</v>
      </c>
      <c r="E1425" s="265">
        <v>92.5</v>
      </c>
      <c r="F1425" s="266">
        <v>11.4</v>
      </c>
      <c r="G1425" s="269">
        <v>64.099999999999994</v>
      </c>
      <c r="H1425" s="268">
        <v>93.2</v>
      </c>
    </row>
    <row r="1426" spans="1:8" ht="12.65" customHeight="1">
      <c r="A1426" s="263" t="s">
        <v>4759</v>
      </c>
      <c r="B1426" s="263" t="s">
        <v>466</v>
      </c>
      <c r="C1426" s="263" t="s">
        <v>4760</v>
      </c>
      <c r="D1426" s="264">
        <v>0.49</v>
      </c>
      <c r="E1426" s="265">
        <v>90.3</v>
      </c>
      <c r="F1426" s="266">
        <v>11.3</v>
      </c>
      <c r="G1426" s="269">
        <v>45.6</v>
      </c>
      <c r="H1426" s="268">
        <v>97.4</v>
      </c>
    </row>
    <row r="1427" spans="1:8" ht="12.65" customHeight="1">
      <c r="A1427" s="263" t="s">
        <v>4762</v>
      </c>
      <c r="B1427" s="263" t="s">
        <v>466</v>
      </c>
      <c r="C1427" s="263" t="s">
        <v>4763</v>
      </c>
      <c r="D1427" s="264">
        <v>0.15</v>
      </c>
      <c r="E1427" s="265">
        <v>89.1</v>
      </c>
      <c r="F1427" s="266">
        <v>13</v>
      </c>
      <c r="G1427" s="269">
        <v>39.200000000000003</v>
      </c>
      <c r="H1427" s="268">
        <v>89</v>
      </c>
    </row>
    <row r="1428" spans="1:8" ht="12.65" customHeight="1">
      <c r="A1428" s="263" t="s">
        <v>4765</v>
      </c>
      <c r="B1428" s="263" t="s">
        <v>466</v>
      </c>
      <c r="C1428" s="263" t="s">
        <v>4766</v>
      </c>
      <c r="D1428" s="264">
        <v>0.19</v>
      </c>
      <c r="E1428" s="265">
        <v>81.7</v>
      </c>
      <c r="F1428" s="266">
        <v>10.4</v>
      </c>
      <c r="G1428" s="269" t="s">
        <v>5734</v>
      </c>
      <c r="H1428" s="268">
        <v>91.4</v>
      </c>
    </row>
    <row r="1429" spans="1:8" ht="12.65" customHeight="1">
      <c r="A1429" s="263" t="s">
        <v>4768</v>
      </c>
      <c r="B1429" s="263" t="s">
        <v>466</v>
      </c>
      <c r="C1429" s="263" t="s">
        <v>468</v>
      </c>
      <c r="D1429" s="264">
        <v>0.75</v>
      </c>
      <c r="E1429" s="265">
        <v>79.2</v>
      </c>
      <c r="F1429" s="266">
        <v>8.9</v>
      </c>
      <c r="G1429" s="269">
        <v>78.099999999999994</v>
      </c>
      <c r="H1429" s="268">
        <v>95.5</v>
      </c>
    </row>
    <row r="1430" spans="1:8" ht="12.65" customHeight="1">
      <c r="A1430" s="263" t="s">
        <v>4770</v>
      </c>
      <c r="B1430" s="263" t="s">
        <v>466</v>
      </c>
      <c r="C1430" s="263" t="s">
        <v>4771</v>
      </c>
      <c r="D1430" s="264">
        <v>0.44</v>
      </c>
      <c r="E1430" s="265">
        <v>84.4</v>
      </c>
      <c r="F1430" s="266">
        <v>2.4</v>
      </c>
      <c r="G1430" s="269">
        <v>40.1</v>
      </c>
      <c r="H1430" s="268">
        <v>94.3</v>
      </c>
    </row>
    <row r="1431" spans="1:8" ht="12.65" customHeight="1">
      <c r="A1431" s="263" t="s">
        <v>4773</v>
      </c>
      <c r="B1431" s="263" t="s">
        <v>466</v>
      </c>
      <c r="C1431" s="263" t="s">
        <v>4774</v>
      </c>
      <c r="D1431" s="264">
        <v>0.27</v>
      </c>
      <c r="E1431" s="265">
        <v>75.3</v>
      </c>
      <c r="F1431" s="266">
        <v>1.7</v>
      </c>
      <c r="G1431" s="269" t="s">
        <v>5734</v>
      </c>
      <c r="H1431" s="268">
        <v>90.8</v>
      </c>
    </row>
    <row r="1432" spans="1:8" ht="12.65" customHeight="1">
      <c r="A1432" s="263" t="s">
        <v>4776</v>
      </c>
      <c r="B1432" s="263" t="s">
        <v>466</v>
      </c>
      <c r="C1432" s="263" t="s">
        <v>4777</v>
      </c>
      <c r="D1432" s="264">
        <v>0.49</v>
      </c>
      <c r="E1432" s="265">
        <v>83.4</v>
      </c>
      <c r="F1432" s="266">
        <v>5.4</v>
      </c>
      <c r="G1432" s="269" t="s">
        <v>5734</v>
      </c>
      <c r="H1432" s="268">
        <v>92.4</v>
      </c>
    </row>
    <row r="1433" spans="1:8" ht="12.65" customHeight="1">
      <c r="A1433" s="263" t="s">
        <v>4779</v>
      </c>
      <c r="B1433" s="263" t="s">
        <v>466</v>
      </c>
      <c r="C1433" s="263" t="s">
        <v>4780</v>
      </c>
      <c r="D1433" s="264">
        <v>0.16</v>
      </c>
      <c r="E1433" s="265">
        <v>81.900000000000006</v>
      </c>
      <c r="F1433" s="266">
        <v>5.6</v>
      </c>
      <c r="G1433" s="269">
        <v>31.3</v>
      </c>
      <c r="H1433" s="268">
        <v>95.2</v>
      </c>
    </row>
    <row r="1434" spans="1:8" ht="12.65" customHeight="1">
      <c r="A1434" s="263" t="s">
        <v>4782</v>
      </c>
      <c r="B1434" s="263" t="s">
        <v>466</v>
      </c>
      <c r="C1434" s="263" t="s">
        <v>4783</v>
      </c>
      <c r="D1434" s="264">
        <v>0.23</v>
      </c>
      <c r="E1434" s="265">
        <v>86.2</v>
      </c>
      <c r="F1434" s="266">
        <v>6</v>
      </c>
      <c r="G1434" s="269" t="s">
        <v>5734</v>
      </c>
      <c r="H1434" s="268">
        <v>94.4</v>
      </c>
    </row>
    <row r="1435" spans="1:8" ht="12.65" customHeight="1">
      <c r="A1435" s="263" t="s">
        <v>4784</v>
      </c>
      <c r="B1435" s="263" t="s">
        <v>466</v>
      </c>
      <c r="C1435" s="263" t="s">
        <v>4785</v>
      </c>
      <c r="D1435" s="264">
        <v>0.22</v>
      </c>
      <c r="E1435" s="265">
        <v>91.9</v>
      </c>
      <c r="F1435" s="266">
        <v>9</v>
      </c>
      <c r="G1435" s="269" t="s">
        <v>5734</v>
      </c>
      <c r="H1435" s="268">
        <v>91.4</v>
      </c>
    </row>
    <row r="1436" spans="1:8" ht="12.65" customHeight="1">
      <c r="A1436" s="263" t="s">
        <v>4790</v>
      </c>
      <c r="B1436" s="263" t="s">
        <v>470</v>
      </c>
      <c r="C1436" s="263" t="s">
        <v>635</v>
      </c>
      <c r="D1436" s="264">
        <v>0.63</v>
      </c>
      <c r="E1436" s="265">
        <v>90.3</v>
      </c>
      <c r="F1436" s="266">
        <v>13</v>
      </c>
      <c r="G1436" s="269">
        <v>173</v>
      </c>
      <c r="H1436" s="268">
        <v>99.1</v>
      </c>
    </row>
    <row r="1437" spans="1:8" ht="12.65" customHeight="1">
      <c r="A1437" s="263" t="s">
        <v>4793</v>
      </c>
      <c r="B1437" s="263" t="s">
        <v>470</v>
      </c>
      <c r="C1437" s="263" t="s">
        <v>4794</v>
      </c>
      <c r="D1437" s="264">
        <v>0.22</v>
      </c>
      <c r="E1437" s="265">
        <v>85.2</v>
      </c>
      <c r="F1437" s="266">
        <v>9.4</v>
      </c>
      <c r="G1437" s="269" t="s">
        <v>5734</v>
      </c>
      <c r="H1437" s="268">
        <v>96.1</v>
      </c>
    </row>
    <row r="1438" spans="1:8" ht="12.65" customHeight="1">
      <c r="A1438" s="263" t="s">
        <v>4796</v>
      </c>
      <c r="B1438" s="263" t="s">
        <v>470</v>
      </c>
      <c r="C1438" s="263" t="s">
        <v>4797</v>
      </c>
      <c r="D1438" s="264">
        <v>0.31</v>
      </c>
      <c r="E1438" s="265">
        <v>79.8</v>
      </c>
      <c r="F1438" s="266">
        <v>5.9</v>
      </c>
      <c r="G1438" s="269" t="s">
        <v>5734</v>
      </c>
      <c r="H1438" s="268">
        <v>94.6</v>
      </c>
    </row>
    <row r="1439" spans="1:8" ht="12.65" customHeight="1">
      <c r="A1439" s="263" t="s">
        <v>4799</v>
      </c>
      <c r="B1439" s="263" t="s">
        <v>470</v>
      </c>
      <c r="C1439" s="263" t="s">
        <v>4800</v>
      </c>
      <c r="D1439" s="264">
        <v>0.61</v>
      </c>
      <c r="E1439" s="265">
        <v>82.1</v>
      </c>
      <c r="F1439" s="266">
        <v>7.8</v>
      </c>
      <c r="G1439" s="269">
        <v>72.3</v>
      </c>
      <c r="H1439" s="268">
        <v>96.4</v>
      </c>
    </row>
    <row r="1440" spans="1:8" ht="12.65" customHeight="1">
      <c r="A1440" s="263" t="s">
        <v>4802</v>
      </c>
      <c r="B1440" s="263" t="s">
        <v>470</v>
      </c>
      <c r="C1440" s="263" t="s">
        <v>4803</v>
      </c>
      <c r="D1440" s="264">
        <v>0.38</v>
      </c>
      <c r="E1440" s="265">
        <v>82.1</v>
      </c>
      <c r="F1440" s="266">
        <v>12.1</v>
      </c>
      <c r="G1440" s="269">
        <v>76.5</v>
      </c>
      <c r="H1440" s="268">
        <v>97.9</v>
      </c>
    </row>
    <row r="1441" spans="1:8" ht="12.65" customHeight="1">
      <c r="A1441" s="263" t="s">
        <v>4805</v>
      </c>
      <c r="B1441" s="263" t="s">
        <v>470</v>
      </c>
      <c r="C1441" s="263" t="s">
        <v>4806</v>
      </c>
      <c r="D1441" s="264">
        <v>0.42</v>
      </c>
      <c r="E1441" s="265">
        <v>85.6</v>
      </c>
      <c r="F1441" s="266">
        <v>13.6</v>
      </c>
      <c r="G1441" s="269">
        <v>44.7</v>
      </c>
      <c r="H1441" s="268">
        <v>96.6</v>
      </c>
    </row>
    <row r="1442" spans="1:8" ht="12.65" customHeight="1">
      <c r="A1442" s="263" t="s">
        <v>4808</v>
      </c>
      <c r="B1442" s="263" t="s">
        <v>470</v>
      </c>
      <c r="C1442" s="263" t="s">
        <v>4809</v>
      </c>
      <c r="D1442" s="264">
        <v>0.36</v>
      </c>
      <c r="E1442" s="265">
        <v>84.4</v>
      </c>
      <c r="F1442" s="266">
        <v>11.4</v>
      </c>
      <c r="G1442" s="269">
        <v>68.5</v>
      </c>
      <c r="H1442" s="268">
        <v>96.9</v>
      </c>
    </row>
    <row r="1443" spans="1:8" ht="12.65" customHeight="1">
      <c r="A1443" s="263" t="s">
        <v>4811</v>
      </c>
      <c r="B1443" s="263" t="s">
        <v>470</v>
      </c>
      <c r="C1443" s="263" t="s">
        <v>4812</v>
      </c>
      <c r="D1443" s="264">
        <v>0.26</v>
      </c>
      <c r="E1443" s="265">
        <v>88.4</v>
      </c>
      <c r="F1443" s="266">
        <v>17.399999999999999</v>
      </c>
      <c r="G1443" s="269">
        <v>80.099999999999994</v>
      </c>
      <c r="H1443" s="268">
        <v>96.2</v>
      </c>
    </row>
    <row r="1444" spans="1:8" ht="12.65" customHeight="1">
      <c r="A1444" s="263" t="s">
        <v>4814</v>
      </c>
      <c r="B1444" s="263" t="s">
        <v>470</v>
      </c>
      <c r="C1444" s="263" t="s">
        <v>4815</v>
      </c>
      <c r="D1444" s="264">
        <v>0.35</v>
      </c>
      <c r="E1444" s="265">
        <v>84.9</v>
      </c>
      <c r="F1444" s="266">
        <v>9.6999999999999993</v>
      </c>
      <c r="G1444" s="269">
        <v>77.7</v>
      </c>
      <c r="H1444" s="268">
        <v>95.4</v>
      </c>
    </row>
    <row r="1445" spans="1:8" ht="12.65" customHeight="1">
      <c r="A1445" s="263" t="s">
        <v>4817</v>
      </c>
      <c r="B1445" s="263" t="s">
        <v>470</v>
      </c>
      <c r="C1445" s="263" t="s">
        <v>4818</v>
      </c>
      <c r="D1445" s="264">
        <v>0.33</v>
      </c>
      <c r="E1445" s="265">
        <v>87.5</v>
      </c>
      <c r="F1445" s="266">
        <v>4.5999999999999996</v>
      </c>
      <c r="G1445" s="269" t="s">
        <v>5734</v>
      </c>
      <c r="H1445" s="268">
        <v>96.2</v>
      </c>
    </row>
    <row r="1446" spans="1:8" ht="12.65" customHeight="1">
      <c r="A1446" s="263" t="s">
        <v>4819</v>
      </c>
      <c r="B1446" s="263" t="s">
        <v>470</v>
      </c>
      <c r="C1446" s="263" t="s">
        <v>4820</v>
      </c>
      <c r="D1446" s="264">
        <v>0.31</v>
      </c>
      <c r="E1446" s="265">
        <v>92.3</v>
      </c>
      <c r="F1446" s="266">
        <v>9.8000000000000007</v>
      </c>
      <c r="G1446" s="269" t="s">
        <v>5734</v>
      </c>
      <c r="H1446" s="268">
        <v>94.4</v>
      </c>
    </row>
    <row r="1447" spans="1:8" ht="12.65" customHeight="1">
      <c r="A1447" s="263" t="s">
        <v>4822</v>
      </c>
      <c r="B1447" s="263" t="s">
        <v>470</v>
      </c>
      <c r="C1447" s="263" t="s">
        <v>4823</v>
      </c>
      <c r="D1447" s="264">
        <v>0.12</v>
      </c>
      <c r="E1447" s="265">
        <v>86.5</v>
      </c>
      <c r="F1447" s="266">
        <v>12.2</v>
      </c>
      <c r="G1447" s="269">
        <v>62.3</v>
      </c>
      <c r="H1447" s="268">
        <v>93.3</v>
      </c>
    </row>
    <row r="1448" spans="1:8" ht="12.65" customHeight="1">
      <c r="A1448" s="263" t="s">
        <v>4825</v>
      </c>
      <c r="B1448" s="263" t="s">
        <v>470</v>
      </c>
      <c r="C1448" s="263" t="s">
        <v>4826</v>
      </c>
      <c r="D1448" s="264">
        <v>0.19</v>
      </c>
      <c r="E1448" s="265">
        <v>80.7</v>
      </c>
      <c r="F1448" s="266">
        <v>0.9</v>
      </c>
      <c r="G1448" s="269" t="s">
        <v>5734</v>
      </c>
      <c r="H1448" s="268">
        <v>95.7</v>
      </c>
    </row>
    <row r="1449" spans="1:8" ht="12.65" customHeight="1">
      <c r="A1449" s="263" t="s">
        <v>4828</v>
      </c>
      <c r="B1449" s="263" t="s">
        <v>470</v>
      </c>
      <c r="C1449" s="263" t="s">
        <v>4829</v>
      </c>
      <c r="D1449" s="264">
        <v>0.19</v>
      </c>
      <c r="E1449" s="265">
        <v>83.3</v>
      </c>
      <c r="F1449" s="266">
        <v>3.2</v>
      </c>
      <c r="G1449" s="269" t="s">
        <v>5734</v>
      </c>
      <c r="H1449" s="268">
        <v>96</v>
      </c>
    </row>
    <row r="1450" spans="1:8" ht="12.65" customHeight="1">
      <c r="A1450" s="263" t="s">
        <v>4831</v>
      </c>
      <c r="B1450" s="263" t="s">
        <v>470</v>
      </c>
      <c r="C1450" s="263" t="s">
        <v>4832</v>
      </c>
      <c r="D1450" s="264">
        <v>0.15</v>
      </c>
      <c r="E1450" s="265">
        <v>88.5</v>
      </c>
      <c r="F1450" s="266">
        <v>7</v>
      </c>
      <c r="G1450" s="269">
        <v>0.2</v>
      </c>
      <c r="H1450" s="268">
        <v>92.4</v>
      </c>
    </row>
    <row r="1451" spans="1:8" ht="12.65" customHeight="1">
      <c r="A1451" s="263" t="s">
        <v>4834</v>
      </c>
      <c r="B1451" s="263" t="s">
        <v>470</v>
      </c>
      <c r="C1451" s="263" t="s">
        <v>4835</v>
      </c>
      <c r="D1451" s="264">
        <v>0.2</v>
      </c>
      <c r="E1451" s="265">
        <v>79.099999999999994</v>
      </c>
      <c r="F1451" s="266">
        <v>-4.2</v>
      </c>
      <c r="G1451" s="269" t="s">
        <v>5734</v>
      </c>
      <c r="H1451" s="268">
        <v>97.1</v>
      </c>
    </row>
    <row r="1452" spans="1:8" ht="12.65" customHeight="1">
      <c r="A1452" s="263" t="s">
        <v>4837</v>
      </c>
      <c r="B1452" s="263" t="s">
        <v>470</v>
      </c>
      <c r="C1452" s="263" t="s">
        <v>4838</v>
      </c>
      <c r="D1452" s="264">
        <v>0.16</v>
      </c>
      <c r="E1452" s="265">
        <v>85.8</v>
      </c>
      <c r="F1452" s="266">
        <v>9</v>
      </c>
      <c r="G1452" s="269" t="s">
        <v>5734</v>
      </c>
      <c r="H1452" s="268">
        <v>94.4</v>
      </c>
    </row>
    <row r="1453" spans="1:8" ht="12.65" customHeight="1">
      <c r="A1453" s="263" t="s">
        <v>4840</v>
      </c>
      <c r="B1453" s="263" t="s">
        <v>470</v>
      </c>
      <c r="C1453" s="263" t="s">
        <v>4841</v>
      </c>
      <c r="D1453" s="264">
        <v>0.25</v>
      </c>
      <c r="E1453" s="265">
        <v>88</v>
      </c>
      <c r="F1453" s="266">
        <v>7.2</v>
      </c>
      <c r="G1453" s="269" t="s">
        <v>5734</v>
      </c>
      <c r="H1453" s="268">
        <v>94.2</v>
      </c>
    </row>
    <row r="1454" spans="1:8" ht="12.65" customHeight="1">
      <c r="A1454" s="263" t="s">
        <v>4843</v>
      </c>
      <c r="B1454" s="263" t="s">
        <v>470</v>
      </c>
      <c r="C1454" s="263" t="s">
        <v>4844</v>
      </c>
      <c r="D1454" s="264">
        <v>0.16</v>
      </c>
      <c r="E1454" s="265">
        <v>87.5</v>
      </c>
      <c r="F1454" s="266">
        <v>9.5</v>
      </c>
      <c r="G1454" s="269">
        <v>17.7</v>
      </c>
      <c r="H1454" s="268">
        <v>94.2</v>
      </c>
    </row>
    <row r="1455" spans="1:8" ht="12.65" customHeight="1">
      <c r="A1455" s="263" t="s">
        <v>4846</v>
      </c>
      <c r="B1455" s="263" t="s">
        <v>470</v>
      </c>
      <c r="C1455" s="263" t="s">
        <v>4847</v>
      </c>
      <c r="D1455" s="264">
        <v>0.17</v>
      </c>
      <c r="E1455" s="265">
        <v>65.400000000000006</v>
      </c>
      <c r="F1455" s="266">
        <v>3</v>
      </c>
      <c r="G1455" s="269" t="s">
        <v>5734</v>
      </c>
      <c r="H1455" s="268">
        <v>91.6</v>
      </c>
    </row>
    <row r="1456" spans="1:8" ht="12.65" customHeight="1">
      <c r="A1456" s="263" t="s">
        <v>4849</v>
      </c>
      <c r="B1456" s="263" t="s">
        <v>470</v>
      </c>
      <c r="C1456" s="263" t="s">
        <v>4850</v>
      </c>
      <c r="D1456" s="264">
        <v>0.21</v>
      </c>
      <c r="E1456" s="265">
        <v>79.3</v>
      </c>
      <c r="F1456" s="266">
        <v>7.4</v>
      </c>
      <c r="G1456" s="269" t="s">
        <v>5734</v>
      </c>
      <c r="H1456" s="268">
        <v>97.4</v>
      </c>
    </row>
    <row r="1457" spans="1:8" ht="12.65" customHeight="1">
      <c r="A1457" s="263" t="s">
        <v>4852</v>
      </c>
      <c r="B1457" s="263" t="s">
        <v>470</v>
      </c>
      <c r="C1457" s="263" t="s">
        <v>4853</v>
      </c>
      <c r="D1457" s="264">
        <v>0.13</v>
      </c>
      <c r="E1457" s="265">
        <v>94.2</v>
      </c>
      <c r="F1457" s="266">
        <v>12</v>
      </c>
      <c r="G1457" s="269" t="s">
        <v>5734</v>
      </c>
      <c r="H1457" s="268">
        <v>92.1</v>
      </c>
    </row>
    <row r="1458" spans="1:8" ht="12.65" customHeight="1">
      <c r="A1458" s="263" t="s">
        <v>4855</v>
      </c>
      <c r="B1458" s="263" t="s">
        <v>470</v>
      </c>
      <c r="C1458" s="263" t="s">
        <v>4856</v>
      </c>
      <c r="D1458" s="264">
        <v>0.34</v>
      </c>
      <c r="E1458" s="265">
        <v>91.2</v>
      </c>
      <c r="F1458" s="266">
        <v>9</v>
      </c>
      <c r="G1458" s="269" t="s">
        <v>5734</v>
      </c>
      <c r="H1458" s="268">
        <v>97.3</v>
      </c>
    </row>
    <row r="1459" spans="1:8" ht="12.65" customHeight="1">
      <c r="A1459" s="263" t="s">
        <v>4858</v>
      </c>
      <c r="B1459" s="263" t="s">
        <v>470</v>
      </c>
      <c r="C1459" s="263" t="s">
        <v>4859</v>
      </c>
      <c r="D1459" s="264">
        <v>0.17</v>
      </c>
      <c r="E1459" s="265">
        <v>80.7</v>
      </c>
      <c r="F1459" s="266">
        <v>1.1000000000000001</v>
      </c>
      <c r="G1459" s="269" t="s">
        <v>5734</v>
      </c>
      <c r="H1459" s="268">
        <v>94.3</v>
      </c>
    </row>
    <row r="1460" spans="1:8" ht="12.65" customHeight="1">
      <c r="A1460" s="263" t="s">
        <v>4861</v>
      </c>
      <c r="B1460" s="263" t="s">
        <v>470</v>
      </c>
      <c r="C1460" s="263" t="s">
        <v>4862</v>
      </c>
      <c r="D1460" s="264">
        <v>0.17</v>
      </c>
      <c r="E1460" s="265">
        <v>85.6</v>
      </c>
      <c r="F1460" s="266">
        <v>11.7</v>
      </c>
      <c r="G1460" s="269" t="s">
        <v>5734</v>
      </c>
      <c r="H1460" s="268">
        <v>97.1</v>
      </c>
    </row>
    <row r="1461" spans="1:8" ht="12.65" customHeight="1">
      <c r="A1461" s="263" t="s">
        <v>4864</v>
      </c>
      <c r="B1461" s="263" t="s">
        <v>470</v>
      </c>
      <c r="C1461" s="263" t="s">
        <v>4865</v>
      </c>
      <c r="D1461" s="264">
        <v>0.33</v>
      </c>
      <c r="E1461" s="265">
        <v>83.5</v>
      </c>
      <c r="F1461" s="266">
        <v>3.3</v>
      </c>
      <c r="G1461" s="269" t="s">
        <v>5734</v>
      </c>
      <c r="H1461" s="268">
        <v>90.4</v>
      </c>
    </row>
    <row r="1462" spans="1:8" ht="12.65" customHeight="1">
      <c r="A1462" s="263" t="s">
        <v>4867</v>
      </c>
      <c r="B1462" s="263" t="s">
        <v>470</v>
      </c>
      <c r="C1462" s="263" t="s">
        <v>4868</v>
      </c>
      <c r="D1462" s="264">
        <v>0.2</v>
      </c>
      <c r="E1462" s="265">
        <v>89.3</v>
      </c>
      <c r="F1462" s="266">
        <v>8.5</v>
      </c>
      <c r="G1462" s="269">
        <v>20.3</v>
      </c>
      <c r="H1462" s="268">
        <v>95.9</v>
      </c>
    </row>
    <row r="1463" spans="1:8" ht="12.65" customHeight="1">
      <c r="A1463" s="263" t="s">
        <v>4870</v>
      </c>
      <c r="B1463" s="263" t="s">
        <v>470</v>
      </c>
      <c r="C1463" s="263" t="s">
        <v>4871</v>
      </c>
      <c r="D1463" s="264">
        <v>0.13</v>
      </c>
      <c r="E1463" s="265">
        <v>82.2</v>
      </c>
      <c r="F1463" s="266">
        <v>3.9</v>
      </c>
      <c r="G1463" s="269" t="s">
        <v>5734</v>
      </c>
      <c r="H1463" s="268">
        <v>90.2</v>
      </c>
    </row>
    <row r="1464" spans="1:8" ht="12.65" customHeight="1">
      <c r="A1464" s="263" t="s">
        <v>4873</v>
      </c>
      <c r="B1464" s="263" t="s">
        <v>470</v>
      </c>
      <c r="C1464" s="263" t="s">
        <v>4874</v>
      </c>
      <c r="D1464" s="264">
        <v>0.28000000000000003</v>
      </c>
      <c r="E1464" s="265">
        <v>74.7</v>
      </c>
      <c r="F1464" s="266">
        <v>7.6</v>
      </c>
      <c r="G1464" s="269">
        <v>8.8000000000000007</v>
      </c>
      <c r="H1464" s="268">
        <v>96</v>
      </c>
    </row>
    <row r="1465" spans="1:8" ht="12.65" customHeight="1">
      <c r="A1465" s="263" t="s">
        <v>4876</v>
      </c>
      <c r="B1465" s="263" t="s">
        <v>470</v>
      </c>
      <c r="C1465" s="263" t="s">
        <v>4877</v>
      </c>
      <c r="D1465" s="264">
        <v>0.16</v>
      </c>
      <c r="E1465" s="265">
        <v>70.400000000000006</v>
      </c>
      <c r="F1465" s="266">
        <v>-7.2</v>
      </c>
      <c r="G1465" s="269" t="s">
        <v>5734</v>
      </c>
      <c r="H1465" s="268">
        <v>94.6</v>
      </c>
    </row>
    <row r="1466" spans="1:8" ht="12.65" customHeight="1">
      <c r="A1466" s="263" t="s">
        <v>4879</v>
      </c>
      <c r="B1466" s="263" t="s">
        <v>470</v>
      </c>
      <c r="C1466" s="263" t="s">
        <v>4880</v>
      </c>
      <c r="D1466" s="264">
        <v>0.22</v>
      </c>
      <c r="E1466" s="265">
        <v>85.4</v>
      </c>
      <c r="F1466" s="266">
        <v>6.1</v>
      </c>
      <c r="G1466" s="269" t="s">
        <v>5734</v>
      </c>
      <c r="H1466" s="268">
        <v>94.3</v>
      </c>
    </row>
    <row r="1467" spans="1:8" ht="12.65" customHeight="1">
      <c r="A1467" s="263" t="s">
        <v>4882</v>
      </c>
      <c r="B1467" s="263" t="s">
        <v>470</v>
      </c>
      <c r="C1467" s="263" t="s">
        <v>4883</v>
      </c>
      <c r="D1467" s="264">
        <v>0.18</v>
      </c>
      <c r="E1467" s="265">
        <v>83.2</v>
      </c>
      <c r="F1467" s="266">
        <v>10.3</v>
      </c>
      <c r="G1467" s="269">
        <v>21.6</v>
      </c>
      <c r="H1467" s="268">
        <v>98.8</v>
      </c>
    </row>
    <row r="1468" spans="1:8" ht="12.65" customHeight="1">
      <c r="A1468" s="263" t="s">
        <v>4885</v>
      </c>
      <c r="B1468" s="263" t="s">
        <v>470</v>
      </c>
      <c r="C1468" s="263" t="s">
        <v>4886</v>
      </c>
      <c r="D1468" s="264">
        <v>0.12</v>
      </c>
      <c r="E1468" s="265">
        <v>87.3</v>
      </c>
      <c r="F1468" s="266">
        <v>10.5</v>
      </c>
      <c r="G1468" s="269" t="s">
        <v>5734</v>
      </c>
      <c r="H1468" s="268">
        <v>96.3</v>
      </c>
    </row>
    <row r="1469" spans="1:8" ht="12.65" customHeight="1">
      <c r="A1469" s="263" t="s">
        <v>4888</v>
      </c>
      <c r="B1469" s="263" t="s">
        <v>470</v>
      </c>
      <c r="C1469" s="263" t="s">
        <v>4889</v>
      </c>
      <c r="D1469" s="264">
        <v>0.19</v>
      </c>
      <c r="E1469" s="265">
        <v>88.8</v>
      </c>
      <c r="F1469" s="266">
        <v>9.6</v>
      </c>
      <c r="G1469" s="269" t="s">
        <v>5734</v>
      </c>
      <c r="H1469" s="268">
        <v>95.7</v>
      </c>
    </row>
    <row r="1470" spans="1:8" ht="12.65" customHeight="1">
      <c r="A1470" s="263" t="s">
        <v>4894</v>
      </c>
      <c r="B1470" s="263" t="s">
        <v>474</v>
      </c>
      <c r="C1470" s="263" t="s">
        <v>527</v>
      </c>
      <c r="D1470" s="264">
        <v>0.7</v>
      </c>
      <c r="E1470" s="265">
        <v>96.3</v>
      </c>
      <c r="F1470" s="266">
        <v>10.3</v>
      </c>
      <c r="G1470" s="269">
        <v>150</v>
      </c>
      <c r="H1470" s="268">
        <v>101.7</v>
      </c>
    </row>
    <row r="1471" spans="1:8" ht="12.65" customHeight="1">
      <c r="A1471" s="263" t="s">
        <v>4897</v>
      </c>
      <c r="B1471" s="263" t="s">
        <v>474</v>
      </c>
      <c r="C1471" s="263" t="s">
        <v>538</v>
      </c>
      <c r="D1471" s="264">
        <v>0.88</v>
      </c>
      <c r="E1471" s="265">
        <v>90.3</v>
      </c>
      <c r="F1471" s="266">
        <v>8.8000000000000007</v>
      </c>
      <c r="G1471" s="269">
        <v>82.9</v>
      </c>
      <c r="H1471" s="268">
        <v>101.7</v>
      </c>
    </row>
    <row r="1472" spans="1:8" ht="12.65" customHeight="1">
      <c r="A1472" s="263" t="s">
        <v>4899</v>
      </c>
      <c r="B1472" s="263" t="s">
        <v>474</v>
      </c>
      <c r="C1472" s="263" t="s">
        <v>4900</v>
      </c>
      <c r="D1472" s="264">
        <v>0.52</v>
      </c>
      <c r="E1472" s="265">
        <v>88.6</v>
      </c>
      <c r="F1472" s="266">
        <v>6.7</v>
      </c>
      <c r="G1472" s="269">
        <v>18.899999999999999</v>
      </c>
      <c r="H1472" s="268">
        <v>99</v>
      </c>
    </row>
    <row r="1473" spans="1:8" ht="12.65" customHeight="1">
      <c r="A1473" s="263" t="s">
        <v>4902</v>
      </c>
      <c r="B1473" s="263" t="s">
        <v>474</v>
      </c>
      <c r="C1473" s="263" t="s">
        <v>725</v>
      </c>
      <c r="D1473" s="264">
        <v>0.66</v>
      </c>
      <c r="E1473" s="265">
        <v>93</v>
      </c>
      <c r="F1473" s="266">
        <v>3.4</v>
      </c>
      <c r="G1473" s="269">
        <v>14.3</v>
      </c>
      <c r="H1473" s="268">
        <v>99.3</v>
      </c>
    </row>
    <row r="1474" spans="1:8" ht="12.65" customHeight="1">
      <c r="A1474" s="263" t="s">
        <v>4904</v>
      </c>
      <c r="B1474" s="263" t="s">
        <v>474</v>
      </c>
      <c r="C1474" s="263" t="s">
        <v>4905</v>
      </c>
      <c r="D1474" s="264">
        <v>0.56000000000000005</v>
      </c>
      <c r="E1474" s="265">
        <v>87.7</v>
      </c>
      <c r="F1474" s="266">
        <v>5.8</v>
      </c>
      <c r="G1474" s="269">
        <v>61.8</v>
      </c>
      <c r="H1474" s="268">
        <v>99.8</v>
      </c>
    </row>
    <row r="1475" spans="1:8" ht="12.65" customHeight="1">
      <c r="A1475" s="263" t="s">
        <v>4907</v>
      </c>
      <c r="B1475" s="263" t="s">
        <v>474</v>
      </c>
      <c r="C1475" s="263" t="s">
        <v>4908</v>
      </c>
      <c r="D1475" s="264">
        <v>0.5</v>
      </c>
      <c r="E1475" s="265">
        <v>93.2</v>
      </c>
      <c r="F1475" s="266">
        <v>6.4</v>
      </c>
      <c r="G1475" s="269">
        <v>1.6</v>
      </c>
      <c r="H1475" s="268">
        <v>100.2</v>
      </c>
    </row>
    <row r="1476" spans="1:8" ht="12.65" customHeight="1">
      <c r="A1476" s="263" t="s">
        <v>4910</v>
      </c>
      <c r="B1476" s="263" t="s">
        <v>474</v>
      </c>
      <c r="C1476" s="263" t="s">
        <v>4911</v>
      </c>
      <c r="D1476" s="264">
        <v>0.44</v>
      </c>
      <c r="E1476" s="265">
        <v>97.2</v>
      </c>
      <c r="F1476" s="266">
        <v>7.9</v>
      </c>
      <c r="G1476" s="269" t="s">
        <v>5734</v>
      </c>
      <c r="H1476" s="268">
        <v>95.3</v>
      </c>
    </row>
    <row r="1477" spans="1:8" ht="12.65" customHeight="1">
      <c r="A1477" s="263" t="s">
        <v>4913</v>
      </c>
      <c r="B1477" s="263" t="s">
        <v>474</v>
      </c>
      <c r="C1477" s="263" t="s">
        <v>4914</v>
      </c>
      <c r="D1477" s="264">
        <v>0.46</v>
      </c>
      <c r="E1477" s="265">
        <v>88.2</v>
      </c>
      <c r="F1477" s="266">
        <v>5.5</v>
      </c>
      <c r="G1477" s="269">
        <v>42.4</v>
      </c>
      <c r="H1477" s="268">
        <v>99.1</v>
      </c>
    </row>
    <row r="1478" spans="1:8" ht="12.65" customHeight="1">
      <c r="A1478" s="263" t="s">
        <v>4916</v>
      </c>
      <c r="B1478" s="263" t="s">
        <v>474</v>
      </c>
      <c r="C1478" s="263" t="s">
        <v>4917</v>
      </c>
      <c r="D1478" s="264">
        <v>0.39</v>
      </c>
      <c r="E1478" s="265">
        <v>89.9</v>
      </c>
      <c r="F1478" s="266">
        <v>9.1</v>
      </c>
      <c r="G1478" s="269" t="s">
        <v>5734</v>
      </c>
      <c r="H1478" s="268">
        <v>100.5</v>
      </c>
    </row>
    <row r="1479" spans="1:8" ht="12.65" customHeight="1">
      <c r="A1479" s="263" t="s">
        <v>4919</v>
      </c>
      <c r="B1479" s="263" t="s">
        <v>474</v>
      </c>
      <c r="C1479" s="263" t="s">
        <v>4920</v>
      </c>
      <c r="D1479" s="264">
        <v>0.67</v>
      </c>
      <c r="E1479" s="265">
        <v>87.6</v>
      </c>
      <c r="F1479" s="266">
        <v>8.4</v>
      </c>
      <c r="G1479" s="269">
        <v>21.7</v>
      </c>
      <c r="H1479" s="268">
        <v>99.4</v>
      </c>
    </row>
    <row r="1480" spans="1:8" ht="12.65" customHeight="1">
      <c r="A1480" s="263" t="s">
        <v>4922</v>
      </c>
      <c r="B1480" s="263" t="s">
        <v>474</v>
      </c>
      <c r="C1480" s="263" t="s">
        <v>4923</v>
      </c>
      <c r="D1480" s="264">
        <v>0.52</v>
      </c>
      <c r="E1480" s="265">
        <v>88.5</v>
      </c>
      <c r="F1480" s="266">
        <v>9.1</v>
      </c>
      <c r="G1480" s="269">
        <v>68.400000000000006</v>
      </c>
      <c r="H1480" s="268">
        <v>100.1</v>
      </c>
    </row>
    <row r="1481" spans="1:8" ht="12.65" customHeight="1">
      <c r="A1481" s="263" t="s">
        <v>4925</v>
      </c>
      <c r="B1481" s="263" t="s">
        <v>474</v>
      </c>
      <c r="C1481" s="263" t="s">
        <v>4926</v>
      </c>
      <c r="D1481" s="264">
        <v>0.66</v>
      </c>
      <c r="E1481" s="265">
        <v>88.8</v>
      </c>
      <c r="F1481" s="266">
        <v>6.3</v>
      </c>
      <c r="G1481" s="269" t="s">
        <v>5734</v>
      </c>
      <c r="H1481" s="268">
        <v>100.8</v>
      </c>
    </row>
    <row r="1482" spans="1:8" ht="12.65" customHeight="1">
      <c r="A1482" s="263" t="s">
        <v>4928</v>
      </c>
      <c r="B1482" s="263" t="s">
        <v>474</v>
      </c>
      <c r="C1482" s="263" t="s">
        <v>4929</v>
      </c>
      <c r="D1482" s="264">
        <v>0.53</v>
      </c>
      <c r="E1482" s="265">
        <v>91.7</v>
      </c>
      <c r="F1482" s="266">
        <v>9.1</v>
      </c>
      <c r="G1482" s="269">
        <v>20.6</v>
      </c>
      <c r="H1482" s="268">
        <v>97.7</v>
      </c>
    </row>
    <row r="1483" spans="1:8" ht="12.65" customHeight="1">
      <c r="A1483" s="263" t="s">
        <v>4931</v>
      </c>
      <c r="B1483" s="263" t="s">
        <v>474</v>
      </c>
      <c r="C1483" s="263" t="s">
        <v>4932</v>
      </c>
      <c r="D1483" s="264">
        <v>0.45</v>
      </c>
      <c r="E1483" s="265">
        <v>83.5</v>
      </c>
      <c r="F1483" s="266">
        <v>5.6</v>
      </c>
      <c r="G1483" s="269">
        <v>13.9</v>
      </c>
      <c r="H1483" s="268">
        <v>99.6</v>
      </c>
    </row>
    <row r="1484" spans="1:8" ht="12.65" customHeight="1">
      <c r="A1484" s="263" t="s">
        <v>4934</v>
      </c>
      <c r="B1484" s="263" t="s">
        <v>474</v>
      </c>
      <c r="C1484" s="263" t="s">
        <v>4935</v>
      </c>
      <c r="D1484" s="264">
        <v>0.66</v>
      </c>
      <c r="E1484" s="265">
        <v>91.4</v>
      </c>
      <c r="F1484" s="266">
        <v>8</v>
      </c>
      <c r="G1484" s="269">
        <v>18.7</v>
      </c>
      <c r="H1484" s="268">
        <v>100.2</v>
      </c>
    </row>
    <row r="1485" spans="1:8" ht="12.65" customHeight="1">
      <c r="A1485" s="263" t="s">
        <v>4937</v>
      </c>
      <c r="B1485" s="263" t="s">
        <v>474</v>
      </c>
      <c r="C1485" s="263" t="s">
        <v>4938</v>
      </c>
      <c r="D1485" s="264">
        <v>0.78</v>
      </c>
      <c r="E1485" s="265">
        <v>82.6</v>
      </c>
      <c r="F1485" s="266">
        <v>4</v>
      </c>
      <c r="G1485" s="269" t="s">
        <v>5734</v>
      </c>
      <c r="H1485" s="268">
        <v>101.7</v>
      </c>
    </row>
    <row r="1486" spans="1:8" ht="12.65" customHeight="1">
      <c r="A1486" s="263" t="s">
        <v>4940</v>
      </c>
      <c r="B1486" s="263" t="s">
        <v>474</v>
      </c>
      <c r="C1486" s="263" t="s">
        <v>4941</v>
      </c>
      <c r="D1486" s="264">
        <v>0.76</v>
      </c>
      <c r="E1486" s="265">
        <v>84.2</v>
      </c>
      <c r="F1486" s="266">
        <v>2.9</v>
      </c>
      <c r="G1486" s="269" t="s">
        <v>5734</v>
      </c>
      <c r="H1486" s="268">
        <v>99.8</v>
      </c>
    </row>
    <row r="1487" spans="1:8" ht="12.65" customHeight="1">
      <c r="A1487" s="263" t="s">
        <v>4943</v>
      </c>
      <c r="B1487" s="263" t="s">
        <v>474</v>
      </c>
      <c r="C1487" s="263" t="s">
        <v>4944</v>
      </c>
      <c r="D1487" s="264">
        <v>0.81</v>
      </c>
      <c r="E1487" s="265">
        <v>84.9</v>
      </c>
      <c r="F1487" s="266">
        <v>3</v>
      </c>
      <c r="G1487" s="269" t="s">
        <v>5734</v>
      </c>
      <c r="H1487" s="268">
        <v>100.5</v>
      </c>
    </row>
    <row r="1488" spans="1:8" ht="12.65" customHeight="1">
      <c r="A1488" s="263" t="s">
        <v>4946</v>
      </c>
      <c r="B1488" s="263" t="s">
        <v>474</v>
      </c>
      <c r="C1488" s="263" t="s">
        <v>4947</v>
      </c>
      <c r="D1488" s="264">
        <v>0.59</v>
      </c>
      <c r="E1488" s="265">
        <v>86.4</v>
      </c>
      <c r="F1488" s="266">
        <v>-2.2999999999999998</v>
      </c>
      <c r="G1488" s="269" t="s">
        <v>5734</v>
      </c>
      <c r="H1488" s="268">
        <v>97.8</v>
      </c>
    </row>
    <row r="1489" spans="1:8" ht="12.65" customHeight="1">
      <c r="A1489" s="263" t="s">
        <v>4949</v>
      </c>
      <c r="B1489" s="263" t="s">
        <v>474</v>
      </c>
      <c r="C1489" s="263" t="s">
        <v>4950</v>
      </c>
      <c r="D1489" s="264">
        <v>0.66</v>
      </c>
      <c r="E1489" s="265">
        <v>90.4</v>
      </c>
      <c r="F1489" s="266">
        <v>2.9</v>
      </c>
      <c r="G1489" s="269" t="s">
        <v>5734</v>
      </c>
      <c r="H1489" s="268">
        <v>100.5</v>
      </c>
    </row>
    <row r="1490" spans="1:8" ht="12.65" customHeight="1">
      <c r="A1490" s="263" t="s">
        <v>4952</v>
      </c>
      <c r="B1490" s="263" t="s">
        <v>474</v>
      </c>
      <c r="C1490" s="263" t="s">
        <v>4953</v>
      </c>
      <c r="D1490" s="264">
        <v>0.69</v>
      </c>
      <c r="E1490" s="265">
        <v>84.3</v>
      </c>
      <c r="F1490" s="266">
        <v>4.5</v>
      </c>
      <c r="G1490" s="269" t="s">
        <v>5734</v>
      </c>
      <c r="H1490" s="268">
        <v>94.2</v>
      </c>
    </row>
    <row r="1491" spans="1:8" ht="12.65" customHeight="1">
      <c r="A1491" s="263" t="s">
        <v>4954</v>
      </c>
      <c r="B1491" s="263" t="s">
        <v>474</v>
      </c>
      <c r="C1491" s="263" t="s">
        <v>4955</v>
      </c>
      <c r="D1491" s="264">
        <v>0.57999999999999996</v>
      </c>
      <c r="E1491" s="265">
        <v>87.1</v>
      </c>
      <c r="F1491" s="266">
        <v>5.7</v>
      </c>
      <c r="G1491" s="269" t="s">
        <v>5734</v>
      </c>
      <c r="H1491" s="268">
        <v>92.5</v>
      </c>
    </row>
    <row r="1492" spans="1:8" ht="12.65" customHeight="1">
      <c r="A1492" s="263" t="s">
        <v>4957</v>
      </c>
      <c r="B1492" s="263" t="s">
        <v>474</v>
      </c>
      <c r="C1492" s="263" t="s">
        <v>4958</v>
      </c>
      <c r="D1492" s="264">
        <v>0.39</v>
      </c>
      <c r="E1492" s="265">
        <v>79.3</v>
      </c>
      <c r="F1492" s="266">
        <v>7</v>
      </c>
      <c r="G1492" s="269" t="s">
        <v>5734</v>
      </c>
      <c r="H1492" s="268">
        <v>98.1</v>
      </c>
    </row>
    <row r="1493" spans="1:8" ht="12.65" customHeight="1">
      <c r="A1493" s="263" t="s">
        <v>4960</v>
      </c>
      <c r="B1493" s="263" t="s">
        <v>474</v>
      </c>
      <c r="C1493" s="263" t="s">
        <v>4961</v>
      </c>
      <c r="D1493" s="264">
        <v>0.63</v>
      </c>
      <c r="E1493" s="265">
        <v>87</v>
      </c>
      <c r="F1493" s="266">
        <v>6.5</v>
      </c>
      <c r="G1493" s="269" t="s">
        <v>5734</v>
      </c>
      <c r="H1493" s="268">
        <v>98</v>
      </c>
    </row>
    <row r="1494" spans="1:8" ht="12.65" customHeight="1">
      <c r="A1494" s="263" t="s">
        <v>4963</v>
      </c>
      <c r="B1494" s="263" t="s">
        <v>474</v>
      </c>
      <c r="C1494" s="263" t="s">
        <v>4964</v>
      </c>
      <c r="D1494" s="264">
        <v>0.28000000000000003</v>
      </c>
      <c r="E1494" s="265">
        <v>98.8</v>
      </c>
      <c r="F1494" s="266">
        <v>5.5</v>
      </c>
      <c r="G1494" s="269" t="s">
        <v>5734</v>
      </c>
      <c r="H1494" s="268">
        <v>98.3</v>
      </c>
    </row>
    <row r="1495" spans="1:8" ht="12.65" customHeight="1">
      <c r="A1495" s="263" t="s">
        <v>4966</v>
      </c>
      <c r="B1495" s="263" t="s">
        <v>474</v>
      </c>
      <c r="C1495" s="263" t="s">
        <v>4967</v>
      </c>
      <c r="D1495" s="264">
        <v>0.52</v>
      </c>
      <c r="E1495" s="265">
        <v>86.3</v>
      </c>
      <c r="F1495" s="266">
        <v>9.1999999999999993</v>
      </c>
      <c r="G1495" s="269" t="s">
        <v>5734</v>
      </c>
      <c r="H1495" s="268">
        <v>99.3</v>
      </c>
    </row>
    <row r="1496" spans="1:8" ht="12.65" customHeight="1">
      <c r="A1496" s="263" t="s">
        <v>4969</v>
      </c>
      <c r="B1496" s="263" t="s">
        <v>474</v>
      </c>
      <c r="C1496" s="263" t="s">
        <v>4970</v>
      </c>
      <c r="D1496" s="264">
        <v>0.42</v>
      </c>
      <c r="E1496" s="265">
        <v>87.7</v>
      </c>
      <c r="F1496" s="266">
        <v>4.5999999999999996</v>
      </c>
      <c r="G1496" s="269">
        <v>0.3</v>
      </c>
      <c r="H1496" s="268">
        <v>99.8</v>
      </c>
    </row>
    <row r="1497" spans="1:8" ht="12.65" customHeight="1">
      <c r="A1497" s="263" t="s">
        <v>4972</v>
      </c>
      <c r="B1497" s="263" t="s">
        <v>474</v>
      </c>
      <c r="C1497" s="263" t="s">
        <v>4973</v>
      </c>
      <c r="D1497" s="264">
        <v>0.56999999999999995</v>
      </c>
      <c r="E1497" s="265">
        <v>81.599999999999994</v>
      </c>
      <c r="F1497" s="266">
        <v>6.6</v>
      </c>
      <c r="G1497" s="269" t="s">
        <v>5734</v>
      </c>
      <c r="H1497" s="268">
        <v>99.3</v>
      </c>
    </row>
    <row r="1498" spans="1:8" ht="12.65" customHeight="1">
      <c r="A1498" s="263" t="s">
        <v>5751</v>
      </c>
      <c r="B1498" s="263" t="s">
        <v>474</v>
      </c>
      <c r="C1498" s="263" t="s">
        <v>5752</v>
      </c>
      <c r="D1498" s="264">
        <v>0.71</v>
      </c>
      <c r="E1498" s="265">
        <v>86.5</v>
      </c>
      <c r="F1498" s="266">
        <v>7.4</v>
      </c>
      <c r="G1498" s="269" t="s">
        <v>5734</v>
      </c>
      <c r="H1498" s="268">
        <v>98.2</v>
      </c>
    </row>
    <row r="1499" spans="1:8" ht="12.65" customHeight="1">
      <c r="A1499" s="263" t="s">
        <v>4979</v>
      </c>
      <c r="B1499" s="263" t="s">
        <v>474</v>
      </c>
      <c r="C1499" s="263" t="s">
        <v>4980</v>
      </c>
      <c r="D1499" s="264">
        <v>0.6</v>
      </c>
      <c r="E1499" s="265">
        <v>89.3</v>
      </c>
      <c r="F1499" s="266">
        <v>7.5</v>
      </c>
      <c r="G1499" s="269" t="s">
        <v>5734</v>
      </c>
      <c r="H1499" s="268">
        <v>96.5</v>
      </c>
    </row>
    <row r="1500" spans="1:8" ht="12.65" customHeight="1">
      <c r="A1500" s="263" t="s">
        <v>4982</v>
      </c>
      <c r="B1500" s="263" t="s">
        <v>474</v>
      </c>
      <c r="C1500" s="263" t="s">
        <v>4983</v>
      </c>
      <c r="D1500" s="264">
        <v>0.6</v>
      </c>
      <c r="E1500" s="265">
        <v>90.6</v>
      </c>
      <c r="F1500" s="266">
        <v>6.8</v>
      </c>
      <c r="G1500" s="269" t="s">
        <v>5734</v>
      </c>
      <c r="H1500" s="268">
        <v>98.2</v>
      </c>
    </row>
    <row r="1501" spans="1:8" ht="12.65" customHeight="1">
      <c r="A1501" s="263" t="s">
        <v>4985</v>
      </c>
      <c r="B1501" s="263" t="s">
        <v>474</v>
      </c>
      <c r="C1501" s="263" t="s">
        <v>4986</v>
      </c>
      <c r="D1501" s="264">
        <v>0.73</v>
      </c>
      <c r="E1501" s="265">
        <v>85.4</v>
      </c>
      <c r="F1501" s="266">
        <v>5.4</v>
      </c>
      <c r="G1501" s="269" t="s">
        <v>5734</v>
      </c>
      <c r="H1501" s="268">
        <v>98.8</v>
      </c>
    </row>
    <row r="1502" spans="1:8" ht="12.65" customHeight="1">
      <c r="A1502" s="263" t="s">
        <v>4988</v>
      </c>
      <c r="B1502" s="263" t="s">
        <v>474</v>
      </c>
      <c r="C1502" s="263" t="s">
        <v>4989</v>
      </c>
      <c r="D1502" s="264">
        <v>0.62</v>
      </c>
      <c r="E1502" s="265">
        <v>86.2</v>
      </c>
      <c r="F1502" s="266">
        <v>7</v>
      </c>
      <c r="G1502" s="269">
        <v>34.4</v>
      </c>
      <c r="H1502" s="268">
        <v>96.9</v>
      </c>
    </row>
    <row r="1503" spans="1:8" ht="12.65" customHeight="1">
      <c r="A1503" s="263" t="s">
        <v>4991</v>
      </c>
      <c r="B1503" s="263" t="s">
        <v>474</v>
      </c>
      <c r="C1503" s="263" t="s">
        <v>4992</v>
      </c>
      <c r="D1503" s="264">
        <v>0.88</v>
      </c>
      <c r="E1503" s="265">
        <v>84.7</v>
      </c>
      <c r="F1503" s="266">
        <v>7.5</v>
      </c>
      <c r="G1503" s="269">
        <v>33.5</v>
      </c>
      <c r="H1503" s="268">
        <v>96.8</v>
      </c>
    </row>
    <row r="1504" spans="1:8" ht="12.65" customHeight="1">
      <c r="A1504" s="263" t="s">
        <v>4994</v>
      </c>
      <c r="B1504" s="263" t="s">
        <v>474</v>
      </c>
      <c r="C1504" s="263" t="s">
        <v>4995</v>
      </c>
      <c r="D1504" s="264">
        <v>0.83</v>
      </c>
      <c r="E1504" s="265">
        <v>86.8</v>
      </c>
      <c r="F1504" s="266">
        <v>11.8</v>
      </c>
      <c r="G1504" s="269">
        <v>11</v>
      </c>
      <c r="H1504" s="268">
        <v>94.5</v>
      </c>
    </row>
    <row r="1505" spans="1:8" ht="12.65" customHeight="1">
      <c r="A1505" s="263" t="s">
        <v>4997</v>
      </c>
      <c r="B1505" s="263" t="s">
        <v>474</v>
      </c>
      <c r="C1505" s="263" t="s">
        <v>4998</v>
      </c>
      <c r="D1505" s="264">
        <v>0.88</v>
      </c>
      <c r="E1505" s="265">
        <v>85.1</v>
      </c>
      <c r="F1505" s="266">
        <v>8.8000000000000007</v>
      </c>
      <c r="G1505" s="269" t="s">
        <v>5734</v>
      </c>
      <c r="H1505" s="268">
        <v>100</v>
      </c>
    </row>
    <row r="1506" spans="1:8" ht="12.65" customHeight="1">
      <c r="A1506" s="263" t="s">
        <v>5000</v>
      </c>
      <c r="B1506" s="263" t="s">
        <v>474</v>
      </c>
      <c r="C1506" s="263" t="s">
        <v>5001</v>
      </c>
      <c r="D1506" s="264">
        <v>0.35</v>
      </c>
      <c r="E1506" s="265">
        <v>91.7</v>
      </c>
      <c r="F1506" s="266">
        <v>0.4</v>
      </c>
      <c r="G1506" s="269" t="s">
        <v>5734</v>
      </c>
      <c r="H1506" s="268">
        <v>97</v>
      </c>
    </row>
    <row r="1507" spans="1:8" ht="12.65" customHeight="1">
      <c r="A1507" s="263" t="s">
        <v>5003</v>
      </c>
      <c r="B1507" s="263" t="s">
        <v>474</v>
      </c>
      <c r="C1507" s="263" t="s">
        <v>5004</v>
      </c>
      <c r="D1507" s="264">
        <v>0.52</v>
      </c>
      <c r="E1507" s="265">
        <v>84.9</v>
      </c>
      <c r="F1507" s="266">
        <v>5.0999999999999996</v>
      </c>
      <c r="G1507" s="269">
        <v>21.2</v>
      </c>
      <c r="H1507" s="268">
        <v>93.3</v>
      </c>
    </row>
    <row r="1508" spans="1:8" ht="12.65" customHeight="1">
      <c r="A1508" s="263" t="s">
        <v>5006</v>
      </c>
      <c r="B1508" s="263" t="s">
        <v>474</v>
      </c>
      <c r="C1508" s="263" t="s">
        <v>5007</v>
      </c>
      <c r="D1508" s="264">
        <v>0.55000000000000004</v>
      </c>
      <c r="E1508" s="265">
        <v>86.2</v>
      </c>
      <c r="F1508" s="266">
        <v>4.5999999999999996</v>
      </c>
      <c r="G1508" s="269" t="s">
        <v>5734</v>
      </c>
      <c r="H1508" s="268">
        <v>98.7</v>
      </c>
    </row>
    <row r="1509" spans="1:8" ht="12.65" customHeight="1">
      <c r="A1509" s="263" t="s">
        <v>5009</v>
      </c>
      <c r="B1509" s="263" t="s">
        <v>474</v>
      </c>
      <c r="C1509" s="263" t="s">
        <v>5010</v>
      </c>
      <c r="D1509" s="264">
        <v>0.56999999999999995</v>
      </c>
      <c r="E1509" s="265">
        <v>82.7</v>
      </c>
      <c r="F1509" s="266">
        <v>6.6</v>
      </c>
      <c r="G1509" s="269">
        <v>11.7</v>
      </c>
      <c r="H1509" s="268">
        <v>95.1</v>
      </c>
    </row>
    <row r="1510" spans="1:8" ht="12.65" customHeight="1">
      <c r="A1510" s="263" t="s">
        <v>5012</v>
      </c>
      <c r="B1510" s="263" t="s">
        <v>474</v>
      </c>
      <c r="C1510" s="263" t="s">
        <v>5013</v>
      </c>
      <c r="D1510" s="264">
        <v>0.33</v>
      </c>
      <c r="E1510" s="265">
        <v>90</v>
      </c>
      <c r="F1510" s="266">
        <v>8</v>
      </c>
      <c r="G1510" s="269">
        <v>85.1</v>
      </c>
      <c r="H1510" s="268">
        <v>96</v>
      </c>
    </row>
    <row r="1511" spans="1:8" ht="12.65" customHeight="1">
      <c r="A1511" s="263" t="s">
        <v>5015</v>
      </c>
      <c r="B1511" s="263" t="s">
        <v>474</v>
      </c>
      <c r="C1511" s="263" t="s">
        <v>5016</v>
      </c>
      <c r="D1511" s="264">
        <v>0.45</v>
      </c>
      <c r="E1511" s="265">
        <v>93.8</v>
      </c>
      <c r="F1511" s="266">
        <v>8.4</v>
      </c>
      <c r="G1511" s="269" t="s">
        <v>5734</v>
      </c>
      <c r="H1511" s="268">
        <v>94.3</v>
      </c>
    </row>
    <row r="1512" spans="1:8" ht="12.65" customHeight="1">
      <c r="A1512" s="263" t="s">
        <v>5018</v>
      </c>
      <c r="B1512" s="263" t="s">
        <v>474</v>
      </c>
      <c r="C1512" s="263" t="s">
        <v>5019</v>
      </c>
      <c r="D1512" s="264">
        <v>0.41</v>
      </c>
      <c r="E1512" s="265">
        <v>88</v>
      </c>
      <c r="F1512" s="266">
        <v>3.2</v>
      </c>
      <c r="G1512" s="269">
        <v>1.6</v>
      </c>
      <c r="H1512" s="268">
        <v>98.1</v>
      </c>
    </row>
    <row r="1513" spans="1:8" ht="12.65" customHeight="1">
      <c r="A1513" s="263" t="s">
        <v>5021</v>
      </c>
      <c r="B1513" s="263" t="s">
        <v>474</v>
      </c>
      <c r="C1513" s="263" t="s">
        <v>5022</v>
      </c>
      <c r="D1513" s="264">
        <v>0.48</v>
      </c>
      <c r="E1513" s="265">
        <v>84.4</v>
      </c>
      <c r="F1513" s="266">
        <v>10.5</v>
      </c>
      <c r="G1513" s="269">
        <v>51.6</v>
      </c>
      <c r="H1513" s="268">
        <v>99.4</v>
      </c>
    </row>
    <row r="1514" spans="1:8" ht="12.65" customHeight="1">
      <c r="A1514" s="263" t="s">
        <v>5024</v>
      </c>
      <c r="B1514" s="263" t="s">
        <v>474</v>
      </c>
      <c r="C1514" s="263" t="s">
        <v>5025</v>
      </c>
      <c r="D1514" s="264">
        <v>0.13</v>
      </c>
      <c r="E1514" s="265">
        <v>77.599999999999994</v>
      </c>
      <c r="F1514" s="266">
        <v>6.6</v>
      </c>
      <c r="G1514" s="269" t="s">
        <v>5734</v>
      </c>
      <c r="H1514" s="268">
        <v>94.8</v>
      </c>
    </row>
    <row r="1515" spans="1:8" ht="12.65" customHeight="1">
      <c r="A1515" s="263" t="s">
        <v>5027</v>
      </c>
      <c r="B1515" s="263" t="s">
        <v>474</v>
      </c>
      <c r="C1515" s="263" t="s">
        <v>5028</v>
      </c>
      <c r="D1515" s="264">
        <v>0.47</v>
      </c>
      <c r="E1515" s="265">
        <v>78.599999999999994</v>
      </c>
      <c r="F1515" s="266">
        <v>8.3000000000000007</v>
      </c>
      <c r="G1515" s="269" t="s">
        <v>5734</v>
      </c>
      <c r="H1515" s="268">
        <v>98.2</v>
      </c>
    </row>
    <row r="1516" spans="1:8" ht="12.65" customHeight="1">
      <c r="A1516" s="263" t="s">
        <v>5030</v>
      </c>
      <c r="B1516" s="263" t="s">
        <v>474</v>
      </c>
      <c r="C1516" s="263" t="s">
        <v>5031</v>
      </c>
      <c r="D1516" s="264">
        <v>0.51</v>
      </c>
      <c r="E1516" s="265">
        <v>82.5</v>
      </c>
      <c r="F1516" s="266">
        <v>7.4</v>
      </c>
      <c r="G1516" s="269" t="s">
        <v>5734</v>
      </c>
      <c r="H1516" s="268">
        <v>99.4</v>
      </c>
    </row>
    <row r="1517" spans="1:8" ht="12.65" customHeight="1">
      <c r="A1517" s="263" t="s">
        <v>5033</v>
      </c>
      <c r="B1517" s="263" t="s">
        <v>474</v>
      </c>
      <c r="C1517" s="263" t="s">
        <v>4233</v>
      </c>
      <c r="D1517" s="264">
        <v>0.62</v>
      </c>
      <c r="E1517" s="265">
        <v>86</v>
      </c>
      <c r="F1517" s="266">
        <v>8.4</v>
      </c>
      <c r="G1517" s="269">
        <v>32.200000000000003</v>
      </c>
      <c r="H1517" s="268">
        <v>98</v>
      </c>
    </row>
    <row r="1518" spans="1:8" ht="12.65" customHeight="1">
      <c r="A1518" s="263" t="s">
        <v>5035</v>
      </c>
      <c r="B1518" s="263" t="s">
        <v>474</v>
      </c>
      <c r="C1518" s="263" t="s">
        <v>5036</v>
      </c>
      <c r="D1518" s="264">
        <v>0.32</v>
      </c>
      <c r="E1518" s="265">
        <v>83.3</v>
      </c>
      <c r="F1518" s="266">
        <v>3.1</v>
      </c>
      <c r="G1518" s="269" t="s">
        <v>5734</v>
      </c>
      <c r="H1518" s="268">
        <v>97.5</v>
      </c>
    </row>
    <row r="1519" spans="1:8" ht="12.65" customHeight="1">
      <c r="A1519" s="263" t="s">
        <v>5038</v>
      </c>
      <c r="B1519" s="263" t="s">
        <v>474</v>
      </c>
      <c r="C1519" s="263" t="s">
        <v>5039</v>
      </c>
      <c r="D1519" s="264">
        <v>0.23</v>
      </c>
      <c r="E1519" s="265">
        <v>89.4</v>
      </c>
      <c r="F1519" s="266">
        <v>4</v>
      </c>
      <c r="G1519" s="269" t="s">
        <v>5734</v>
      </c>
      <c r="H1519" s="268">
        <v>95.3</v>
      </c>
    </row>
    <row r="1520" spans="1:8" ht="12.65" customHeight="1">
      <c r="A1520" s="263" t="s">
        <v>5041</v>
      </c>
      <c r="B1520" s="263" t="s">
        <v>474</v>
      </c>
      <c r="C1520" s="263" t="s">
        <v>5042</v>
      </c>
      <c r="D1520" s="264">
        <v>0.23</v>
      </c>
      <c r="E1520" s="265">
        <v>93.6</v>
      </c>
      <c r="F1520" s="266">
        <v>4.9000000000000004</v>
      </c>
      <c r="G1520" s="269" t="s">
        <v>5734</v>
      </c>
      <c r="H1520" s="268">
        <v>99</v>
      </c>
    </row>
    <row r="1521" spans="1:8" ht="12.65" customHeight="1">
      <c r="A1521" s="263" t="s">
        <v>5044</v>
      </c>
      <c r="B1521" s="263" t="s">
        <v>474</v>
      </c>
      <c r="C1521" s="263" t="s">
        <v>1308</v>
      </c>
      <c r="D1521" s="264">
        <v>0.31</v>
      </c>
      <c r="E1521" s="265">
        <v>89</v>
      </c>
      <c r="F1521" s="266">
        <v>8.6999999999999993</v>
      </c>
      <c r="G1521" s="269">
        <v>42.8</v>
      </c>
      <c r="H1521" s="268">
        <v>94.2</v>
      </c>
    </row>
    <row r="1522" spans="1:8" ht="12.65" customHeight="1">
      <c r="A1522" s="263" t="s">
        <v>5045</v>
      </c>
      <c r="B1522" s="263" t="s">
        <v>474</v>
      </c>
      <c r="C1522" s="263" t="s">
        <v>5046</v>
      </c>
      <c r="D1522" s="264">
        <v>0.19</v>
      </c>
      <c r="E1522" s="265">
        <v>84.7</v>
      </c>
      <c r="F1522" s="266">
        <v>15.1</v>
      </c>
      <c r="G1522" s="269" t="s">
        <v>5734</v>
      </c>
      <c r="H1522" s="268">
        <v>90.8</v>
      </c>
    </row>
    <row r="1523" spans="1:8" ht="12.65" customHeight="1">
      <c r="A1523" s="263" t="s">
        <v>5048</v>
      </c>
      <c r="B1523" s="263" t="s">
        <v>474</v>
      </c>
      <c r="C1523" s="263" t="s">
        <v>5049</v>
      </c>
      <c r="D1523" s="264">
        <v>0.16</v>
      </c>
      <c r="E1523" s="265">
        <v>77.8</v>
      </c>
      <c r="F1523" s="266">
        <v>-2.5</v>
      </c>
      <c r="G1523" s="269" t="s">
        <v>5734</v>
      </c>
      <c r="H1523" s="268">
        <v>95.1</v>
      </c>
    </row>
    <row r="1524" spans="1:8" ht="12.65" customHeight="1">
      <c r="A1524" s="263" t="s">
        <v>5051</v>
      </c>
      <c r="B1524" s="263" t="s">
        <v>474</v>
      </c>
      <c r="C1524" s="263" t="s">
        <v>5052</v>
      </c>
      <c r="D1524" s="264">
        <v>0.27</v>
      </c>
      <c r="E1524" s="265">
        <v>92.2</v>
      </c>
      <c r="F1524" s="266">
        <v>5.0999999999999996</v>
      </c>
      <c r="G1524" s="269" t="s">
        <v>5734</v>
      </c>
      <c r="H1524" s="268">
        <v>98.2</v>
      </c>
    </row>
    <row r="1525" spans="1:8" ht="12.65" customHeight="1">
      <c r="A1525" s="263" t="s">
        <v>5054</v>
      </c>
      <c r="B1525" s="263" t="s">
        <v>474</v>
      </c>
      <c r="C1525" s="263" t="s">
        <v>5055</v>
      </c>
      <c r="D1525" s="264">
        <v>1.24</v>
      </c>
      <c r="E1525" s="265">
        <v>85</v>
      </c>
      <c r="F1525" s="266">
        <v>9.1999999999999993</v>
      </c>
      <c r="G1525" s="269">
        <v>31</v>
      </c>
      <c r="H1525" s="268">
        <v>100.9</v>
      </c>
    </row>
    <row r="1526" spans="1:8" ht="12.65" customHeight="1">
      <c r="A1526" s="263" t="s">
        <v>5057</v>
      </c>
      <c r="B1526" s="263" t="s">
        <v>474</v>
      </c>
      <c r="C1526" s="263" t="s">
        <v>5058</v>
      </c>
      <c r="D1526" s="264">
        <v>0.35</v>
      </c>
      <c r="E1526" s="265">
        <v>85.2</v>
      </c>
      <c r="F1526" s="266">
        <v>5.7</v>
      </c>
      <c r="G1526" s="269" t="s">
        <v>5734</v>
      </c>
      <c r="H1526" s="268">
        <v>97.2</v>
      </c>
    </row>
    <row r="1527" spans="1:8" ht="12.65" customHeight="1">
      <c r="A1527" s="263" t="s">
        <v>5060</v>
      </c>
      <c r="B1527" s="263" t="s">
        <v>474</v>
      </c>
      <c r="C1527" s="263" t="s">
        <v>5061</v>
      </c>
      <c r="D1527" s="264">
        <v>0.4</v>
      </c>
      <c r="E1527" s="265">
        <v>80.8</v>
      </c>
      <c r="F1527" s="266">
        <v>8</v>
      </c>
      <c r="G1527" s="269">
        <v>2.6</v>
      </c>
      <c r="H1527" s="268">
        <v>94.3</v>
      </c>
    </row>
    <row r="1528" spans="1:8" ht="12.65" customHeight="1">
      <c r="A1528" s="263" t="s">
        <v>5063</v>
      </c>
      <c r="B1528" s="263" t="s">
        <v>474</v>
      </c>
      <c r="C1528" s="263" t="s">
        <v>5064</v>
      </c>
      <c r="D1528" s="264">
        <v>0.28000000000000003</v>
      </c>
      <c r="E1528" s="265">
        <v>77.599999999999994</v>
      </c>
      <c r="F1528" s="266">
        <v>-2.7</v>
      </c>
      <c r="G1528" s="269" t="s">
        <v>5734</v>
      </c>
      <c r="H1528" s="268">
        <v>95.8</v>
      </c>
    </row>
    <row r="1529" spans="1:8" ht="12.65" customHeight="1">
      <c r="A1529" s="263" t="s">
        <v>5066</v>
      </c>
      <c r="B1529" s="263" t="s">
        <v>474</v>
      </c>
      <c r="C1529" s="263" t="s">
        <v>5067</v>
      </c>
      <c r="D1529" s="264">
        <v>0.34</v>
      </c>
      <c r="E1529" s="265">
        <v>91.3</v>
      </c>
      <c r="F1529" s="266">
        <v>9.3000000000000007</v>
      </c>
      <c r="G1529" s="269">
        <v>39.700000000000003</v>
      </c>
      <c r="H1529" s="268">
        <v>98.6</v>
      </c>
    </row>
    <row r="1530" spans="1:8" ht="12.65" customHeight="1">
      <c r="A1530" s="263" t="s">
        <v>5072</v>
      </c>
      <c r="B1530" s="263" t="s">
        <v>478</v>
      </c>
      <c r="C1530" s="263" t="s">
        <v>920</v>
      </c>
      <c r="D1530" s="264">
        <v>0.64</v>
      </c>
      <c r="E1530" s="265">
        <v>89.2</v>
      </c>
      <c r="F1530" s="266">
        <v>1.7</v>
      </c>
      <c r="G1530" s="269" t="s">
        <v>5734</v>
      </c>
      <c r="H1530" s="268">
        <v>98.9</v>
      </c>
    </row>
    <row r="1531" spans="1:8" ht="12.65" customHeight="1">
      <c r="A1531" s="263" t="s">
        <v>5075</v>
      </c>
      <c r="B1531" s="263" t="s">
        <v>478</v>
      </c>
      <c r="C1531" s="263" t="s">
        <v>5076</v>
      </c>
      <c r="D1531" s="264">
        <v>0.42</v>
      </c>
      <c r="E1531" s="265">
        <v>85.2</v>
      </c>
      <c r="F1531" s="266">
        <v>11.7</v>
      </c>
      <c r="G1531" s="269">
        <v>115.2</v>
      </c>
      <c r="H1531" s="268">
        <v>98.1</v>
      </c>
    </row>
    <row r="1532" spans="1:8" ht="12.65" customHeight="1">
      <c r="A1532" s="263" t="s">
        <v>5078</v>
      </c>
      <c r="B1532" s="263" t="s">
        <v>478</v>
      </c>
      <c r="C1532" s="263" t="s">
        <v>5079</v>
      </c>
      <c r="D1532" s="264">
        <v>0.94</v>
      </c>
      <c r="E1532" s="265">
        <v>81</v>
      </c>
      <c r="F1532" s="266">
        <v>0.4</v>
      </c>
      <c r="G1532" s="269" t="s">
        <v>5734</v>
      </c>
      <c r="H1532" s="268">
        <v>99.1</v>
      </c>
    </row>
    <row r="1533" spans="1:8" ht="12.65" customHeight="1">
      <c r="A1533" s="263" t="s">
        <v>5081</v>
      </c>
      <c r="B1533" s="263" t="s">
        <v>478</v>
      </c>
      <c r="C1533" s="263" t="s">
        <v>5082</v>
      </c>
      <c r="D1533" s="264">
        <v>0.37</v>
      </c>
      <c r="E1533" s="265">
        <v>91.2</v>
      </c>
      <c r="F1533" s="266">
        <v>11.7</v>
      </c>
      <c r="G1533" s="269" t="s">
        <v>5734</v>
      </c>
      <c r="H1533" s="268">
        <v>98.1</v>
      </c>
    </row>
    <row r="1534" spans="1:8" ht="12.65" customHeight="1">
      <c r="A1534" s="263" t="s">
        <v>5084</v>
      </c>
      <c r="B1534" s="263" t="s">
        <v>478</v>
      </c>
      <c r="C1534" s="263" t="s">
        <v>5085</v>
      </c>
      <c r="D1534" s="264">
        <v>0.56999999999999995</v>
      </c>
      <c r="E1534" s="265">
        <v>84</v>
      </c>
      <c r="F1534" s="266">
        <v>9.6</v>
      </c>
      <c r="G1534" s="269">
        <v>35</v>
      </c>
      <c r="H1534" s="268">
        <v>98.7</v>
      </c>
    </row>
    <row r="1535" spans="1:8" ht="12.65" customHeight="1">
      <c r="A1535" s="263" t="s">
        <v>5087</v>
      </c>
      <c r="B1535" s="263" t="s">
        <v>478</v>
      </c>
      <c r="C1535" s="263" t="s">
        <v>5088</v>
      </c>
      <c r="D1535" s="264">
        <v>0.49</v>
      </c>
      <c r="E1535" s="265">
        <v>86.1</v>
      </c>
      <c r="F1535" s="266">
        <v>9.5</v>
      </c>
      <c r="G1535" s="269">
        <v>18.100000000000001</v>
      </c>
      <c r="H1535" s="268">
        <v>98.5</v>
      </c>
    </row>
    <row r="1536" spans="1:8" ht="12.65" customHeight="1">
      <c r="A1536" s="263" t="s">
        <v>5090</v>
      </c>
      <c r="B1536" s="263" t="s">
        <v>478</v>
      </c>
      <c r="C1536" s="263" t="s">
        <v>5091</v>
      </c>
      <c r="D1536" s="264">
        <v>0.48</v>
      </c>
      <c r="E1536" s="265">
        <v>87.3</v>
      </c>
      <c r="F1536" s="266">
        <v>8.6</v>
      </c>
      <c r="G1536" s="269">
        <v>79.599999999999994</v>
      </c>
      <c r="H1536" s="268">
        <v>98.3</v>
      </c>
    </row>
    <row r="1537" spans="1:8" ht="12.65" customHeight="1">
      <c r="A1537" s="263" t="s">
        <v>5092</v>
      </c>
      <c r="B1537" s="263" t="s">
        <v>478</v>
      </c>
      <c r="C1537" s="263" t="s">
        <v>5093</v>
      </c>
      <c r="D1537" s="264">
        <v>0.41</v>
      </c>
      <c r="E1537" s="265">
        <v>88.3</v>
      </c>
      <c r="F1537" s="266">
        <v>7.4</v>
      </c>
      <c r="G1537" s="269" t="s">
        <v>5734</v>
      </c>
      <c r="H1537" s="268">
        <v>96.9</v>
      </c>
    </row>
    <row r="1538" spans="1:8" ht="12.65" customHeight="1">
      <c r="A1538" s="263" t="s">
        <v>5095</v>
      </c>
      <c r="B1538" s="263" t="s">
        <v>478</v>
      </c>
      <c r="C1538" s="263" t="s">
        <v>5096</v>
      </c>
      <c r="D1538" s="264">
        <v>0.37</v>
      </c>
      <c r="E1538" s="265">
        <v>83.4</v>
      </c>
      <c r="F1538" s="266">
        <v>9.8000000000000007</v>
      </c>
      <c r="G1538" s="269">
        <v>8.6999999999999993</v>
      </c>
      <c r="H1538" s="268">
        <v>94.7</v>
      </c>
    </row>
    <row r="1539" spans="1:8" ht="12.65" customHeight="1">
      <c r="A1539" s="263" t="s">
        <v>5098</v>
      </c>
      <c r="B1539" s="263" t="s">
        <v>478</v>
      </c>
      <c r="C1539" s="263" t="s">
        <v>5099</v>
      </c>
      <c r="D1539" s="264">
        <v>0.44</v>
      </c>
      <c r="E1539" s="265">
        <v>89.6</v>
      </c>
      <c r="F1539" s="266">
        <v>8.8000000000000007</v>
      </c>
      <c r="G1539" s="269">
        <v>50.6</v>
      </c>
      <c r="H1539" s="268">
        <v>97.9</v>
      </c>
    </row>
    <row r="1540" spans="1:8" ht="12.65" customHeight="1">
      <c r="A1540" s="263" t="s">
        <v>5101</v>
      </c>
      <c r="B1540" s="263" t="s">
        <v>478</v>
      </c>
      <c r="C1540" s="263" t="s">
        <v>5102</v>
      </c>
      <c r="D1540" s="264">
        <v>0.52</v>
      </c>
      <c r="E1540" s="265">
        <v>84.4</v>
      </c>
      <c r="F1540" s="266">
        <v>9.6</v>
      </c>
      <c r="G1540" s="269" t="s">
        <v>5734</v>
      </c>
      <c r="H1540" s="268">
        <v>97.2</v>
      </c>
    </row>
    <row r="1541" spans="1:8" ht="12.65" customHeight="1">
      <c r="A1541" s="263" t="s">
        <v>5104</v>
      </c>
      <c r="B1541" s="263" t="s">
        <v>478</v>
      </c>
      <c r="C1541" s="263" t="s">
        <v>5105</v>
      </c>
      <c r="D1541" s="264">
        <v>0.66</v>
      </c>
      <c r="E1541" s="265">
        <v>87.7</v>
      </c>
      <c r="F1541" s="266">
        <v>7.8</v>
      </c>
      <c r="G1541" s="269" t="s">
        <v>5734</v>
      </c>
      <c r="H1541" s="268">
        <v>99</v>
      </c>
    </row>
    <row r="1542" spans="1:8" ht="12.65" customHeight="1">
      <c r="A1542" s="263" t="s">
        <v>5107</v>
      </c>
      <c r="B1542" s="263" t="s">
        <v>478</v>
      </c>
      <c r="C1542" s="263" t="s">
        <v>5108</v>
      </c>
      <c r="D1542" s="264">
        <v>0.57999999999999996</v>
      </c>
      <c r="E1542" s="265">
        <v>86.7</v>
      </c>
      <c r="F1542" s="266">
        <v>10</v>
      </c>
      <c r="G1542" s="269" t="s">
        <v>5734</v>
      </c>
      <c r="H1542" s="268">
        <v>94.7</v>
      </c>
    </row>
    <row r="1543" spans="1:8" ht="12.65" customHeight="1">
      <c r="A1543" s="263" t="s">
        <v>5110</v>
      </c>
      <c r="B1543" s="263" t="s">
        <v>478</v>
      </c>
      <c r="C1543" s="263" t="s">
        <v>5111</v>
      </c>
      <c r="D1543" s="264">
        <v>0.42</v>
      </c>
      <c r="E1543" s="265">
        <v>89.2</v>
      </c>
      <c r="F1543" s="266">
        <v>9.4</v>
      </c>
      <c r="G1543" s="269" t="s">
        <v>5734</v>
      </c>
      <c r="H1543" s="268">
        <v>97.6</v>
      </c>
    </row>
    <row r="1544" spans="1:8" ht="12.65" customHeight="1">
      <c r="A1544" s="263" t="s">
        <v>5113</v>
      </c>
      <c r="B1544" s="263" t="s">
        <v>478</v>
      </c>
      <c r="C1544" s="263" t="s">
        <v>5114</v>
      </c>
      <c r="D1544" s="264">
        <v>1.29</v>
      </c>
      <c r="E1544" s="265">
        <v>81.599999999999994</v>
      </c>
      <c r="F1544" s="266">
        <v>-0.1</v>
      </c>
      <c r="G1544" s="269" t="s">
        <v>5734</v>
      </c>
      <c r="H1544" s="268">
        <v>94.2</v>
      </c>
    </row>
    <row r="1545" spans="1:8" ht="12.65" customHeight="1">
      <c r="A1545" s="263" t="s">
        <v>5116</v>
      </c>
      <c r="B1545" s="263" t="s">
        <v>478</v>
      </c>
      <c r="C1545" s="263" t="s">
        <v>5117</v>
      </c>
      <c r="D1545" s="264">
        <v>0.36</v>
      </c>
      <c r="E1545" s="265">
        <v>88.5</v>
      </c>
      <c r="F1545" s="266">
        <v>8.3000000000000007</v>
      </c>
      <c r="G1545" s="269" t="s">
        <v>5734</v>
      </c>
      <c r="H1545" s="268">
        <v>98.2</v>
      </c>
    </row>
    <row r="1546" spans="1:8" ht="12.65" customHeight="1">
      <c r="A1546" s="263" t="s">
        <v>5119</v>
      </c>
      <c r="B1546" s="263" t="s">
        <v>478</v>
      </c>
      <c r="C1546" s="263" t="s">
        <v>5120</v>
      </c>
      <c r="D1546" s="264">
        <v>0.3</v>
      </c>
      <c r="E1546" s="265">
        <v>86.5</v>
      </c>
      <c r="F1546" s="266">
        <v>7.8</v>
      </c>
      <c r="G1546" s="269" t="s">
        <v>5734</v>
      </c>
      <c r="H1546" s="268">
        <v>94.8</v>
      </c>
    </row>
    <row r="1547" spans="1:8" ht="12.65" customHeight="1">
      <c r="A1547" s="263" t="s">
        <v>5122</v>
      </c>
      <c r="B1547" s="263" t="s">
        <v>478</v>
      </c>
      <c r="C1547" s="263" t="s">
        <v>5123</v>
      </c>
      <c r="D1547" s="264">
        <v>0.39</v>
      </c>
      <c r="E1547" s="265">
        <v>81.099999999999994</v>
      </c>
      <c r="F1547" s="266">
        <v>12.3</v>
      </c>
      <c r="G1547" s="269" t="s">
        <v>5734</v>
      </c>
      <c r="H1547" s="268">
        <v>97.5</v>
      </c>
    </row>
    <row r="1548" spans="1:8" ht="12.65" customHeight="1">
      <c r="A1548" s="263" t="s">
        <v>5125</v>
      </c>
      <c r="B1548" s="263" t="s">
        <v>478</v>
      </c>
      <c r="C1548" s="263" t="s">
        <v>5126</v>
      </c>
      <c r="D1548" s="264">
        <v>0.34</v>
      </c>
      <c r="E1548" s="265">
        <v>84.3</v>
      </c>
      <c r="F1548" s="266">
        <v>10</v>
      </c>
      <c r="G1548" s="269" t="s">
        <v>5734</v>
      </c>
      <c r="H1548" s="268">
        <v>96.7</v>
      </c>
    </row>
    <row r="1549" spans="1:8" ht="12.65" customHeight="1">
      <c r="A1549" s="263" t="s">
        <v>5128</v>
      </c>
      <c r="B1549" s="263" t="s">
        <v>478</v>
      </c>
      <c r="C1549" s="263" t="s">
        <v>5129</v>
      </c>
      <c r="D1549" s="264">
        <v>0.26</v>
      </c>
      <c r="E1549" s="265">
        <v>83.3</v>
      </c>
      <c r="F1549" s="266">
        <v>5</v>
      </c>
      <c r="G1549" s="269" t="s">
        <v>5734</v>
      </c>
      <c r="H1549" s="268">
        <v>94.9</v>
      </c>
    </row>
    <row r="1550" spans="1:8" ht="12.65" customHeight="1">
      <c r="A1550" s="263" t="s">
        <v>5134</v>
      </c>
      <c r="B1550" s="263" t="s">
        <v>482</v>
      </c>
      <c r="C1550" s="263" t="s">
        <v>619</v>
      </c>
      <c r="D1550" s="264">
        <v>0.57999999999999996</v>
      </c>
      <c r="E1550" s="265">
        <v>91.7</v>
      </c>
      <c r="F1550" s="266">
        <v>8.8000000000000007</v>
      </c>
      <c r="G1550" s="269">
        <v>98</v>
      </c>
      <c r="H1550" s="268">
        <v>98</v>
      </c>
    </row>
    <row r="1551" spans="1:8" ht="12.65" customHeight="1">
      <c r="A1551" s="263" t="s">
        <v>5137</v>
      </c>
      <c r="B1551" s="263" t="s">
        <v>482</v>
      </c>
      <c r="C1551" s="263" t="s">
        <v>769</v>
      </c>
      <c r="D1551" s="264">
        <v>0.53</v>
      </c>
      <c r="E1551" s="265">
        <v>90.3</v>
      </c>
      <c r="F1551" s="266">
        <v>4.5</v>
      </c>
      <c r="G1551" s="269" t="s">
        <v>5734</v>
      </c>
      <c r="H1551" s="268">
        <v>99.1</v>
      </c>
    </row>
    <row r="1552" spans="1:8" ht="12.65" customHeight="1">
      <c r="A1552" s="263" t="s">
        <v>5139</v>
      </c>
      <c r="B1552" s="263" t="s">
        <v>482</v>
      </c>
      <c r="C1552" s="263" t="s">
        <v>5140</v>
      </c>
      <c r="D1552" s="264">
        <v>0.44</v>
      </c>
      <c r="E1552" s="265">
        <v>90.4</v>
      </c>
      <c r="F1552" s="266">
        <v>3.3</v>
      </c>
      <c r="G1552" s="269" t="s">
        <v>5734</v>
      </c>
      <c r="H1552" s="268">
        <v>97.4</v>
      </c>
    </row>
    <row r="1553" spans="1:8" ht="12.65" customHeight="1">
      <c r="A1553" s="263" t="s">
        <v>5142</v>
      </c>
      <c r="B1553" s="263" t="s">
        <v>482</v>
      </c>
      <c r="C1553" s="263" t="s">
        <v>5143</v>
      </c>
      <c r="D1553" s="264">
        <v>0.56000000000000005</v>
      </c>
      <c r="E1553" s="265">
        <v>88</v>
      </c>
      <c r="F1553" s="266">
        <v>6.5</v>
      </c>
      <c r="G1553" s="269" t="s">
        <v>5734</v>
      </c>
      <c r="H1553" s="268">
        <v>97.5</v>
      </c>
    </row>
    <row r="1554" spans="1:8" ht="12.65" customHeight="1">
      <c r="A1554" s="263" t="s">
        <v>5145</v>
      </c>
      <c r="B1554" s="263" t="s">
        <v>482</v>
      </c>
      <c r="C1554" s="263" t="s">
        <v>5146</v>
      </c>
      <c r="D1554" s="264">
        <v>0.63</v>
      </c>
      <c r="E1554" s="265">
        <v>92.7</v>
      </c>
      <c r="F1554" s="266">
        <v>9</v>
      </c>
      <c r="G1554" s="269" t="s">
        <v>5734</v>
      </c>
      <c r="H1554" s="268">
        <v>98</v>
      </c>
    </row>
    <row r="1555" spans="1:8" ht="12.65" customHeight="1">
      <c r="A1555" s="263" t="s">
        <v>5148</v>
      </c>
      <c r="B1555" s="263" t="s">
        <v>482</v>
      </c>
      <c r="C1555" s="263" t="s">
        <v>5149</v>
      </c>
      <c r="D1555" s="264">
        <v>0.24</v>
      </c>
      <c r="E1555" s="265">
        <v>84.4</v>
      </c>
      <c r="F1555" s="266">
        <v>1.5</v>
      </c>
      <c r="G1555" s="269" t="s">
        <v>5734</v>
      </c>
      <c r="H1555" s="268">
        <v>96.7</v>
      </c>
    </row>
    <row r="1556" spans="1:8" ht="12.65" customHeight="1">
      <c r="A1556" s="263" t="s">
        <v>5151</v>
      </c>
      <c r="B1556" s="263" t="s">
        <v>482</v>
      </c>
      <c r="C1556" s="263" t="s">
        <v>5152</v>
      </c>
      <c r="D1556" s="264">
        <v>0.54</v>
      </c>
      <c r="E1556" s="265">
        <v>87</v>
      </c>
      <c r="F1556" s="266">
        <v>10.8</v>
      </c>
      <c r="G1556" s="269">
        <v>48.1</v>
      </c>
      <c r="H1556" s="268">
        <v>99.6</v>
      </c>
    </row>
    <row r="1557" spans="1:8" ht="12.65" customHeight="1">
      <c r="A1557" s="263" t="s">
        <v>5154</v>
      </c>
      <c r="B1557" s="263" t="s">
        <v>482</v>
      </c>
      <c r="C1557" s="263" t="s">
        <v>5155</v>
      </c>
      <c r="D1557" s="264">
        <v>0.19</v>
      </c>
      <c r="E1557" s="265">
        <v>86.5</v>
      </c>
      <c r="F1557" s="266">
        <v>6.6</v>
      </c>
      <c r="G1557" s="269">
        <v>11.5</v>
      </c>
      <c r="H1557" s="268">
        <v>99</v>
      </c>
    </row>
    <row r="1558" spans="1:8" ht="12.65" customHeight="1">
      <c r="A1558" s="263" t="s">
        <v>5156</v>
      </c>
      <c r="B1558" s="263" t="s">
        <v>482</v>
      </c>
      <c r="C1558" s="263" t="s">
        <v>5157</v>
      </c>
      <c r="D1558" s="264">
        <v>0.22</v>
      </c>
      <c r="E1558" s="265">
        <v>89</v>
      </c>
      <c r="F1558" s="266">
        <v>6.6</v>
      </c>
      <c r="G1558" s="269">
        <v>22.8</v>
      </c>
      <c r="H1558" s="268">
        <v>96.2</v>
      </c>
    </row>
    <row r="1559" spans="1:8" ht="12.65" customHeight="1">
      <c r="A1559" s="263" t="s">
        <v>5159</v>
      </c>
      <c r="B1559" s="263" t="s">
        <v>482</v>
      </c>
      <c r="C1559" s="263" t="s">
        <v>5160</v>
      </c>
      <c r="D1559" s="264">
        <v>0.24</v>
      </c>
      <c r="E1559" s="265">
        <v>88.4</v>
      </c>
      <c r="F1559" s="266">
        <v>7.5</v>
      </c>
      <c r="G1559" s="269" t="s">
        <v>5734</v>
      </c>
      <c r="H1559" s="268">
        <v>96.6</v>
      </c>
    </row>
    <row r="1560" spans="1:8" ht="12.65" customHeight="1">
      <c r="A1560" s="263" t="s">
        <v>5162</v>
      </c>
      <c r="B1560" s="263" t="s">
        <v>482</v>
      </c>
      <c r="C1560" s="263" t="s">
        <v>5163</v>
      </c>
      <c r="D1560" s="264">
        <v>0.28999999999999998</v>
      </c>
      <c r="E1560" s="265">
        <v>83.9</v>
      </c>
      <c r="F1560" s="266">
        <v>-1.8</v>
      </c>
      <c r="G1560" s="269" t="s">
        <v>5734</v>
      </c>
      <c r="H1560" s="268">
        <v>99.7</v>
      </c>
    </row>
    <row r="1561" spans="1:8" ht="12.65" customHeight="1">
      <c r="A1561" s="263" t="s">
        <v>5165</v>
      </c>
      <c r="B1561" s="263" t="s">
        <v>482</v>
      </c>
      <c r="C1561" s="263" t="s">
        <v>5166</v>
      </c>
      <c r="D1561" s="264">
        <v>0.28000000000000003</v>
      </c>
      <c r="E1561" s="265">
        <v>82.5</v>
      </c>
      <c r="F1561" s="266">
        <v>3.8</v>
      </c>
      <c r="G1561" s="269" t="s">
        <v>5734</v>
      </c>
      <c r="H1561" s="268">
        <v>97.8</v>
      </c>
    </row>
    <row r="1562" spans="1:8" ht="12.65" customHeight="1">
      <c r="A1562" s="263" t="s">
        <v>5168</v>
      </c>
      <c r="B1562" s="263" t="s">
        <v>482</v>
      </c>
      <c r="C1562" s="263" t="s">
        <v>5169</v>
      </c>
      <c r="D1562" s="264">
        <v>0.25</v>
      </c>
      <c r="E1562" s="265">
        <v>86.2</v>
      </c>
      <c r="F1562" s="266">
        <v>-4.8</v>
      </c>
      <c r="G1562" s="269" t="s">
        <v>5734</v>
      </c>
      <c r="H1562" s="268">
        <v>97.6</v>
      </c>
    </row>
    <row r="1563" spans="1:8" ht="12.65" customHeight="1">
      <c r="A1563" s="263" t="s">
        <v>5171</v>
      </c>
      <c r="B1563" s="263" t="s">
        <v>482</v>
      </c>
      <c r="C1563" s="263" t="s">
        <v>5172</v>
      </c>
      <c r="D1563" s="264">
        <v>0.65</v>
      </c>
      <c r="E1563" s="265">
        <v>86.2</v>
      </c>
      <c r="F1563" s="266">
        <v>7.4</v>
      </c>
      <c r="G1563" s="269" t="s">
        <v>5734</v>
      </c>
      <c r="H1563" s="268">
        <v>99.1</v>
      </c>
    </row>
    <row r="1564" spans="1:8" ht="12.65" customHeight="1">
      <c r="A1564" s="263" t="s">
        <v>5174</v>
      </c>
      <c r="B1564" s="263" t="s">
        <v>482</v>
      </c>
      <c r="C1564" s="263" t="s">
        <v>5175</v>
      </c>
      <c r="D1564" s="264">
        <v>0.7</v>
      </c>
      <c r="E1564" s="265">
        <v>88</v>
      </c>
      <c r="F1564" s="266">
        <v>5.2</v>
      </c>
      <c r="G1564" s="269" t="s">
        <v>5734</v>
      </c>
      <c r="H1564" s="268">
        <v>99.2</v>
      </c>
    </row>
    <row r="1565" spans="1:8" ht="12.65" customHeight="1">
      <c r="A1565" s="263" t="s">
        <v>5177</v>
      </c>
      <c r="B1565" s="263" t="s">
        <v>482</v>
      </c>
      <c r="C1565" s="263" t="s">
        <v>5178</v>
      </c>
      <c r="D1565" s="264">
        <v>0.3</v>
      </c>
      <c r="E1565" s="265">
        <v>82.5</v>
      </c>
      <c r="F1565" s="266">
        <v>9.5</v>
      </c>
      <c r="G1565" s="269">
        <v>49.4</v>
      </c>
      <c r="H1565" s="268">
        <v>96.7</v>
      </c>
    </row>
    <row r="1566" spans="1:8" ht="12.65" customHeight="1">
      <c r="A1566" s="263" t="s">
        <v>5180</v>
      </c>
      <c r="B1566" s="263" t="s">
        <v>482</v>
      </c>
      <c r="C1566" s="263" t="s">
        <v>5181</v>
      </c>
      <c r="D1566" s="264">
        <v>0.38</v>
      </c>
      <c r="E1566" s="265">
        <v>80.2</v>
      </c>
      <c r="F1566" s="266">
        <v>5.9</v>
      </c>
      <c r="G1566" s="269">
        <v>30.9</v>
      </c>
      <c r="H1566" s="268">
        <v>97</v>
      </c>
    </row>
    <row r="1567" spans="1:8" ht="12.65" customHeight="1">
      <c r="A1567" s="263" t="s">
        <v>5183</v>
      </c>
      <c r="B1567" s="263" t="s">
        <v>482</v>
      </c>
      <c r="C1567" s="263" t="s">
        <v>5184</v>
      </c>
      <c r="D1567" s="264">
        <v>0.41</v>
      </c>
      <c r="E1567" s="265">
        <v>78.5</v>
      </c>
      <c r="F1567" s="266">
        <v>8.1999999999999993</v>
      </c>
      <c r="G1567" s="269" t="s">
        <v>5734</v>
      </c>
      <c r="H1567" s="268">
        <v>97.7</v>
      </c>
    </row>
    <row r="1568" spans="1:8" ht="12.65" customHeight="1">
      <c r="A1568" s="263" t="s">
        <v>5186</v>
      </c>
      <c r="B1568" s="263" t="s">
        <v>482</v>
      </c>
      <c r="C1568" s="263" t="s">
        <v>5187</v>
      </c>
      <c r="D1568" s="264">
        <v>0.1</v>
      </c>
      <c r="E1568" s="265">
        <v>79.400000000000006</v>
      </c>
      <c r="F1568" s="266">
        <v>8.1</v>
      </c>
      <c r="G1568" s="269" t="s">
        <v>5734</v>
      </c>
      <c r="H1568" s="268">
        <v>97</v>
      </c>
    </row>
    <row r="1569" spans="1:8" ht="12.65" customHeight="1">
      <c r="A1569" s="263" t="s">
        <v>5189</v>
      </c>
      <c r="B1569" s="263" t="s">
        <v>482</v>
      </c>
      <c r="C1569" s="263" t="s">
        <v>5190</v>
      </c>
      <c r="D1569" s="264">
        <v>0.55000000000000004</v>
      </c>
      <c r="E1569" s="265">
        <v>80.3</v>
      </c>
      <c r="F1569" s="266">
        <v>8.6999999999999993</v>
      </c>
      <c r="G1569" s="269" t="s">
        <v>5734</v>
      </c>
      <c r="H1569" s="268">
        <v>98.7</v>
      </c>
    </row>
    <row r="1570" spans="1:8" ht="12.65" customHeight="1">
      <c r="A1570" s="263" t="s">
        <v>5192</v>
      </c>
      <c r="B1570" s="263" t="s">
        <v>482</v>
      </c>
      <c r="C1570" s="263" t="s">
        <v>5193</v>
      </c>
      <c r="D1570" s="264">
        <v>0.23</v>
      </c>
      <c r="E1570" s="265">
        <v>75.7</v>
      </c>
      <c r="F1570" s="266">
        <v>1.1000000000000001</v>
      </c>
      <c r="G1570" s="269" t="s">
        <v>5734</v>
      </c>
      <c r="H1570" s="268">
        <v>97</v>
      </c>
    </row>
    <row r="1571" spans="1:8" ht="12.65" customHeight="1">
      <c r="A1571" s="263" t="s">
        <v>5198</v>
      </c>
      <c r="B1571" s="263" t="s">
        <v>486</v>
      </c>
      <c r="C1571" s="263" t="s">
        <v>582</v>
      </c>
      <c r="D1571" s="264">
        <v>0.7</v>
      </c>
      <c r="E1571" s="265">
        <v>90.8</v>
      </c>
      <c r="F1571" s="266">
        <v>5.4</v>
      </c>
      <c r="G1571" s="269">
        <v>104.6</v>
      </c>
      <c r="H1571" s="268">
        <v>100</v>
      </c>
    </row>
    <row r="1572" spans="1:8" ht="12.65" customHeight="1">
      <c r="A1572" s="263" t="s">
        <v>5201</v>
      </c>
      <c r="B1572" s="263" t="s">
        <v>486</v>
      </c>
      <c r="C1572" s="263" t="s">
        <v>5202</v>
      </c>
      <c r="D1572" s="264">
        <v>0.5</v>
      </c>
      <c r="E1572" s="265">
        <v>88.8</v>
      </c>
      <c r="F1572" s="266">
        <v>9.1999999999999993</v>
      </c>
      <c r="G1572" s="269">
        <v>90.3</v>
      </c>
      <c r="H1572" s="268">
        <v>96.8</v>
      </c>
    </row>
    <row r="1573" spans="1:8" ht="12.65" customHeight="1">
      <c r="A1573" s="263" t="s">
        <v>5204</v>
      </c>
      <c r="B1573" s="263" t="s">
        <v>486</v>
      </c>
      <c r="C1573" s="263" t="s">
        <v>5205</v>
      </c>
      <c r="D1573" s="264">
        <v>0.44</v>
      </c>
      <c r="E1573" s="265">
        <v>92.3</v>
      </c>
      <c r="F1573" s="266">
        <v>5.6</v>
      </c>
      <c r="G1573" s="269">
        <v>24.8</v>
      </c>
      <c r="H1573" s="268">
        <v>95.4</v>
      </c>
    </row>
    <row r="1574" spans="1:8" ht="12.65" customHeight="1">
      <c r="A1574" s="263" t="s">
        <v>5207</v>
      </c>
      <c r="B1574" s="263" t="s">
        <v>486</v>
      </c>
      <c r="C1574" s="263" t="s">
        <v>5208</v>
      </c>
      <c r="D1574" s="264">
        <v>0.48</v>
      </c>
      <c r="E1574" s="265">
        <v>89.6</v>
      </c>
      <c r="F1574" s="266">
        <v>9.4</v>
      </c>
      <c r="G1574" s="269">
        <v>12.1</v>
      </c>
      <c r="H1574" s="268">
        <v>93.8</v>
      </c>
    </row>
    <row r="1575" spans="1:8" ht="12.65" customHeight="1">
      <c r="A1575" s="263" t="s">
        <v>5210</v>
      </c>
      <c r="B1575" s="263" t="s">
        <v>486</v>
      </c>
      <c r="C1575" s="263" t="s">
        <v>5211</v>
      </c>
      <c r="D1575" s="264">
        <v>0.38</v>
      </c>
      <c r="E1575" s="265">
        <v>85.3</v>
      </c>
      <c r="F1575" s="266">
        <v>9.8000000000000007</v>
      </c>
      <c r="G1575" s="269">
        <v>33.1</v>
      </c>
      <c r="H1575" s="268">
        <v>96.8</v>
      </c>
    </row>
    <row r="1576" spans="1:8" ht="12.65" customHeight="1">
      <c r="A1576" s="263" t="s">
        <v>5213</v>
      </c>
      <c r="B1576" s="263" t="s">
        <v>486</v>
      </c>
      <c r="C1576" s="263" t="s">
        <v>5214</v>
      </c>
      <c r="D1576" s="264">
        <v>0.44</v>
      </c>
      <c r="E1576" s="265">
        <v>95.7</v>
      </c>
      <c r="F1576" s="266">
        <v>8.9</v>
      </c>
      <c r="G1576" s="269">
        <v>10.5</v>
      </c>
      <c r="H1576" s="268">
        <v>97.7</v>
      </c>
    </row>
    <row r="1577" spans="1:8" ht="12.65" customHeight="1">
      <c r="A1577" s="263" t="s">
        <v>5216</v>
      </c>
      <c r="B1577" s="263" t="s">
        <v>486</v>
      </c>
      <c r="C1577" s="263" t="s">
        <v>5217</v>
      </c>
      <c r="D1577" s="264">
        <v>0.33</v>
      </c>
      <c r="E1577" s="265">
        <v>95</v>
      </c>
      <c r="F1577" s="266">
        <v>9.4</v>
      </c>
      <c r="G1577" s="269" t="s">
        <v>5734</v>
      </c>
      <c r="H1577" s="268">
        <v>97.8</v>
      </c>
    </row>
    <row r="1578" spans="1:8" ht="12.65" customHeight="1">
      <c r="A1578" s="263" t="s">
        <v>5219</v>
      </c>
      <c r="B1578" s="263" t="s">
        <v>486</v>
      </c>
      <c r="C1578" s="263" t="s">
        <v>5220</v>
      </c>
      <c r="D1578" s="264">
        <v>0.43</v>
      </c>
      <c r="E1578" s="265">
        <v>87.7</v>
      </c>
      <c r="F1578" s="266">
        <v>10.4</v>
      </c>
      <c r="G1578" s="269">
        <v>13.7</v>
      </c>
      <c r="H1578" s="268">
        <v>95.7</v>
      </c>
    </row>
    <row r="1579" spans="1:8" ht="12.65" customHeight="1">
      <c r="A1579" s="263" t="s">
        <v>5222</v>
      </c>
      <c r="B1579" s="263" t="s">
        <v>486</v>
      </c>
      <c r="C1579" s="263" t="s">
        <v>5223</v>
      </c>
      <c r="D1579" s="264">
        <v>0.53</v>
      </c>
      <c r="E1579" s="265">
        <v>87.6</v>
      </c>
      <c r="F1579" s="266">
        <v>10.6</v>
      </c>
      <c r="G1579" s="269" t="s">
        <v>5734</v>
      </c>
      <c r="H1579" s="268">
        <v>97.7</v>
      </c>
    </row>
    <row r="1580" spans="1:8" ht="12.65" customHeight="1">
      <c r="A1580" s="263" t="s">
        <v>5225</v>
      </c>
      <c r="B1580" s="263" t="s">
        <v>486</v>
      </c>
      <c r="C1580" s="263" t="s">
        <v>5226</v>
      </c>
      <c r="D1580" s="264">
        <v>0.25</v>
      </c>
      <c r="E1580" s="265">
        <v>93.6</v>
      </c>
      <c r="F1580" s="266">
        <v>11.5</v>
      </c>
      <c r="G1580" s="269" t="s">
        <v>5734</v>
      </c>
      <c r="H1580" s="268">
        <v>98.8</v>
      </c>
    </row>
    <row r="1581" spans="1:8" ht="12.65" customHeight="1">
      <c r="A1581" s="263" t="s">
        <v>5228</v>
      </c>
      <c r="B1581" s="263" t="s">
        <v>486</v>
      </c>
      <c r="C1581" s="263" t="s">
        <v>5229</v>
      </c>
      <c r="D1581" s="264">
        <v>0.41</v>
      </c>
      <c r="E1581" s="265">
        <v>89.8</v>
      </c>
      <c r="F1581" s="266">
        <v>9.1</v>
      </c>
      <c r="G1581" s="269">
        <v>22.9</v>
      </c>
      <c r="H1581" s="268">
        <v>99</v>
      </c>
    </row>
    <row r="1582" spans="1:8" ht="12.65" customHeight="1">
      <c r="A1582" s="263" t="s">
        <v>5231</v>
      </c>
      <c r="B1582" s="263" t="s">
        <v>486</v>
      </c>
      <c r="C1582" s="263" t="s">
        <v>5232</v>
      </c>
      <c r="D1582" s="264">
        <v>0.35</v>
      </c>
      <c r="E1582" s="265">
        <v>92</v>
      </c>
      <c r="F1582" s="266">
        <v>8.1</v>
      </c>
      <c r="G1582" s="269">
        <v>47.4</v>
      </c>
      <c r="H1582" s="268">
        <v>96.7</v>
      </c>
    </row>
    <row r="1583" spans="1:8" ht="12.65" customHeight="1">
      <c r="A1583" s="263" t="s">
        <v>5234</v>
      </c>
      <c r="B1583" s="263" t="s">
        <v>486</v>
      </c>
      <c r="C1583" s="263" t="s">
        <v>5235</v>
      </c>
      <c r="D1583" s="264">
        <v>0.27</v>
      </c>
      <c r="E1583" s="265">
        <v>89.4</v>
      </c>
      <c r="F1583" s="266">
        <v>9.5</v>
      </c>
      <c r="G1583" s="269">
        <v>0.6</v>
      </c>
      <c r="H1583" s="268">
        <v>97.6</v>
      </c>
    </row>
    <row r="1584" spans="1:8" ht="12.65" customHeight="1">
      <c r="A1584" s="263" t="s">
        <v>5237</v>
      </c>
      <c r="B1584" s="263" t="s">
        <v>486</v>
      </c>
      <c r="C1584" s="263" t="s">
        <v>5238</v>
      </c>
      <c r="D1584" s="264">
        <v>0.66</v>
      </c>
      <c r="E1584" s="265">
        <v>88</v>
      </c>
      <c r="F1584" s="266">
        <v>6.7</v>
      </c>
      <c r="G1584" s="269" t="s">
        <v>5734</v>
      </c>
      <c r="H1584" s="268">
        <v>97</v>
      </c>
    </row>
    <row r="1585" spans="1:8" ht="12.65" customHeight="1">
      <c r="A1585" s="263" t="s">
        <v>5240</v>
      </c>
      <c r="B1585" s="263" t="s">
        <v>486</v>
      </c>
      <c r="C1585" s="263" t="s">
        <v>1347</v>
      </c>
      <c r="D1585" s="264">
        <v>0.24</v>
      </c>
      <c r="E1585" s="265">
        <v>86.8</v>
      </c>
      <c r="F1585" s="266">
        <v>6.4</v>
      </c>
      <c r="G1585" s="269" t="s">
        <v>5734</v>
      </c>
      <c r="H1585" s="268">
        <v>94.6</v>
      </c>
    </row>
    <row r="1586" spans="1:8" ht="12.65" customHeight="1">
      <c r="A1586" s="263" t="s">
        <v>5241</v>
      </c>
      <c r="B1586" s="263" t="s">
        <v>486</v>
      </c>
      <c r="C1586" s="263" t="s">
        <v>5242</v>
      </c>
      <c r="D1586" s="264">
        <v>0.31</v>
      </c>
      <c r="E1586" s="265">
        <v>87.5</v>
      </c>
      <c r="F1586" s="266">
        <v>4.7</v>
      </c>
      <c r="G1586" s="269" t="s">
        <v>5734</v>
      </c>
      <c r="H1586" s="268">
        <v>95.8</v>
      </c>
    </row>
    <row r="1587" spans="1:8" ht="12.65" customHeight="1">
      <c r="A1587" s="263" t="s">
        <v>5244</v>
      </c>
      <c r="B1587" s="263" t="s">
        <v>486</v>
      </c>
      <c r="C1587" s="263" t="s">
        <v>5245</v>
      </c>
      <c r="D1587" s="264">
        <v>0.4</v>
      </c>
      <c r="E1587" s="265">
        <v>88.5</v>
      </c>
      <c r="F1587" s="266">
        <v>8.4</v>
      </c>
      <c r="G1587" s="269">
        <v>28</v>
      </c>
      <c r="H1587" s="268">
        <v>93.3</v>
      </c>
    </row>
    <row r="1588" spans="1:8" ht="12.65" customHeight="1">
      <c r="A1588" s="263" t="s">
        <v>5247</v>
      </c>
      <c r="B1588" s="263" t="s">
        <v>486</v>
      </c>
      <c r="C1588" s="263" t="s">
        <v>5248</v>
      </c>
      <c r="D1588" s="264">
        <v>0.53</v>
      </c>
      <c r="E1588" s="265">
        <v>90.3</v>
      </c>
      <c r="F1588" s="266">
        <v>6.9</v>
      </c>
      <c r="G1588" s="269">
        <v>29.3</v>
      </c>
      <c r="H1588" s="268">
        <v>93.9</v>
      </c>
    </row>
    <row r="1589" spans="1:8" ht="12.65" customHeight="1">
      <c r="A1589" s="263" t="s">
        <v>5250</v>
      </c>
      <c r="B1589" s="263" t="s">
        <v>486</v>
      </c>
      <c r="C1589" s="263" t="s">
        <v>5251</v>
      </c>
      <c r="D1589" s="264">
        <v>0.25</v>
      </c>
      <c r="E1589" s="265">
        <v>89.5</v>
      </c>
      <c r="F1589" s="266">
        <v>10.3</v>
      </c>
      <c r="G1589" s="269" t="s">
        <v>5734</v>
      </c>
      <c r="H1589" s="268">
        <v>95.5</v>
      </c>
    </row>
    <row r="1590" spans="1:8" ht="12.65" customHeight="1">
      <c r="A1590" s="263" t="s">
        <v>5253</v>
      </c>
      <c r="B1590" s="263" t="s">
        <v>486</v>
      </c>
      <c r="C1590" s="263" t="s">
        <v>5254</v>
      </c>
      <c r="D1590" s="264">
        <v>0.76</v>
      </c>
      <c r="E1590" s="265">
        <v>81.3</v>
      </c>
      <c r="F1590" s="266">
        <v>6.5</v>
      </c>
      <c r="G1590" s="269" t="s">
        <v>5734</v>
      </c>
      <c r="H1590" s="268">
        <v>97.1</v>
      </c>
    </row>
    <row r="1591" spans="1:8" ht="12.65" customHeight="1">
      <c r="A1591" s="263" t="s">
        <v>5256</v>
      </c>
      <c r="B1591" s="263" t="s">
        <v>486</v>
      </c>
      <c r="C1591" s="263" t="s">
        <v>5257</v>
      </c>
      <c r="D1591" s="264">
        <v>0.97</v>
      </c>
      <c r="E1591" s="265">
        <v>83.3</v>
      </c>
      <c r="F1591" s="266">
        <v>5</v>
      </c>
      <c r="G1591" s="269">
        <v>24.4</v>
      </c>
      <c r="H1591" s="268">
        <v>99.4</v>
      </c>
    </row>
    <row r="1592" spans="1:8" ht="12.65" customHeight="1">
      <c r="A1592" s="263" t="s">
        <v>5259</v>
      </c>
      <c r="B1592" s="263" t="s">
        <v>486</v>
      </c>
      <c r="C1592" s="263" t="s">
        <v>5260</v>
      </c>
      <c r="D1592" s="264">
        <v>0.21</v>
      </c>
      <c r="E1592" s="265">
        <v>80.099999999999994</v>
      </c>
      <c r="F1592" s="266">
        <v>5.7</v>
      </c>
      <c r="G1592" s="269" t="s">
        <v>5734</v>
      </c>
      <c r="H1592" s="268">
        <v>95.4</v>
      </c>
    </row>
    <row r="1593" spans="1:8" ht="12.65" customHeight="1">
      <c r="A1593" s="263" t="s">
        <v>5262</v>
      </c>
      <c r="B1593" s="263" t="s">
        <v>486</v>
      </c>
      <c r="C1593" s="263" t="s">
        <v>1524</v>
      </c>
      <c r="D1593" s="264">
        <v>0.24</v>
      </c>
      <c r="E1593" s="265">
        <v>80.5</v>
      </c>
      <c r="F1593" s="266">
        <v>7.7</v>
      </c>
      <c r="G1593" s="269">
        <v>4.7</v>
      </c>
      <c r="H1593" s="268">
        <v>95</v>
      </c>
    </row>
    <row r="1594" spans="1:8" ht="12.65" customHeight="1">
      <c r="A1594" s="263" t="s">
        <v>5263</v>
      </c>
      <c r="B1594" s="263" t="s">
        <v>486</v>
      </c>
      <c r="C1594" s="263" t="s">
        <v>5264</v>
      </c>
      <c r="D1594" s="264">
        <v>0.16</v>
      </c>
      <c r="E1594" s="265">
        <v>74.900000000000006</v>
      </c>
      <c r="F1594" s="266">
        <v>7.1</v>
      </c>
      <c r="G1594" s="269" t="s">
        <v>5734</v>
      </c>
      <c r="H1594" s="268">
        <v>91.4</v>
      </c>
    </row>
    <row r="1595" spans="1:8" ht="12.65" customHeight="1">
      <c r="A1595" s="263" t="s">
        <v>5266</v>
      </c>
      <c r="B1595" s="263" t="s">
        <v>486</v>
      </c>
      <c r="C1595" s="263" t="s">
        <v>3112</v>
      </c>
      <c r="D1595" s="264">
        <v>0.24</v>
      </c>
      <c r="E1595" s="265">
        <v>77.5</v>
      </c>
      <c r="F1595" s="266">
        <v>5.6</v>
      </c>
      <c r="G1595" s="269" t="s">
        <v>5734</v>
      </c>
      <c r="H1595" s="268">
        <v>94.5</v>
      </c>
    </row>
    <row r="1596" spans="1:8" ht="12.65" customHeight="1">
      <c r="A1596" s="263" t="s">
        <v>5267</v>
      </c>
      <c r="B1596" s="263" t="s">
        <v>486</v>
      </c>
      <c r="C1596" s="263" t="s">
        <v>5268</v>
      </c>
      <c r="D1596" s="264">
        <v>0.35</v>
      </c>
      <c r="E1596" s="265">
        <v>85.1</v>
      </c>
      <c r="F1596" s="266">
        <v>7.2</v>
      </c>
      <c r="G1596" s="269" t="s">
        <v>5734</v>
      </c>
      <c r="H1596" s="268">
        <v>95.4</v>
      </c>
    </row>
    <row r="1597" spans="1:8" ht="12.65" customHeight="1">
      <c r="A1597" s="263" t="s">
        <v>5270</v>
      </c>
      <c r="B1597" s="263" t="s">
        <v>486</v>
      </c>
      <c r="C1597" s="263" t="s">
        <v>5271</v>
      </c>
      <c r="D1597" s="264">
        <v>0.23</v>
      </c>
      <c r="E1597" s="265">
        <v>96.6</v>
      </c>
      <c r="F1597" s="266">
        <v>10.3</v>
      </c>
      <c r="G1597" s="269">
        <v>41.3</v>
      </c>
      <c r="H1597" s="268">
        <v>95.1</v>
      </c>
    </row>
    <row r="1598" spans="1:8" ht="12.65" customHeight="1">
      <c r="A1598" s="263" t="s">
        <v>5273</v>
      </c>
      <c r="B1598" s="263" t="s">
        <v>486</v>
      </c>
      <c r="C1598" s="263" t="s">
        <v>5274</v>
      </c>
      <c r="D1598" s="264">
        <v>0.35</v>
      </c>
      <c r="E1598" s="265">
        <v>84</v>
      </c>
      <c r="F1598" s="266">
        <v>11.6</v>
      </c>
      <c r="G1598" s="269">
        <v>37.299999999999997</v>
      </c>
      <c r="H1598" s="268">
        <v>93.6</v>
      </c>
    </row>
    <row r="1599" spans="1:8" ht="12.65" customHeight="1">
      <c r="A1599" s="263" t="s">
        <v>5276</v>
      </c>
      <c r="B1599" s="263" t="s">
        <v>486</v>
      </c>
      <c r="C1599" s="263" t="s">
        <v>5277</v>
      </c>
      <c r="D1599" s="264">
        <v>0.67</v>
      </c>
      <c r="E1599" s="265">
        <v>84.7</v>
      </c>
      <c r="F1599" s="266">
        <v>9.4</v>
      </c>
      <c r="G1599" s="269">
        <v>76.900000000000006</v>
      </c>
      <c r="H1599" s="268">
        <v>93.1</v>
      </c>
    </row>
    <row r="1600" spans="1:8" ht="12.65" customHeight="1">
      <c r="A1600" s="263" t="s">
        <v>5279</v>
      </c>
      <c r="B1600" s="263" t="s">
        <v>486</v>
      </c>
      <c r="C1600" s="263" t="s">
        <v>5280</v>
      </c>
      <c r="D1600" s="264">
        <v>0.53</v>
      </c>
      <c r="E1600" s="265">
        <v>86.6</v>
      </c>
      <c r="F1600" s="266">
        <v>8.8000000000000007</v>
      </c>
      <c r="G1600" s="269">
        <v>38.1</v>
      </c>
      <c r="H1600" s="268">
        <v>92.5</v>
      </c>
    </row>
    <row r="1601" spans="1:8" ht="12.65" customHeight="1">
      <c r="A1601" s="263" t="s">
        <v>5282</v>
      </c>
      <c r="B1601" s="263" t="s">
        <v>486</v>
      </c>
      <c r="C1601" s="263" t="s">
        <v>5283</v>
      </c>
      <c r="D1601" s="264">
        <v>0.31</v>
      </c>
      <c r="E1601" s="265">
        <v>80.099999999999994</v>
      </c>
      <c r="F1601" s="266">
        <v>6.3</v>
      </c>
      <c r="G1601" s="269">
        <v>32</v>
      </c>
      <c r="H1601" s="268">
        <v>91.6</v>
      </c>
    </row>
    <row r="1602" spans="1:8" ht="12.65" customHeight="1">
      <c r="A1602" s="263" t="s">
        <v>5285</v>
      </c>
      <c r="B1602" s="263" t="s">
        <v>486</v>
      </c>
      <c r="C1602" s="263" t="s">
        <v>5286</v>
      </c>
      <c r="D1602" s="264">
        <v>0.22</v>
      </c>
      <c r="E1602" s="265">
        <v>79.8</v>
      </c>
      <c r="F1602" s="266">
        <v>4.5999999999999996</v>
      </c>
      <c r="G1602" s="269">
        <v>2.2000000000000002</v>
      </c>
      <c r="H1602" s="268">
        <v>92.6</v>
      </c>
    </row>
    <row r="1603" spans="1:8" ht="12.65" customHeight="1">
      <c r="A1603" s="263" t="s">
        <v>5288</v>
      </c>
      <c r="B1603" s="263" t="s">
        <v>486</v>
      </c>
      <c r="C1603" s="263" t="s">
        <v>5289</v>
      </c>
      <c r="D1603" s="264">
        <v>0.28000000000000003</v>
      </c>
      <c r="E1603" s="265">
        <v>95.5</v>
      </c>
      <c r="F1603" s="266">
        <v>10.5</v>
      </c>
      <c r="G1603" s="269">
        <v>35.1</v>
      </c>
      <c r="H1603" s="268">
        <v>92.5</v>
      </c>
    </row>
    <row r="1604" spans="1:8" ht="12.65" customHeight="1">
      <c r="A1604" s="263" t="s">
        <v>5291</v>
      </c>
      <c r="B1604" s="263" t="s">
        <v>486</v>
      </c>
      <c r="C1604" s="263" t="s">
        <v>5292</v>
      </c>
      <c r="D1604" s="264">
        <v>0.35</v>
      </c>
      <c r="E1604" s="265">
        <v>86.3</v>
      </c>
      <c r="F1604" s="266">
        <v>4.3</v>
      </c>
      <c r="G1604" s="269" t="s">
        <v>5734</v>
      </c>
      <c r="H1604" s="268">
        <v>94.9</v>
      </c>
    </row>
    <row r="1605" spans="1:8" ht="12.65" customHeight="1">
      <c r="A1605" s="263" t="s">
        <v>5294</v>
      </c>
      <c r="B1605" s="263" t="s">
        <v>486</v>
      </c>
      <c r="C1605" s="263" t="s">
        <v>5295</v>
      </c>
      <c r="D1605" s="264">
        <v>0.23</v>
      </c>
      <c r="E1605" s="265">
        <v>81.900000000000006</v>
      </c>
      <c r="F1605" s="266">
        <v>2.6</v>
      </c>
      <c r="G1605" s="269" t="s">
        <v>5734</v>
      </c>
      <c r="H1605" s="268">
        <v>94.5</v>
      </c>
    </row>
    <row r="1606" spans="1:8" ht="12.65" customHeight="1">
      <c r="A1606" s="263" t="s">
        <v>5297</v>
      </c>
      <c r="B1606" s="263" t="s">
        <v>486</v>
      </c>
      <c r="C1606" s="263" t="s">
        <v>5298</v>
      </c>
      <c r="D1606" s="264">
        <v>0.39</v>
      </c>
      <c r="E1606" s="265">
        <v>81.2</v>
      </c>
      <c r="F1606" s="266">
        <v>8.6</v>
      </c>
      <c r="G1606" s="269">
        <v>23.1</v>
      </c>
      <c r="H1606" s="268">
        <v>93.6</v>
      </c>
    </row>
    <row r="1607" spans="1:8" ht="12.65" customHeight="1">
      <c r="A1607" s="263" t="s">
        <v>5300</v>
      </c>
      <c r="B1607" s="263" t="s">
        <v>486</v>
      </c>
      <c r="C1607" s="263" t="s">
        <v>5301</v>
      </c>
      <c r="D1607" s="264">
        <v>0.24</v>
      </c>
      <c r="E1607" s="265">
        <v>82.5</v>
      </c>
      <c r="F1607" s="266">
        <v>7.8</v>
      </c>
      <c r="G1607" s="269">
        <v>3.3</v>
      </c>
      <c r="H1607" s="268">
        <v>97.1</v>
      </c>
    </row>
    <row r="1608" spans="1:8" ht="12.65" customHeight="1">
      <c r="A1608" s="263" t="s">
        <v>5303</v>
      </c>
      <c r="B1608" s="263" t="s">
        <v>486</v>
      </c>
      <c r="C1608" s="263" t="s">
        <v>5304</v>
      </c>
      <c r="D1608" s="264">
        <v>0.16</v>
      </c>
      <c r="E1608" s="265">
        <v>78.7</v>
      </c>
      <c r="F1608" s="266">
        <v>5.0999999999999996</v>
      </c>
      <c r="G1608" s="269" t="s">
        <v>5734</v>
      </c>
      <c r="H1608" s="268">
        <v>91.9</v>
      </c>
    </row>
    <row r="1609" spans="1:8" ht="12.65" customHeight="1">
      <c r="A1609" s="263" t="s">
        <v>5306</v>
      </c>
      <c r="B1609" s="263" t="s">
        <v>486</v>
      </c>
      <c r="C1609" s="263" t="s">
        <v>5307</v>
      </c>
      <c r="D1609" s="264">
        <v>0.16</v>
      </c>
      <c r="E1609" s="265">
        <v>80.5</v>
      </c>
      <c r="F1609" s="266">
        <v>11.4</v>
      </c>
      <c r="G1609" s="269" t="s">
        <v>5734</v>
      </c>
      <c r="H1609" s="268">
        <v>93.4</v>
      </c>
    </row>
    <row r="1610" spans="1:8" ht="12.65" customHeight="1">
      <c r="A1610" s="263" t="s">
        <v>5309</v>
      </c>
      <c r="B1610" s="263" t="s">
        <v>486</v>
      </c>
      <c r="C1610" s="263" t="s">
        <v>5310</v>
      </c>
      <c r="D1610" s="264">
        <v>0.2</v>
      </c>
      <c r="E1610" s="265">
        <v>83</v>
      </c>
      <c r="F1610" s="266">
        <v>8.1999999999999993</v>
      </c>
      <c r="G1610" s="269" t="s">
        <v>5734</v>
      </c>
      <c r="H1610" s="268">
        <v>95.3</v>
      </c>
    </row>
    <row r="1611" spans="1:8" ht="12.65" customHeight="1">
      <c r="A1611" s="263" t="s">
        <v>5312</v>
      </c>
      <c r="B1611" s="263" t="s">
        <v>486</v>
      </c>
      <c r="C1611" s="263" t="s">
        <v>5313</v>
      </c>
      <c r="D1611" s="264">
        <v>0.22</v>
      </c>
      <c r="E1611" s="265">
        <v>82.5</v>
      </c>
      <c r="F1611" s="266">
        <v>8.9</v>
      </c>
      <c r="G1611" s="269" t="s">
        <v>5734</v>
      </c>
      <c r="H1611" s="268">
        <v>94.3</v>
      </c>
    </row>
    <row r="1612" spans="1:8" ht="12.65" customHeight="1">
      <c r="A1612" s="263" t="s">
        <v>5315</v>
      </c>
      <c r="B1612" s="263" t="s">
        <v>486</v>
      </c>
      <c r="C1612" s="263" t="s">
        <v>5316</v>
      </c>
      <c r="D1612" s="264">
        <v>0.15</v>
      </c>
      <c r="E1612" s="265">
        <v>86.1</v>
      </c>
      <c r="F1612" s="266">
        <v>10.9</v>
      </c>
      <c r="G1612" s="269" t="s">
        <v>5734</v>
      </c>
      <c r="H1612" s="268">
        <v>95.9</v>
      </c>
    </row>
    <row r="1613" spans="1:8" ht="12.65" customHeight="1">
      <c r="A1613" s="263" t="s">
        <v>5318</v>
      </c>
      <c r="B1613" s="263" t="s">
        <v>486</v>
      </c>
      <c r="C1613" s="263" t="s">
        <v>5319</v>
      </c>
      <c r="D1613" s="264">
        <v>0.15</v>
      </c>
      <c r="E1613" s="265">
        <v>73.8</v>
      </c>
      <c r="F1613" s="266">
        <v>5.4</v>
      </c>
      <c r="G1613" s="269" t="s">
        <v>5734</v>
      </c>
      <c r="H1613" s="268">
        <v>96</v>
      </c>
    </row>
    <row r="1614" spans="1:8" ht="12.65" customHeight="1">
      <c r="A1614" s="263" t="s">
        <v>5321</v>
      </c>
      <c r="B1614" s="263" t="s">
        <v>486</v>
      </c>
      <c r="C1614" s="263" t="s">
        <v>5322</v>
      </c>
      <c r="D1614" s="264">
        <v>0.23</v>
      </c>
      <c r="E1614" s="265">
        <v>84.1</v>
      </c>
      <c r="F1614" s="266">
        <v>8.3000000000000007</v>
      </c>
      <c r="G1614" s="269" t="s">
        <v>5734</v>
      </c>
      <c r="H1614" s="268">
        <v>94</v>
      </c>
    </row>
    <row r="1615" spans="1:8" ht="12.65" customHeight="1">
      <c r="A1615" s="263" t="s">
        <v>5324</v>
      </c>
      <c r="B1615" s="263" t="s">
        <v>486</v>
      </c>
      <c r="C1615" s="263" t="s">
        <v>5325</v>
      </c>
      <c r="D1615" s="264">
        <v>0.45</v>
      </c>
      <c r="E1615" s="265">
        <v>85.1</v>
      </c>
      <c r="F1615" s="266">
        <v>12.9</v>
      </c>
      <c r="G1615" s="269">
        <v>49.3</v>
      </c>
      <c r="H1615" s="268">
        <v>97.9</v>
      </c>
    </row>
    <row r="1616" spans="1:8" ht="12.65" customHeight="1">
      <c r="A1616" s="263" t="s">
        <v>5330</v>
      </c>
      <c r="B1616" s="263" t="s">
        <v>490</v>
      </c>
      <c r="C1616" s="263" t="s">
        <v>623</v>
      </c>
      <c r="D1616" s="264">
        <v>0.89</v>
      </c>
      <c r="E1616" s="265">
        <v>91.4</v>
      </c>
      <c r="F1616" s="266">
        <v>5.2</v>
      </c>
      <c r="G1616" s="269">
        <v>27.8</v>
      </c>
      <c r="H1616" s="268">
        <v>100.2</v>
      </c>
    </row>
    <row r="1617" spans="1:8" ht="12.65" customHeight="1">
      <c r="A1617" s="263" t="s">
        <v>5333</v>
      </c>
      <c r="B1617" s="263" t="s">
        <v>490</v>
      </c>
      <c r="C1617" s="263" t="s">
        <v>5334</v>
      </c>
      <c r="D1617" s="264">
        <v>0.56999999999999995</v>
      </c>
      <c r="E1617" s="265">
        <v>91.1</v>
      </c>
      <c r="F1617" s="266">
        <v>2.9</v>
      </c>
      <c r="G1617" s="269" t="s">
        <v>5734</v>
      </c>
      <c r="H1617" s="268">
        <v>100.1</v>
      </c>
    </row>
    <row r="1618" spans="1:8" ht="12.65" customHeight="1">
      <c r="A1618" s="263" t="s">
        <v>5336</v>
      </c>
      <c r="B1618" s="263" t="s">
        <v>490</v>
      </c>
      <c r="C1618" s="263" t="s">
        <v>5337</v>
      </c>
      <c r="D1618" s="264">
        <v>0.51</v>
      </c>
      <c r="E1618" s="265">
        <v>89.7</v>
      </c>
      <c r="F1618" s="266">
        <v>5.9</v>
      </c>
      <c r="G1618" s="269">
        <v>37.5</v>
      </c>
      <c r="H1618" s="268">
        <v>101.3</v>
      </c>
    </row>
    <row r="1619" spans="1:8" ht="12.65" customHeight="1">
      <c r="A1619" s="263" t="s">
        <v>5339</v>
      </c>
      <c r="B1619" s="263" t="s">
        <v>490</v>
      </c>
      <c r="C1619" s="263" t="s">
        <v>5340</v>
      </c>
      <c r="D1619" s="264">
        <v>0.41</v>
      </c>
      <c r="E1619" s="265">
        <v>88.5</v>
      </c>
      <c r="F1619" s="266">
        <v>4.0999999999999996</v>
      </c>
      <c r="G1619" s="269" t="s">
        <v>5734</v>
      </c>
      <c r="H1619" s="268">
        <v>100.1</v>
      </c>
    </row>
    <row r="1620" spans="1:8" ht="12.65" customHeight="1">
      <c r="A1620" s="263" t="s">
        <v>5342</v>
      </c>
      <c r="B1620" s="263" t="s">
        <v>490</v>
      </c>
      <c r="C1620" s="263" t="s">
        <v>5343</v>
      </c>
      <c r="D1620" s="264">
        <v>0.33</v>
      </c>
      <c r="E1620" s="265">
        <v>92.8</v>
      </c>
      <c r="F1620" s="266">
        <v>8.6999999999999993</v>
      </c>
      <c r="G1620" s="269" t="s">
        <v>5734</v>
      </c>
      <c r="H1620" s="268">
        <v>100.2</v>
      </c>
    </row>
    <row r="1621" spans="1:8" ht="12.65" customHeight="1">
      <c r="A1621" s="263" t="s">
        <v>5345</v>
      </c>
      <c r="B1621" s="263" t="s">
        <v>490</v>
      </c>
      <c r="C1621" s="263" t="s">
        <v>5346</v>
      </c>
      <c r="D1621" s="264">
        <v>0.38</v>
      </c>
      <c r="E1621" s="265">
        <v>88.1</v>
      </c>
      <c r="F1621" s="266">
        <v>7.4</v>
      </c>
      <c r="G1621" s="269" t="s">
        <v>5734</v>
      </c>
      <c r="H1621" s="268">
        <v>100.4</v>
      </c>
    </row>
    <row r="1622" spans="1:8" ht="12.65" customHeight="1">
      <c r="A1622" s="263" t="s">
        <v>5348</v>
      </c>
      <c r="B1622" s="263" t="s">
        <v>490</v>
      </c>
      <c r="C1622" s="263" t="s">
        <v>5349</v>
      </c>
      <c r="D1622" s="264">
        <v>0.41</v>
      </c>
      <c r="E1622" s="265">
        <v>91.1</v>
      </c>
      <c r="F1622" s="266">
        <v>9.5</v>
      </c>
      <c r="G1622" s="269" t="s">
        <v>5734</v>
      </c>
      <c r="H1622" s="268">
        <v>99.4</v>
      </c>
    </row>
    <row r="1623" spans="1:8" ht="12.65" customHeight="1">
      <c r="A1623" s="263" t="s">
        <v>5351</v>
      </c>
      <c r="B1623" s="263" t="s">
        <v>490</v>
      </c>
      <c r="C1623" s="263" t="s">
        <v>5352</v>
      </c>
      <c r="D1623" s="264">
        <v>0.25</v>
      </c>
      <c r="E1623" s="265">
        <v>93.4</v>
      </c>
      <c r="F1623" s="266">
        <v>4.5999999999999996</v>
      </c>
      <c r="G1623" s="269">
        <v>19.899999999999999</v>
      </c>
      <c r="H1623" s="268">
        <v>99.7</v>
      </c>
    </row>
    <row r="1624" spans="1:8" ht="12.65" customHeight="1">
      <c r="A1624" s="263" t="s">
        <v>5354</v>
      </c>
      <c r="B1624" s="263" t="s">
        <v>490</v>
      </c>
      <c r="C1624" s="263" t="s">
        <v>5355</v>
      </c>
      <c r="D1624" s="264">
        <v>0.3</v>
      </c>
      <c r="E1624" s="265">
        <v>83.6</v>
      </c>
      <c r="F1624" s="266">
        <v>4.4000000000000004</v>
      </c>
      <c r="G1624" s="269" t="s">
        <v>5734</v>
      </c>
      <c r="H1624" s="268">
        <v>99.9</v>
      </c>
    </row>
    <row r="1625" spans="1:8" ht="12.65" customHeight="1">
      <c r="A1625" s="263" t="s">
        <v>5357</v>
      </c>
      <c r="B1625" s="263" t="s">
        <v>490</v>
      </c>
      <c r="C1625" s="263" t="s">
        <v>5358</v>
      </c>
      <c r="D1625" s="264">
        <v>0.34</v>
      </c>
      <c r="E1625" s="265">
        <v>85.6</v>
      </c>
      <c r="F1625" s="266">
        <v>8.5</v>
      </c>
      <c r="G1625" s="269">
        <v>0.6</v>
      </c>
      <c r="H1625" s="268">
        <v>96.2</v>
      </c>
    </row>
    <row r="1626" spans="1:8" ht="12.65" customHeight="1">
      <c r="A1626" s="263" t="s">
        <v>5360</v>
      </c>
      <c r="B1626" s="263" t="s">
        <v>490</v>
      </c>
      <c r="C1626" s="263" t="s">
        <v>5361</v>
      </c>
      <c r="D1626" s="264">
        <v>0.42</v>
      </c>
      <c r="E1626" s="265">
        <v>91.4</v>
      </c>
      <c r="F1626" s="266">
        <v>6.7</v>
      </c>
      <c r="G1626" s="269">
        <v>12.1</v>
      </c>
      <c r="H1626" s="268">
        <v>99.6</v>
      </c>
    </row>
    <row r="1627" spans="1:8" ht="12.65" customHeight="1">
      <c r="A1627" s="263" t="s">
        <v>5363</v>
      </c>
      <c r="B1627" s="263" t="s">
        <v>490</v>
      </c>
      <c r="C1627" s="263" t="s">
        <v>5364</v>
      </c>
      <c r="D1627" s="264">
        <v>0.28000000000000003</v>
      </c>
      <c r="E1627" s="265">
        <v>87</v>
      </c>
      <c r="F1627" s="266">
        <v>5</v>
      </c>
      <c r="G1627" s="269" t="s">
        <v>5734</v>
      </c>
      <c r="H1627" s="268">
        <v>100.3</v>
      </c>
    </row>
    <row r="1628" spans="1:8" ht="12.65" customHeight="1">
      <c r="A1628" s="263" t="s">
        <v>5366</v>
      </c>
      <c r="B1628" s="263" t="s">
        <v>490</v>
      </c>
      <c r="C1628" s="263" t="s">
        <v>5367</v>
      </c>
      <c r="D1628" s="264">
        <v>0.42</v>
      </c>
      <c r="E1628" s="265">
        <v>89.3</v>
      </c>
      <c r="F1628" s="266">
        <v>6.9</v>
      </c>
      <c r="G1628" s="269">
        <v>21.4</v>
      </c>
      <c r="H1628" s="268">
        <v>100.4</v>
      </c>
    </row>
    <row r="1629" spans="1:8" ht="12.65" customHeight="1">
      <c r="A1629" s="263" t="s">
        <v>5369</v>
      </c>
      <c r="B1629" s="263" t="s">
        <v>490</v>
      </c>
      <c r="C1629" s="263" t="s">
        <v>5370</v>
      </c>
      <c r="D1629" s="264">
        <v>0.3</v>
      </c>
      <c r="E1629" s="265">
        <v>88.9</v>
      </c>
      <c r="F1629" s="266">
        <v>4.5</v>
      </c>
      <c r="G1629" s="269" t="s">
        <v>5734</v>
      </c>
      <c r="H1629" s="268">
        <v>100.9</v>
      </c>
    </row>
    <row r="1630" spans="1:8" ht="12.65" customHeight="1">
      <c r="A1630" s="263" t="s">
        <v>5372</v>
      </c>
      <c r="B1630" s="263" t="s">
        <v>490</v>
      </c>
      <c r="C1630" s="263" t="s">
        <v>5373</v>
      </c>
      <c r="D1630" s="264">
        <v>0.11</v>
      </c>
      <c r="E1630" s="265">
        <v>75.5</v>
      </c>
      <c r="F1630" s="266">
        <v>4.5</v>
      </c>
      <c r="G1630" s="269" t="s">
        <v>5734</v>
      </c>
      <c r="H1630" s="268">
        <v>81.099999999999994</v>
      </c>
    </row>
    <row r="1631" spans="1:8" ht="12.65" customHeight="1">
      <c r="A1631" s="263" t="s">
        <v>5375</v>
      </c>
      <c r="B1631" s="263" t="s">
        <v>490</v>
      </c>
      <c r="C1631" s="263" t="s">
        <v>5376</v>
      </c>
      <c r="D1631" s="264">
        <v>0.56999999999999995</v>
      </c>
      <c r="E1631" s="265">
        <v>85.1</v>
      </c>
      <c r="F1631" s="266">
        <v>7.6</v>
      </c>
      <c r="G1631" s="269">
        <v>37.200000000000003</v>
      </c>
      <c r="H1631" s="268">
        <v>98.3</v>
      </c>
    </row>
    <row r="1632" spans="1:8" ht="12.65" customHeight="1">
      <c r="A1632" s="263" t="s">
        <v>5378</v>
      </c>
      <c r="B1632" s="263" t="s">
        <v>490</v>
      </c>
      <c r="C1632" s="263" t="s">
        <v>5379</v>
      </c>
      <c r="D1632" s="264">
        <v>0.34</v>
      </c>
      <c r="E1632" s="265">
        <v>82.2</v>
      </c>
      <c r="F1632" s="266">
        <v>5.0999999999999996</v>
      </c>
      <c r="G1632" s="269" t="s">
        <v>5734</v>
      </c>
      <c r="H1632" s="268">
        <v>99.6</v>
      </c>
    </row>
    <row r="1633" spans="1:8" ht="12.65" customHeight="1">
      <c r="A1633" s="263" t="s">
        <v>5381</v>
      </c>
      <c r="B1633" s="263" t="s">
        <v>490</v>
      </c>
      <c r="C1633" s="263" t="s">
        <v>5382</v>
      </c>
      <c r="D1633" s="264">
        <v>0.36</v>
      </c>
      <c r="E1633" s="265">
        <v>88.5</v>
      </c>
      <c r="F1633" s="266">
        <v>2.9</v>
      </c>
      <c r="G1633" s="269" t="s">
        <v>5734</v>
      </c>
      <c r="H1633" s="268">
        <v>100.2</v>
      </c>
    </row>
    <row r="1634" spans="1:8" ht="12.65" customHeight="1">
      <c r="A1634" s="263" t="s">
        <v>5387</v>
      </c>
      <c r="B1634" s="263" t="s">
        <v>494</v>
      </c>
      <c r="C1634" s="263" t="s">
        <v>639</v>
      </c>
      <c r="D1634" s="264">
        <v>0.69</v>
      </c>
      <c r="E1634" s="265">
        <v>84</v>
      </c>
      <c r="F1634" s="266">
        <v>6.6</v>
      </c>
      <c r="G1634" s="269">
        <v>41.6</v>
      </c>
      <c r="H1634" s="268">
        <v>98.9</v>
      </c>
    </row>
    <row r="1635" spans="1:8" ht="12.65" customHeight="1">
      <c r="A1635" s="263" t="s">
        <v>5390</v>
      </c>
      <c r="B1635" s="263" t="s">
        <v>494</v>
      </c>
      <c r="C1635" s="263" t="s">
        <v>5391</v>
      </c>
      <c r="D1635" s="264">
        <v>0.54</v>
      </c>
      <c r="E1635" s="265">
        <v>91.2</v>
      </c>
      <c r="F1635" s="266">
        <v>4.8</v>
      </c>
      <c r="G1635" s="269" t="s">
        <v>5734</v>
      </c>
      <c r="H1635" s="268">
        <v>98.6</v>
      </c>
    </row>
    <row r="1636" spans="1:8" ht="12.65" customHeight="1">
      <c r="A1636" s="263" t="s">
        <v>5393</v>
      </c>
      <c r="B1636" s="263" t="s">
        <v>494</v>
      </c>
      <c r="C1636" s="263" t="s">
        <v>5394</v>
      </c>
      <c r="D1636" s="264">
        <v>0.5</v>
      </c>
      <c r="E1636" s="265">
        <v>89.2</v>
      </c>
      <c r="F1636" s="266">
        <v>7.7</v>
      </c>
      <c r="G1636" s="269">
        <v>4</v>
      </c>
      <c r="H1636" s="268">
        <v>99.6</v>
      </c>
    </row>
    <row r="1637" spans="1:8" ht="12.65" customHeight="1">
      <c r="A1637" s="263" t="s">
        <v>5396</v>
      </c>
      <c r="B1637" s="263" t="s">
        <v>494</v>
      </c>
      <c r="C1637" s="263" t="s">
        <v>5397</v>
      </c>
      <c r="D1637" s="264">
        <v>0.4</v>
      </c>
      <c r="E1637" s="265">
        <v>89.3</v>
      </c>
      <c r="F1637" s="266">
        <v>9.3000000000000007</v>
      </c>
      <c r="G1637" s="269">
        <v>53.2</v>
      </c>
      <c r="H1637" s="268">
        <v>99.1</v>
      </c>
    </row>
    <row r="1638" spans="1:8" ht="12.65" customHeight="1">
      <c r="A1638" s="263" t="s">
        <v>5399</v>
      </c>
      <c r="B1638" s="263" t="s">
        <v>494</v>
      </c>
      <c r="C1638" s="263" t="s">
        <v>5400</v>
      </c>
      <c r="D1638" s="264">
        <v>0.38</v>
      </c>
      <c r="E1638" s="265">
        <v>90.8</v>
      </c>
      <c r="F1638" s="266">
        <v>11.5</v>
      </c>
      <c r="G1638" s="269">
        <v>77.3</v>
      </c>
      <c r="H1638" s="268">
        <v>97.2</v>
      </c>
    </row>
    <row r="1639" spans="1:8" ht="12.65" customHeight="1">
      <c r="A1639" s="263" t="s">
        <v>5402</v>
      </c>
      <c r="B1639" s="263" t="s">
        <v>494</v>
      </c>
      <c r="C1639" s="263" t="s">
        <v>5403</v>
      </c>
      <c r="D1639" s="264">
        <v>0.54</v>
      </c>
      <c r="E1639" s="265">
        <v>87.8</v>
      </c>
      <c r="F1639" s="266">
        <v>10.7</v>
      </c>
      <c r="G1639" s="269">
        <v>40.799999999999997</v>
      </c>
      <c r="H1639" s="268">
        <v>99</v>
      </c>
    </row>
    <row r="1640" spans="1:8" ht="12.65" customHeight="1">
      <c r="A1640" s="263" t="s">
        <v>5405</v>
      </c>
      <c r="B1640" s="263" t="s">
        <v>494</v>
      </c>
      <c r="C1640" s="263" t="s">
        <v>5406</v>
      </c>
      <c r="D1640" s="264">
        <v>0.3</v>
      </c>
      <c r="E1640" s="265">
        <v>89.6</v>
      </c>
      <c r="F1640" s="266">
        <v>6.5</v>
      </c>
      <c r="G1640" s="269">
        <v>51.3</v>
      </c>
      <c r="H1640" s="268">
        <v>98.9</v>
      </c>
    </row>
    <row r="1641" spans="1:8" ht="12.65" customHeight="1">
      <c r="A1641" s="263" t="s">
        <v>5408</v>
      </c>
      <c r="B1641" s="263" t="s">
        <v>494</v>
      </c>
      <c r="C1641" s="263" t="s">
        <v>5409</v>
      </c>
      <c r="D1641" s="264">
        <v>0.39</v>
      </c>
      <c r="E1641" s="265">
        <v>85.6</v>
      </c>
      <c r="F1641" s="266">
        <v>2.9</v>
      </c>
      <c r="G1641" s="269" t="s">
        <v>5734</v>
      </c>
      <c r="H1641" s="268">
        <v>97</v>
      </c>
    </row>
    <row r="1642" spans="1:8" ht="12.65" customHeight="1">
      <c r="A1642" s="263" t="s">
        <v>5411</v>
      </c>
      <c r="B1642" s="263" t="s">
        <v>494</v>
      </c>
      <c r="C1642" s="263" t="s">
        <v>5412</v>
      </c>
      <c r="D1642" s="264">
        <v>0.35</v>
      </c>
      <c r="E1642" s="265">
        <v>89.1</v>
      </c>
      <c r="F1642" s="266">
        <v>3.1</v>
      </c>
      <c r="G1642" s="269" t="s">
        <v>5734</v>
      </c>
      <c r="H1642" s="268">
        <v>98.3</v>
      </c>
    </row>
    <row r="1643" spans="1:8" ht="12.65" customHeight="1">
      <c r="A1643" s="263" t="s">
        <v>5414</v>
      </c>
      <c r="B1643" s="263" t="s">
        <v>494</v>
      </c>
      <c r="C1643" s="263" t="s">
        <v>5415</v>
      </c>
      <c r="D1643" s="264">
        <v>0.45</v>
      </c>
      <c r="E1643" s="265">
        <v>86</v>
      </c>
      <c r="F1643" s="266">
        <v>5.3</v>
      </c>
      <c r="G1643" s="269" t="s">
        <v>5734</v>
      </c>
      <c r="H1643" s="268">
        <v>95.8</v>
      </c>
    </row>
    <row r="1644" spans="1:8" ht="12.65" customHeight="1">
      <c r="A1644" s="263" t="s">
        <v>5417</v>
      </c>
      <c r="B1644" s="263" t="s">
        <v>494</v>
      </c>
      <c r="C1644" s="263" t="s">
        <v>5418</v>
      </c>
      <c r="D1644" s="264">
        <v>0.27</v>
      </c>
      <c r="E1644" s="265">
        <v>87.1</v>
      </c>
      <c r="F1644" s="266">
        <v>7.4</v>
      </c>
      <c r="G1644" s="269" t="s">
        <v>5734</v>
      </c>
      <c r="H1644" s="268">
        <v>97</v>
      </c>
    </row>
    <row r="1645" spans="1:8" ht="12.65" customHeight="1">
      <c r="A1645" s="263" t="s">
        <v>5420</v>
      </c>
      <c r="B1645" s="263" t="s">
        <v>494</v>
      </c>
      <c r="C1645" s="263" t="s">
        <v>5421</v>
      </c>
      <c r="D1645" s="264">
        <v>0.49</v>
      </c>
      <c r="E1645" s="265">
        <v>87.7</v>
      </c>
      <c r="F1645" s="266">
        <v>9.6</v>
      </c>
      <c r="G1645" s="269">
        <v>78.099999999999994</v>
      </c>
      <c r="H1645" s="268">
        <v>96.5</v>
      </c>
    </row>
    <row r="1646" spans="1:8" ht="12.65" customHeight="1">
      <c r="A1646" s="263" t="s">
        <v>5423</v>
      </c>
      <c r="B1646" s="263" t="s">
        <v>494</v>
      </c>
      <c r="C1646" s="263" t="s">
        <v>5424</v>
      </c>
      <c r="D1646" s="264">
        <v>0.28000000000000003</v>
      </c>
      <c r="E1646" s="265">
        <v>86.3</v>
      </c>
      <c r="F1646" s="266">
        <v>7.4</v>
      </c>
      <c r="G1646" s="269">
        <v>35.4</v>
      </c>
      <c r="H1646" s="268">
        <v>95.3</v>
      </c>
    </row>
    <row r="1647" spans="1:8" ht="12.65" customHeight="1">
      <c r="A1647" s="263" t="s">
        <v>5426</v>
      </c>
      <c r="B1647" s="263" t="s">
        <v>494</v>
      </c>
      <c r="C1647" s="263" t="s">
        <v>5427</v>
      </c>
      <c r="D1647" s="264">
        <v>0.53</v>
      </c>
      <c r="E1647" s="265">
        <v>81.599999999999994</v>
      </c>
      <c r="F1647" s="266">
        <v>14</v>
      </c>
      <c r="G1647" s="269" t="s">
        <v>5734</v>
      </c>
      <c r="H1647" s="268">
        <v>96</v>
      </c>
    </row>
    <row r="1648" spans="1:8" ht="12.65" customHeight="1">
      <c r="A1648" s="263" t="s">
        <v>5429</v>
      </c>
      <c r="B1648" s="263" t="s">
        <v>494</v>
      </c>
      <c r="C1648" s="263" t="s">
        <v>5430</v>
      </c>
      <c r="D1648" s="264">
        <v>0.46</v>
      </c>
      <c r="E1648" s="265">
        <v>85.4</v>
      </c>
      <c r="F1648" s="266">
        <v>7.7</v>
      </c>
      <c r="G1648" s="269" t="s">
        <v>5734</v>
      </c>
      <c r="H1648" s="268">
        <v>97</v>
      </c>
    </row>
    <row r="1649" spans="1:8" ht="12.65" customHeight="1">
      <c r="A1649" s="263" t="s">
        <v>5432</v>
      </c>
      <c r="B1649" s="263" t="s">
        <v>494</v>
      </c>
      <c r="C1649" s="263" t="s">
        <v>5433</v>
      </c>
      <c r="D1649" s="264">
        <v>0.14000000000000001</v>
      </c>
      <c r="E1649" s="265">
        <v>79.900000000000006</v>
      </c>
      <c r="F1649" s="266">
        <v>7.4</v>
      </c>
      <c r="G1649" s="269" t="s">
        <v>5734</v>
      </c>
      <c r="H1649" s="268">
        <v>93</v>
      </c>
    </row>
    <row r="1650" spans="1:8" ht="12.65" customHeight="1">
      <c r="A1650" s="263" t="s">
        <v>5435</v>
      </c>
      <c r="B1650" s="263" t="s">
        <v>494</v>
      </c>
      <c r="C1650" s="263" t="s">
        <v>5436</v>
      </c>
      <c r="D1650" s="264">
        <v>0.89</v>
      </c>
      <c r="E1650" s="265">
        <v>76.7</v>
      </c>
      <c r="F1650" s="266">
        <v>3.6</v>
      </c>
      <c r="G1650" s="269" t="s">
        <v>5734</v>
      </c>
      <c r="H1650" s="268">
        <v>96.6</v>
      </c>
    </row>
    <row r="1651" spans="1:8" ht="12.65" customHeight="1">
      <c r="A1651" s="263" t="s">
        <v>5438</v>
      </c>
      <c r="B1651" s="263" t="s">
        <v>494</v>
      </c>
      <c r="C1651" s="263" t="s">
        <v>5439</v>
      </c>
      <c r="D1651" s="264">
        <v>0.45</v>
      </c>
      <c r="E1651" s="265">
        <v>81.400000000000006</v>
      </c>
      <c r="F1651" s="266">
        <v>7.8</v>
      </c>
      <c r="G1651" s="269" t="s">
        <v>5734</v>
      </c>
      <c r="H1651" s="268">
        <v>94.4</v>
      </c>
    </row>
    <row r="1652" spans="1:8" ht="12.65" customHeight="1">
      <c r="A1652" s="263" t="s">
        <v>5441</v>
      </c>
      <c r="B1652" s="263" t="s">
        <v>494</v>
      </c>
      <c r="C1652" s="263" t="s">
        <v>5442</v>
      </c>
      <c r="D1652" s="264">
        <v>0.31</v>
      </c>
      <c r="E1652" s="265">
        <v>82.6</v>
      </c>
      <c r="F1652" s="266">
        <v>8.3000000000000007</v>
      </c>
      <c r="G1652" s="269" t="s">
        <v>5734</v>
      </c>
      <c r="H1652" s="268">
        <v>94.9</v>
      </c>
    </row>
    <row r="1653" spans="1:8" ht="12.65" customHeight="1">
      <c r="A1653" s="263" t="s">
        <v>5443</v>
      </c>
      <c r="B1653" s="263" t="s">
        <v>494</v>
      </c>
      <c r="C1653" s="263" t="s">
        <v>5444</v>
      </c>
      <c r="D1653" s="264">
        <v>0.4</v>
      </c>
      <c r="E1653" s="265">
        <v>83.7</v>
      </c>
      <c r="F1653" s="266">
        <v>5.4</v>
      </c>
      <c r="G1653" s="269" t="s">
        <v>5734</v>
      </c>
      <c r="H1653" s="268">
        <v>97.2</v>
      </c>
    </row>
    <row r="1654" spans="1:8" ht="12.65" customHeight="1">
      <c r="A1654" s="263" t="s">
        <v>5446</v>
      </c>
      <c r="B1654" s="263" t="s">
        <v>494</v>
      </c>
      <c r="C1654" s="263" t="s">
        <v>5447</v>
      </c>
      <c r="D1654" s="264">
        <v>0.24</v>
      </c>
      <c r="E1654" s="265">
        <v>72.3</v>
      </c>
      <c r="F1654" s="266">
        <v>5.6</v>
      </c>
      <c r="G1654" s="269" t="s">
        <v>5734</v>
      </c>
      <c r="H1654" s="268">
        <v>92.5</v>
      </c>
    </row>
    <row r="1655" spans="1:8" ht="12.65" customHeight="1">
      <c r="A1655" s="263" t="s">
        <v>5449</v>
      </c>
      <c r="B1655" s="263" t="s">
        <v>494</v>
      </c>
      <c r="C1655" s="263" t="s">
        <v>5450</v>
      </c>
      <c r="D1655" s="264">
        <v>0.17</v>
      </c>
      <c r="E1655" s="265">
        <v>78.900000000000006</v>
      </c>
      <c r="F1655" s="266">
        <v>10.7</v>
      </c>
      <c r="G1655" s="269" t="s">
        <v>5734</v>
      </c>
      <c r="H1655" s="268">
        <v>92.3</v>
      </c>
    </row>
    <row r="1656" spans="1:8" ht="12.65" customHeight="1">
      <c r="A1656" s="263" t="s">
        <v>5452</v>
      </c>
      <c r="B1656" s="263" t="s">
        <v>494</v>
      </c>
      <c r="C1656" s="263" t="s">
        <v>1425</v>
      </c>
      <c r="D1656" s="264">
        <v>0.18</v>
      </c>
      <c r="E1656" s="265">
        <v>82.3</v>
      </c>
      <c r="F1656" s="266">
        <v>7</v>
      </c>
      <c r="G1656" s="269" t="s">
        <v>5734</v>
      </c>
      <c r="H1656" s="268">
        <v>96.7</v>
      </c>
    </row>
    <row r="1657" spans="1:8" ht="12.65" customHeight="1">
      <c r="A1657" s="263" t="s">
        <v>5453</v>
      </c>
      <c r="B1657" s="263" t="s">
        <v>494</v>
      </c>
      <c r="C1657" s="263" t="s">
        <v>5454</v>
      </c>
      <c r="D1657" s="264">
        <v>0.24</v>
      </c>
      <c r="E1657" s="265">
        <v>83.1</v>
      </c>
      <c r="F1657" s="266">
        <v>5.7</v>
      </c>
      <c r="G1657" s="269" t="s">
        <v>5734</v>
      </c>
      <c r="H1657" s="268">
        <v>98.1</v>
      </c>
    </row>
    <row r="1658" spans="1:8" ht="12.65" customHeight="1">
      <c r="A1658" s="263" t="s">
        <v>5456</v>
      </c>
      <c r="B1658" s="263" t="s">
        <v>494</v>
      </c>
      <c r="C1658" s="263" t="s">
        <v>5457</v>
      </c>
      <c r="D1658" s="264">
        <v>0.17</v>
      </c>
      <c r="E1658" s="265">
        <v>79</v>
      </c>
      <c r="F1658" s="266">
        <v>6.3</v>
      </c>
      <c r="G1658" s="269" t="s">
        <v>5734</v>
      </c>
      <c r="H1658" s="268">
        <v>95.7</v>
      </c>
    </row>
    <row r="1659" spans="1:8" ht="12.65" customHeight="1">
      <c r="A1659" s="263" t="s">
        <v>5459</v>
      </c>
      <c r="B1659" s="263" t="s">
        <v>494</v>
      </c>
      <c r="C1659" s="263" t="s">
        <v>5753</v>
      </c>
      <c r="D1659" s="264">
        <v>0.15</v>
      </c>
      <c r="E1659" s="265">
        <v>87.2</v>
      </c>
      <c r="F1659" s="266">
        <v>6</v>
      </c>
      <c r="G1659" s="269" t="s">
        <v>5734</v>
      </c>
      <c r="H1659" s="268">
        <v>99.7</v>
      </c>
    </row>
    <row r="1660" spans="1:8" ht="12.65" customHeight="1">
      <c r="A1660" s="263" t="s">
        <v>5465</v>
      </c>
      <c r="B1660" s="263" t="s">
        <v>498</v>
      </c>
      <c r="C1660" s="263" t="s">
        <v>603</v>
      </c>
      <c r="D1660" s="264">
        <v>0.71</v>
      </c>
      <c r="E1660" s="265">
        <v>88.4</v>
      </c>
      <c r="F1660" s="266">
        <v>3.8</v>
      </c>
      <c r="G1660" s="269">
        <v>25.6</v>
      </c>
      <c r="H1660" s="268">
        <v>99.5</v>
      </c>
    </row>
    <row r="1661" spans="1:8" ht="12.65" customHeight="1">
      <c r="A1661" s="263" t="s">
        <v>5468</v>
      </c>
      <c r="B1661" s="263" t="s">
        <v>498</v>
      </c>
      <c r="C1661" s="263" t="s">
        <v>5469</v>
      </c>
      <c r="D1661" s="264">
        <v>0.48</v>
      </c>
      <c r="E1661" s="265">
        <v>88.1</v>
      </c>
      <c r="F1661" s="266">
        <v>5.8</v>
      </c>
      <c r="G1661" s="269" t="s">
        <v>5734</v>
      </c>
      <c r="H1661" s="268">
        <v>97.6</v>
      </c>
    </row>
    <row r="1662" spans="1:8" ht="12.65" customHeight="1">
      <c r="A1662" s="263" t="s">
        <v>5471</v>
      </c>
      <c r="B1662" s="263" t="s">
        <v>498</v>
      </c>
      <c r="C1662" s="263" t="s">
        <v>5472</v>
      </c>
      <c r="D1662" s="264">
        <v>0.41</v>
      </c>
      <c r="E1662" s="265">
        <v>84.1</v>
      </c>
      <c r="F1662" s="266">
        <v>8.4</v>
      </c>
      <c r="G1662" s="269" t="s">
        <v>5734</v>
      </c>
      <c r="H1662" s="268">
        <v>97</v>
      </c>
    </row>
    <row r="1663" spans="1:8" ht="12.65" customHeight="1">
      <c r="A1663" s="263" t="s">
        <v>5474</v>
      </c>
      <c r="B1663" s="263" t="s">
        <v>498</v>
      </c>
      <c r="C1663" s="263" t="s">
        <v>5475</v>
      </c>
      <c r="D1663" s="264">
        <v>0.36</v>
      </c>
      <c r="E1663" s="265">
        <v>85.6</v>
      </c>
      <c r="F1663" s="266">
        <v>6.7</v>
      </c>
      <c r="G1663" s="269" t="s">
        <v>5734</v>
      </c>
      <c r="H1663" s="268">
        <v>95.8</v>
      </c>
    </row>
    <row r="1664" spans="1:8" ht="12.65" customHeight="1">
      <c r="A1664" s="263" t="s">
        <v>5477</v>
      </c>
      <c r="B1664" s="263" t="s">
        <v>498</v>
      </c>
      <c r="C1664" s="263" t="s">
        <v>5478</v>
      </c>
      <c r="D1664" s="264">
        <v>0.42</v>
      </c>
      <c r="E1664" s="265">
        <v>86.9</v>
      </c>
      <c r="F1664" s="266">
        <v>7.7</v>
      </c>
      <c r="G1664" s="269" t="s">
        <v>5734</v>
      </c>
      <c r="H1664" s="268">
        <v>98.2</v>
      </c>
    </row>
    <row r="1665" spans="1:8" ht="12.65" customHeight="1">
      <c r="A1665" s="263" t="s">
        <v>5479</v>
      </c>
      <c r="B1665" s="263" t="s">
        <v>498</v>
      </c>
      <c r="C1665" s="263" t="s">
        <v>5480</v>
      </c>
      <c r="D1665" s="264">
        <v>0.36</v>
      </c>
      <c r="E1665" s="265">
        <v>85.1</v>
      </c>
      <c r="F1665" s="266">
        <v>9.3000000000000007</v>
      </c>
      <c r="G1665" s="269">
        <v>46.5</v>
      </c>
      <c r="H1665" s="268">
        <v>99</v>
      </c>
    </row>
    <row r="1666" spans="1:8" ht="12.65" customHeight="1">
      <c r="A1666" s="263" t="s">
        <v>5482</v>
      </c>
      <c r="B1666" s="263" t="s">
        <v>498</v>
      </c>
      <c r="C1666" s="263" t="s">
        <v>5483</v>
      </c>
      <c r="D1666" s="264">
        <v>0.27</v>
      </c>
      <c r="E1666" s="265">
        <v>86.9</v>
      </c>
      <c r="F1666" s="266">
        <v>9.6999999999999993</v>
      </c>
      <c r="G1666" s="269">
        <v>1.7</v>
      </c>
      <c r="H1666" s="268">
        <v>96.5</v>
      </c>
    </row>
    <row r="1667" spans="1:8" ht="12.65" customHeight="1">
      <c r="A1667" s="263" t="s">
        <v>5485</v>
      </c>
      <c r="B1667" s="263" t="s">
        <v>498</v>
      </c>
      <c r="C1667" s="263" t="s">
        <v>5486</v>
      </c>
      <c r="D1667" s="264">
        <v>0.3</v>
      </c>
      <c r="E1667" s="265">
        <v>88.7</v>
      </c>
      <c r="F1667" s="266">
        <v>8.3000000000000007</v>
      </c>
      <c r="G1667" s="269" t="s">
        <v>5734</v>
      </c>
      <c r="H1667" s="268">
        <v>95.8</v>
      </c>
    </row>
    <row r="1668" spans="1:8" ht="12.65" customHeight="1">
      <c r="A1668" s="263" t="s">
        <v>5488</v>
      </c>
      <c r="B1668" s="263" t="s">
        <v>498</v>
      </c>
      <c r="C1668" s="263" t="s">
        <v>5489</v>
      </c>
      <c r="D1668" s="264">
        <v>0.55000000000000004</v>
      </c>
      <c r="E1668" s="265">
        <v>86.7</v>
      </c>
      <c r="F1668" s="266">
        <v>7.7</v>
      </c>
      <c r="G1668" s="269" t="s">
        <v>5734</v>
      </c>
      <c r="H1668" s="268">
        <v>97.5</v>
      </c>
    </row>
    <row r="1669" spans="1:8" ht="12.65" customHeight="1">
      <c r="A1669" s="263" t="s">
        <v>5491</v>
      </c>
      <c r="B1669" s="263" t="s">
        <v>498</v>
      </c>
      <c r="C1669" s="263" t="s">
        <v>5492</v>
      </c>
      <c r="D1669" s="264">
        <v>0.39</v>
      </c>
      <c r="E1669" s="265">
        <v>84.2</v>
      </c>
      <c r="F1669" s="266">
        <v>7.2</v>
      </c>
      <c r="G1669" s="269">
        <v>16.8</v>
      </c>
      <c r="H1669" s="268">
        <v>96.4</v>
      </c>
    </row>
    <row r="1670" spans="1:8" ht="12.65" customHeight="1">
      <c r="A1670" s="263" t="s">
        <v>5494</v>
      </c>
      <c r="B1670" s="263" t="s">
        <v>498</v>
      </c>
      <c r="C1670" s="263" t="s">
        <v>5495</v>
      </c>
      <c r="D1670" s="264">
        <v>0.3</v>
      </c>
      <c r="E1670" s="265">
        <v>84.7</v>
      </c>
      <c r="F1670" s="266">
        <v>7.7</v>
      </c>
      <c r="G1670" s="269" t="s">
        <v>5734</v>
      </c>
      <c r="H1670" s="268">
        <v>97.9</v>
      </c>
    </row>
    <row r="1671" spans="1:8" ht="12.65" customHeight="1">
      <c r="A1671" s="263" t="s">
        <v>5497</v>
      </c>
      <c r="B1671" s="263" t="s">
        <v>498</v>
      </c>
      <c r="C1671" s="263" t="s">
        <v>5498</v>
      </c>
      <c r="D1671" s="264">
        <v>0.54</v>
      </c>
      <c r="E1671" s="265">
        <v>83.3</v>
      </c>
      <c r="F1671" s="266">
        <v>6.6</v>
      </c>
      <c r="G1671" s="269" t="s">
        <v>5734</v>
      </c>
      <c r="H1671" s="268">
        <v>97.8</v>
      </c>
    </row>
    <row r="1672" spans="1:8" ht="12.65" customHeight="1">
      <c r="A1672" s="263" t="s">
        <v>5500</v>
      </c>
      <c r="B1672" s="263" t="s">
        <v>498</v>
      </c>
      <c r="C1672" s="263" t="s">
        <v>5501</v>
      </c>
      <c r="D1672" s="264">
        <v>0.39</v>
      </c>
      <c r="E1672" s="265">
        <v>90.2</v>
      </c>
      <c r="F1672" s="266">
        <v>11.7</v>
      </c>
      <c r="G1672" s="269">
        <v>42.8</v>
      </c>
      <c r="H1672" s="268">
        <v>96.4</v>
      </c>
    </row>
    <row r="1673" spans="1:8" ht="12.65" customHeight="1">
      <c r="A1673" s="263" t="s">
        <v>5503</v>
      </c>
      <c r="B1673" s="263" t="s">
        <v>498</v>
      </c>
      <c r="C1673" s="263" t="s">
        <v>5504</v>
      </c>
      <c r="D1673" s="264">
        <v>0.28999999999999998</v>
      </c>
      <c r="E1673" s="265">
        <v>89</v>
      </c>
      <c r="F1673" s="266">
        <v>7.3</v>
      </c>
      <c r="G1673" s="269" t="s">
        <v>5734</v>
      </c>
      <c r="H1673" s="268">
        <v>95.5</v>
      </c>
    </row>
    <row r="1674" spans="1:8" ht="12.65" customHeight="1">
      <c r="A1674" s="263" t="s">
        <v>5506</v>
      </c>
      <c r="B1674" s="263" t="s">
        <v>498</v>
      </c>
      <c r="C1674" s="263" t="s">
        <v>5507</v>
      </c>
      <c r="D1674" s="264">
        <v>0.38</v>
      </c>
      <c r="E1674" s="265">
        <v>80.3</v>
      </c>
      <c r="F1674" s="266">
        <v>10.1</v>
      </c>
      <c r="G1674" s="269" t="s">
        <v>5734</v>
      </c>
      <c r="H1674" s="268">
        <v>97.1</v>
      </c>
    </row>
    <row r="1675" spans="1:8" ht="12.65" customHeight="1">
      <c r="A1675" s="263" t="s">
        <v>5509</v>
      </c>
      <c r="B1675" s="263" t="s">
        <v>498</v>
      </c>
      <c r="C1675" s="263" t="s">
        <v>5510</v>
      </c>
      <c r="D1675" s="264">
        <v>0.27</v>
      </c>
      <c r="E1675" s="265">
        <v>88.9</v>
      </c>
      <c r="F1675" s="266">
        <v>9.6</v>
      </c>
      <c r="G1675" s="269">
        <v>27.4</v>
      </c>
      <c r="H1675" s="268">
        <v>98.3</v>
      </c>
    </row>
    <row r="1676" spans="1:8" ht="12.65" customHeight="1">
      <c r="A1676" s="263" t="s">
        <v>5512</v>
      </c>
      <c r="B1676" s="263" t="s">
        <v>498</v>
      </c>
      <c r="C1676" s="263" t="s">
        <v>5513</v>
      </c>
      <c r="D1676" s="264">
        <v>0.35</v>
      </c>
      <c r="E1676" s="265">
        <v>87.8</v>
      </c>
      <c r="F1676" s="266">
        <v>6.9</v>
      </c>
      <c r="G1676" s="269" t="s">
        <v>5734</v>
      </c>
      <c r="H1676" s="268">
        <v>98</v>
      </c>
    </row>
    <row r="1677" spans="1:8" ht="12.65" customHeight="1">
      <c r="A1677" s="263" t="s">
        <v>5515</v>
      </c>
      <c r="B1677" s="263" t="s">
        <v>498</v>
      </c>
      <c r="C1677" s="263" t="s">
        <v>5516</v>
      </c>
      <c r="D1677" s="264">
        <v>0.37</v>
      </c>
      <c r="E1677" s="265">
        <v>85.3</v>
      </c>
      <c r="F1677" s="266">
        <v>8.3000000000000007</v>
      </c>
      <c r="G1677" s="269" t="s">
        <v>5734</v>
      </c>
      <c r="H1677" s="268">
        <v>99.1</v>
      </c>
    </row>
    <row r="1678" spans="1:8" ht="12.65" customHeight="1">
      <c r="A1678" s="263" t="s">
        <v>5518</v>
      </c>
      <c r="B1678" s="263" t="s">
        <v>498</v>
      </c>
      <c r="C1678" s="263" t="s">
        <v>5519</v>
      </c>
      <c r="D1678" s="264">
        <v>0.51</v>
      </c>
      <c r="E1678" s="265">
        <v>83.8</v>
      </c>
      <c r="F1678" s="266">
        <v>11.2</v>
      </c>
      <c r="G1678" s="269">
        <v>54.4</v>
      </c>
      <c r="H1678" s="268">
        <v>99.6</v>
      </c>
    </row>
    <row r="1679" spans="1:8" ht="12.65" customHeight="1">
      <c r="A1679" s="263" t="s">
        <v>5521</v>
      </c>
      <c r="B1679" s="263" t="s">
        <v>498</v>
      </c>
      <c r="C1679" s="263" t="s">
        <v>5522</v>
      </c>
      <c r="D1679" s="264">
        <v>0.06</v>
      </c>
      <c r="E1679" s="265">
        <v>89.4</v>
      </c>
      <c r="F1679" s="266">
        <v>11.9</v>
      </c>
      <c r="G1679" s="269" t="s">
        <v>5734</v>
      </c>
      <c r="H1679" s="268">
        <v>92.7</v>
      </c>
    </row>
    <row r="1680" spans="1:8" ht="12.65" customHeight="1">
      <c r="A1680" s="263" t="s">
        <v>5524</v>
      </c>
      <c r="B1680" s="263" t="s">
        <v>498</v>
      </c>
      <c r="C1680" s="263" t="s">
        <v>5525</v>
      </c>
      <c r="D1680" s="264">
        <v>7.0000000000000007E-2</v>
      </c>
      <c r="E1680" s="265">
        <v>83.3</v>
      </c>
      <c r="F1680" s="266">
        <v>6.5</v>
      </c>
      <c r="G1680" s="269" t="s">
        <v>5734</v>
      </c>
      <c r="H1680" s="268">
        <v>95.9</v>
      </c>
    </row>
    <row r="1681" spans="1:8" ht="12.65" customHeight="1">
      <c r="A1681" s="263" t="s">
        <v>5526</v>
      </c>
      <c r="B1681" s="263" t="s">
        <v>498</v>
      </c>
      <c r="C1681" s="263" t="s">
        <v>5527</v>
      </c>
      <c r="D1681" s="264">
        <v>0.36</v>
      </c>
      <c r="E1681" s="265">
        <v>84.4</v>
      </c>
      <c r="F1681" s="266">
        <v>4.3</v>
      </c>
      <c r="G1681" s="269" t="s">
        <v>5734</v>
      </c>
      <c r="H1681" s="268">
        <v>95.4</v>
      </c>
    </row>
    <row r="1682" spans="1:8" ht="12.65" customHeight="1">
      <c r="A1682" s="263" t="s">
        <v>5529</v>
      </c>
      <c r="B1682" s="263" t="s">
        <v>498</v>
      </c>
      <c r="C1682" s="263" t="s">
        <v>5530</v>
      </c>
      <c r="D1682" s="264">
        <v>0.18</v>
      </c>
      <c r="E1682" s="265">
        <v>85.3</v>
      </c>
      <c r="F1682" s="266">
        <v>8.5</v>
      </c>
      <c r="G1682" s="269">
        <v>1.8</v>
      </c>
      <c r="H1682" s="268">
        <v>97.1</v>
      </c>
    </row>
    <row r="1683" spans="1:8" ht="12.65" customHeight="1">
      <c r="A1683" s="263" t="s">
        <v>5532</v>
      </c>
      <c r="B1683" s="263" t="s">
        <v>498</v>
      </c>
      <c r="C1683" s="263" t="s">
        <v>5533</v>
      </c>
      <c r="D1683" s="264">
        <v>0.32</v>
      </c>
      <c r="E1683" s="265">
        <v>83.5</v>
      </c>
      <c r="F1683" s="266">
        <v>8.5</v>
      </c>
      <c r="G1683" s="269" t="s">
        <v>5734</v>
      </c>
      <c r="H1683" s="268">
        <v>96.2</v>
      </c>
    </row>
    <row r="1684" spans="1:8" ht="12.65" customHeight="1">
      <c r="A1684" s="263" t="s">
        <v>5535</v>
      </c>
      <c r="B1684" s="263" t="s">
        <v>498</v>
      </c>
      <c r="C1684" s="263" t="s">
        <v>5536</v>
      </c>
      <c r="D1684" s="264">
        <v>0.35</v>
      </c>
      <c r="E1684" s="265">
        <v>75.7</v>
      </c>
      <c r="F1684" s="266">
        <v>8.1</v>
      </c>
      <c r="G1684" s="269" t="s">
        <v>5734</v>
      </c>
      <c r="H1684" s="268">
        <v>94.7</v>
      </c>
    </row>
    <row r="1685" spans="1:8" ht="12.65" customHeight="1">
      <c r="A1685" s="263" t="s">
        <v>5538</v>
      </c>
      <c r="B1685" s="263" t="s">
        <v>498</v>
      </c>
      <c r="C1685" s="263" t="s">
        <v>5539</v>
      </c>
      <c r="D1685" s="264">
        <v>0.32</v>
      </c>
      <c r="E1685" s="265">
        <v>88.3</v>
      </c>
      <c r="F1685" s="266">
        <v>7.7</v>
      </c>
      <c r="G1685" s="269" t="s">
        <v>5734</v>
      </c>
      <c r="H1685" s="268">
        <v>95.4</v>
      </c>
    </row>
    <row r="1686" spans="1:8" ht="12.65" customHeight="1">
      <c r="A1686" s="263" t="s">
        <v>5541</v>
      </c>
      <c r="B1686" s="263" t="s">
        <v>498</v>
      </c>
      <c r="C1686" s="263" t="s">
        <v>5542</v>
      </c>
      <c r="D1686" s="264">
        <v>0.19</v>
      </c>
      <c r="E1686" s="265">
        <v>82.1</v>
      </c>
      <c r="F1686" s="266">
        <v>6.1</v>
      </c>
      <c r="G1686" s="269" t="s">
        <v>5734</v>
      </c>
      <c r="H1686" s="268">
        <v>96.5</v>
      </c>
    </row>
    <row r="1687" spans="1:8" ht="12.65" customHeight="1">
      <c r="A1687" s="263" t="s">
        <v>5544</v>
      </c>
      <c r="B1687" s="263" t="s">
        <v>498</v>
      </c>
      <c r="C1687" s="263" t="s">
        <v>5545</v>
      </c>
      <c r="D1687" s="264">
        <v>0.17</v>
      </c>
      <c r="E1687" s="265">
        <v>89.6</v>
      </c>
      <c r="F1687" s="266">
        <v>10.199999999999999</v>
      </c>
      <c r="G1687" s="269" t="s">
        <v>5734</v>
      </c>
      <c r="H1687" s="268">
        <v>95.6</v>
      </c>
    </row>
    <row r="1688" spans="1:8" ht="12.65" customHeight="1">
      <c r="A1688" s="263" t="s">
        <v>5547</v>
      </c>
      <c r="B1688" s="263" t="s">
        <v>498</v>
      </c>
      <c r="C1688" s="263" t="s">
        <v>5548</v>
      </c>
      <c r="D1688" s="264">
        <v>0.28000000000000003</v>
      </c>
      <c r="E1688" s="265">
        <v>89.6</v>
      </c>
      <c r="F1688" s="266">
        <v>6.5</v>
      </c>
      <c r="G1688" s="269" t="s">
        <v>5734</v>
      </c>
      <c r="H1688" s="268">
        <v>96.5</v>
      </c>
    </row>
    <row r="1689" spans="1:8" ht="12.65" customHeight="1">
      <c r="A1689" s="263" t="s">
        <v>5550</v>
      </c>
      <c r="B1689" s="263" t="s">
        <v>498</v>
      </c>
      <c r="C1689" s="263" t="s">
        <v>5551</v>
      </c>
      <c r="D1689" s="264">
        <v>0.22</v>
      </c>
      <c r="E1689" s="265">
        <v>86.7</v>
      </c>
      <c r="F1689" s="266">
        <v>10.199999999999999</v>
      </c>
      <c r="G1689" s="269">
        <v>16.5</v>
      </c>
      <c r="H1689" s="268">
        <v>97.1</v>
      </c>
    </row>
    <row r="1690" spans="1:8" ht="12.65" customHeight="1">
      <c r="A1690" s="263" t="s">
        <v>5553</v>
      </c>
      <c r="B1690" s="263" t="s">
        <v>498</v>
      </c>
      <c r="C1690" s="263" t="s">
        <v>5554</v>
      </c>
      <c r="D1690" s="264">
        <v>0.24</v>
      </c>
      <c r="E1690" s="265">
        <v>86.6</v>
      </c>
      <c r="F1690" s="266">
        <v>11.2</v>
      </c>
      <c r="G1690" s="269">
        <v>18.2</v>
      </c>
      <c r="H1690" s="268">
        <v>98</v>
      </c>
    </row>
    <row r="1691" spans="1:8" ht="12.65" customHeight="1">
      <c r="A1691" s="263" t="s">
        <v>5556</v>
      </c>
      <c r="B1691" s="263" t="s">
        <v>498</v>
      </c>
      <c r="C1691" s="263" t="s">
        <v>5557</v>
      </c>
      <c r="D1691" s="264">
        <v>0.24</v>
      </c>
      <c r="E1691" s="265">
        <v>83.4</v>
      </c>
      <c r="F1691" s="266">
        <v>11.6</v>
      </c>
      <c r="G1691" s="269" t="s">
        <v>5734</v>
      </c>
      <c r="H1691" s="268">
        <v>96.4</v>
      </c>
    </row>
    <row r="1692" spans="1:8" ht="12.65" customHeight="1">
      <c r="A1692" s="263" t="s">
        <v>5559</v>
      </c>
      <c r="B1692" s="263" t="s">
        <v>498</v>
      </c>
      <c r="C1692" s="263" t="s">
        <v>5560</v>
      </c>
      <c r="D1692" s="264">
        <v>0.09</v>
      </c>
      <c r="E1692" s="265">
        <v>88.1</v>
      </c>
      <c r="F1692" s="266">
        <v>9.4</v>
      </c>
      <c r="G1692" s="269" t="s">
        <v>5734</v>
      </c>
      <c r="H1692" s="268">
        <v>92.9</v>
      </c>
    </row>
    <row r="1693" spans="1:8" ht="12.65" customHeight="1">
      <c r="A1693" s="263" t="s">
        <v>5562</v>
      </c>
      <c r="B1693" s="263" t="s">
        <v>498</v>
      </c>
      <c r="C1693" s="263" t="s">
        <v>5563</v>
      </c>
      <c r="D1693" s="264">
        <v>0.09</v>
      </c>
      <c r="E1693" s="265">
        <v>90.5</v>
      </c>
      <c r="F1693" s="266">
        <v>9</v>
      </c>
      <c r="G1693" s="269" t="s">
        <v>5734</v>
      </c>
      <c r="H1693" s="268">
        <v>93.8</v>
      </c>
    </row>
    <row r="1694" spans="1:8" ht="12.65" customHeight="1">
      <c r="A1694" s="263" t="s">
        <v>5565</v>
      </c>
      <c r="B1694" s="263" t="s">
        <v>498</v>
      </c>
      <c r="C1694" s="263" t="s">
        <v>5566</v>
      </c>
      <c r="D1694" s="264">
        <v>0.16</v>
      </c>
      <c r="E1694" s="265">
        <v>86.3</v>
      </c>
      <c r="F1694" s="266">
        <v>8.3000000000000007</v>
      </c>
      <c r="G1694" s="269" t="s">
        <v>5734</v>
      </c>
      <c r="H1694" s="268">
        <v>92.6</v>
      </c>
    </row>
    <row r="1695" spans="1:8" ht="12.65" customHeight="1">
      <c r="A1695" s="263" t="s">
        <v>5568</v>
      </c>
      <c r="B1695" s="263" t="s">
        <v>498</v>
      </c>
      <c r="C1695" s="263" t="s">
        <v>5569</v>
      </c>
      <c r="D1695" s="264">
        <v>0.17</v>
      </c>
      <c r="E1695" s="265">
        <v>81</v>
      </c>
      <c r="F1695" s="266">
        <v>9</v>
      </c>
      <c r="G1695" s="269" t="s">
        <v>5734</v>
      </c>
      <c r="H1695" s="268">
        <v>96.1</v>
      </c>
    </row>
    <row r="1696" spans="1:8" ht="12.65" customHeight="1">
      <c r="A1696" s="263" t="s">
        <v>5571</v>
      </c>
      <c r="B1696" s="263" t="s">
        <v>498</v>
      </c>
      <c r="C1696" s="263" t="s">
        <v>5572</v>
      </c>
      <c r="D1696" s="264">
        <v>0.16</v>
      </c>
      <c r="E1696" s="265">
        <v>78.099999999999994</v>
      </c>
      <c r="F1696" s="266">
        <v>9.8000000000000007</v>
      </c>
      <c r="G1696" s="269" t="s">
        <v>5734</v>
      </c>
      <c r="H1696" s="268">
        <v>95</v>
      </c>
    </row>
    <row r="1697" spans="1:8" ht="12.65" customHeight="1">
      <c r="A1697" s="263" t="s">
        <v>5574</v>
      </c>
      <c r="B1697" s="263" t="s">
        <v>498</v>
      </c>
      <c r="C1697" s="263" t="s">
        <v>5575</v>
      </c>
      <c r="D1697" s="264">
        <v>0.23</v>
      </c>
      <c r="E1697" s="265">
        <v>81.8</v>
      </c>
      <c r="F1697" s="266">
        <v>7.2</v>
      </c>
      <c r="G1697" s="269">
        <v>10.8</v>
      </c>
      <c r="H1697" s="268">
        <v>88.8</v>
      </c>
    </row>
    <row r="1698" spans="1:8" ht="12.65" customHeight="1">
      <c r="A1698" s="263" t="s">
        <v>5577</v>
      </c>
      <c r="B1698" s="263" t="s">
        <v>498</v>
      </c>
      <c r="C1698" s="263" t="s">
        <v>5578</v>
      </c>
      <c r="D1698" s="264">
        <v>0.15</v>
      </c>
      <c r="E1698" s="265">
        <v>84.6</v>
      </c>
      <c r="F1698" s="266">
        <v>6.9</v>
      </c>
      <c r="G1698" s="269">
        <v>8.6</v>
      </c>
      <c r="H1698" s="268">
        <v>91.9</v>
      </c>
    </row>
    <row r="1699" spans="1:8" ht="12.65" customHeight="1">
      <c r="A1699" s="263" t="s">
        <v>5580</v>
      </c>
      <c r="B1699" s="263" t="s">
        <v>498</v>
      </c>
      <c r="C1699" s="263" t="s">
        <v>5581</v>
      </c>
      <c r="D1699" s="264">
        <v>0.12</v>
      </c>
      <c r="E1699" s="265">
        <v>82.1</v>
      </c>
      <c r="F1699" s="266">
        <v>9.6999999999999993</v>
      </c>
      <c r="G1699" s="269">
        <v>58.4</v>
      </c>
      <c r="H1699" s="268">
        <v>88.4</v>
      </c>
    </row>
    <row r="1700" spans="1:8" ht="12.65" customHeight="1">
      <c r="A1700" s="263" t="s">
        <v>5583</v>
      </c>
      <c r="B1700" s="263" t="s">
        <v>498</v>
      </c>
      <c r="C1700" s="263" t="s">
        <v>5584</v>
      </c>
      <c r="D1700" s="264">
        <v>0.18</v>
      </c>
      <c r="E1700" s="265">
        <v>85.2</v>
      </c>
      <c r="F1700" s="266">
        <v>16.399999999999999</v>
      </c>
      <c r="G1700" s="269">
        <v>61.5</v>
      </c>
      <c r="H1700" s="268">
        <v>92.4</v>
      </c>
    </row>
    <row r="1701" spans="1:8" ht="12.65" customHeight="1">
      <c r="A1701" s="263" t="s">
        <v>5586</v>
      </c>
      <c r="B1701" s="263" t="s">
        <v>498</v>
      </c>
      <c r="C1701" s="263" t="s">
        <v>5587</v>
      </c>
      <c r="D1701" s="264">
        <v>0.16</v>
      </c>
      <c r="E1701" s="265">
        <v>84.7</v>
      </c>
      <c r="F1701" s="266">
        <v>10.7</v>
      </c>
      <c r="G1701" s="269">
        <v>15.5</v>
      </c>
      <c r="H1701" s="268">
        <v>89.5</v>
      </c>
    </row>
    <row r="1702" spans="1:8" ht="12.65" customHeight="1">
      <c r="A1702" s="263" t="s">
        <v>5589</v>
      </c>
      <c r="B1702" s="263" t="s">
        <v>498</v>
      </c>
      <c r="C1702" s="263" t="s">
        <v>5590</v>
      </c>
      <c r="D1702" s="264">
        <v>0.15</v>
      </c>
      <c r="E1702" s="265">
        <v>86.6</v>
      </c>
      <c r="F1702" s="266">
        <v>9.1</v>
      </c>
      <c r="G1702" s="269">
        <v>9.4</v>
      </c>
      <c r="H1702" s="268">
        <v>87.6</v>
      </c>
    </row>
    <row r="1703" spans="1:8" ht="12.65" customHeight="1">
      <c r="A1703" s="263" t="s">
        <v>5595</v>
      </c>
      <c r="B1703" s="263" t="s">
        <v>502</v>
      </c>
      <c r="C1703" s="263" t="s">
        <v>749</v>
      </c>
      <c r="D1703" s="264">
        <v>0.83</v>
      </c>
      <c r="E1703" s="265">
        <v>84.6</v>
      </c>
      <c r="F1703" s="266">
        <v>8.5</v>
      </c>
      <c r="G1703" s="269">
        <v>52.4</v>
      </c>
      <c r="H1703" s="268">
        <v>97.8</v>
      </c>
    </row>
    <row r="1704" spans="1:8" ht="12.65" customHeight="1">
      <c r="A1704" s="263" t="s">
        <v>5598</v>
      </c>
      <c r="B1704" s="263" t="s">
        <v>502</v>
      </c>
      <c r="C1704" s="263" t="s">
        <v>5599</v>
      </c>
      <c r="D1704" s="264">
        <v>0.67</v>
      </c>
      <c r="E1704" s="265">
        <v>89.4</v>
      </c>
      <c r="F1704" s="266">
        <v>7</v>
      </c>
      <c r="G1704" s="269">
        <v>57.6</v>
      </c>
      <c r="H1704" s="268">
        <v>95</v>
      </c>
    </row>
    <row r="1705" spans="1:8" ht="12.65" customHeight="1">
      <c r="A1705" s="263" t="s">
        <v>5601</v>
      </c>
      <c r="B1705" s="263" t="s">
        <v>502</v>
      </c>
      <c r="C1705" s="263" t="s">
        <v>5602</v>
      </c>
      <c r="D1705" s="264">
        <v>0.46</v>
      </c>
      <c r="E1705" s="265">
        <v>89.3</v>
      </c>
      <c r="F1705" s="266">
        <v>7</v>
      </c>
      <c r="G1705" s="269">
        <v>76.7</v>
      </c>
      <c r="H1705" s="268">
        <v>96.5</v>
      </c>
    </row>
    <row r="1706" spans="1:8" ht="12.65" customHeight="1">
      <c r="A1706" s="263" t="s">
        <v>5604</v>
      </c>
      <c r="B1706" s="263" t="s">
        <v>502</v>
      </c>
      <c r="C1706" s="263" t="s">
        <v>5605</v>
      </c>
      <c r="D1706" s="264">
        <v>0.81</v>
      </c>
      <c r="E1706" s="265">
        <v>88.1</v>
      </c>
      <c r="F1706" s="266">
        <v>5.4</v>
      </c>
      <c r="G1706" s="269">
        <v>15.7</v>
      </c>
      <c r="H1706" s="268">
        <v>95.5</v>
      </c>
    </row>
    <row r="1707" spans="1:8" ht="12.65" customHeight="1">
      <c r="A1707" s="263" t="s">
        <v>5607</v>
      </c>
      <c r="B1707" s="263" t="s">
        <v>502</v>
      </c>
      <c r="C1707" s="263" t="s">
        <v>5608</v>
      </c>
      <c r="D1707" s="264">
        <v>0.45</v>
      </c>
      <c r="E1707" s="265">
        <v>88.7</v>
      </c>
      <c r="F1707" s="266">
        <v>5.7</v>
      </c>
      <c r="G1707" s="269">
        <v>21.7</v>
      </c>
      <c r="H1707" s="268">
        <v>94.8</v>
      </c>
    </row>
    <row r="1708" spans="1:8" ht="12.65" customHeight="1">
      <c r="A1708" s="263" t="s">
        <v>5610</v>
      </c>
      <c r="B1708" s="263" t="s">
        <v>502</v>
      </c>
      <c r="C1708" s="263" t="s">
        <v>5611</v>
      </c>
      <c r="D1708" s="264">
        <v>0.53</v>
      </c>
      <c r="E1708" s="265">
        <v>86.4</v>
      </c>
      <c r="F1708" s="266">
        <v>8.1999999999999993</v>
      </c>
      <c r="G1708" s="269">
        <v>26.5</v>
      </c>
      <c r="H1708" s="268">
        <v>94.5</v>
      </c>
    </row>
    <row r="1709" spans="1:8" ht="12.65" customHeight="1">
      <c r="A1709" s="263" t="s">
        <v>5613</v>
      </c>
      <c r="B1709" s="263" t="s">
        <v>502</v>
      </c>
      <c r="C1709" s="263" t="s">
        <v>5614</v>
      </c>
      <c r="D1709" s="264">
        <v>0.57999999999999996</v>
      </c>
      <c r="E1709" s="265">
        <v>88.7</v>
      </c>
      <c r="F1709" s="266">
        <v>5.9</v>
      </c>
      <c r="G1709" s="269">
        <v>27.9</v>
      </c>
      <c r="H1709" s="268">
        <v>96.4</v>
      </c>
    </row>
    <row r="1710" spans="1:8" ht="12.65" customHeight="1">
      <c r="A1710" s="263" t="s">
        <v>5616</v>
      </c>
      <c r="B1710" s="263" t="s">
        <v>502</v>
      </c>
      <c r="C1710" s="263" t="s">
        <v>5617</v>
      </c>
      <c r="D1710" s="264">
        <v>0.64</v>
      </c>
      <c r="E1710" s="265">
        <v>83.4</v>
      </c>
      <c r="F1710" s="266">
        <v>9.1999999999999993</v>
      </c>
      <c r="G1710" s="269">
        <v>93</v>
      </c>
      <c r="H1710" s="268">
        <v>97.7</v>
      </c>
    </row>
    <row r="1711" spans="1:8" ht="12.65" customHeight="1">
      <c r="A1711" s="263" t="s">
        <v>5619</v>
      </c>
      <c r="B1711" s="263" t="s">
        <v>502</v>
      </c>
      <c r="C1711" s="263" t="s">
        <v>5620</v>
      </c>
      <c r="D1711" s="264">
        <v>0.48</v>
      </c>
      <c r="E1711" s="265">
        <v>91.3</v>
      </c>
      <c r="F1711" s="266">
        <v>6.5</v>
      </c>
      <c r="G1711" s="269" t="s">
        <v>5734</v>
      </c>
      <c r="H1711" s="268">
        <v>96</v>
      </c>
    </row>
    <row r="1712" spans="1:8" ht="12.65" customHeight="1">
      <c r="A1712" s="263" t="s">
        <v>5622</v>
      </c>
      <c r="B1712" s="263" t="s">
        <v>502</v>
      </c>
      <c r="C1712" s="263" t="s">
        <v>5623</v>
      </c>
      <c r="D1712" s="264">
        <v>0.36</v>
      </c>
      <c r="E1712" s="265">
        <v>83</v>
      </c>
      <c r="F1712" s="266">
        <v>7.9</v>
      </c>
      <c r="G1712" s="269">
        <v>33.1</v>
      </c>
      <c r="H1712" s="268">
        <v>94.6</v>
      </c>
    </row>
    <row r="1713" spans="1:8" ht="12.65" customHeight="1">
      <c r="A1713" s="263" t="s">
        <v>5625</v>
      </c>
      <c r="B1713" s="263" t="s">
        <v>502</v>
      </c>
      <c r="C1713" s="263" t="s">
        <v>5626</v>
      </c>
      <c r="D1713" s="264">
        <v>0.37</v>
      </c>
      <c r="E1713" s="265">
        <v>80.3</v>
      </c>
      <c r="F1713" s="266">
        <v>6.1</v>
      </c>
      <c r="G1713" s="269" t="s">
        <v>5734</v>
      </c>
      <c r="H1713" s="268">
        <v>97.6</v>
      </c>
    </row>
    <row r="1714" spans="1:8" ht="12.65" customHeight="1">
      <c r="A1714" s="263" t="s">
        <v>5628</v>
      </c>
      <c r="B1714" s="263" t="s">
        <v>502</v>
      </c>
      <c r="C1714" s="263" t="s">
        <v>5629</v>
      </c>
      <c r="D1714" s="264">
        <v>0.21</v>
      </c>
      <c r="E1714" s="265">
        <v>74.2</v>
      </c>
      <c r="F1714" s="266">
        <v>7.1</v>
      </c>
      <c r="G1714" s="269" t="s">
        <v>5734</v>
      </c>
      <c r="H1714" s="268">
        <v>92.2</v>
      </c>
    </row>
    <row r="1715" spans="1:8" ht="12.65" customHeight="1">
      <c r="A1715" s="263" t="s">
        <v>5631</v>
      </c>
      <c r="B1715" s="263" t="s">
        <v>502</v>
      </c>
      <c r="C1715" s="263" t="s">
        <v>5632</v>
      </c>
      <c r="D1715" s="264">
        <v>0.4</v>
      </c>
      <c r="E1715" s="265">
        <v>88.1</v>
      </c>
      <c r="F1715" s="266">
        <v>8.6</v>
      </c>
      <c r="G1715" s="269" t="s">
        <v>5734</v>
      </c>
      <c r="H1715" s="268">
        <v>96.4</v>
      </c>
    </row>
    <row r="1716" spans="1:8" ht="12.65" customHeight="1">
      <c r="A1716" s="263" t="s">
        <v>5634</v>
      </c>
      <c r="B1716" s="263" t="s">
        <v>502</v>
      </c>
      <c r="C1716" s="263" t="s">
        <v>5635</v>
      </c>
      <c r="D1716" s="264">
        <v>0.15</v>
      </c>
      <c r="E1716" s="265">
        <v>77.8</v>
      </c>
      <c r="F1716" s="266">
        <v>9.3000000000000007</v>
      </c>
      <c r="G1716" s="269" t="s">
        <v>5734</v>
      </c>
      <c r="H1716" s="268">
        <v>91.7</v>
      </c>
    </row>
    <row r="1717" spans="1:8" ht="12.65" customHeight="1">
      <c r="A1717" s="263" t="s">
        <v>5637</v>
      </c>
      <c r="B1717" s="263" t="s">
        <v>502</v>
      </c>
      <c r="C1717" s="263" t="s">
        <v>5638</v>
      </c>
      <c r="D1717" s="264">
        <v>0.27</v>
      </c>
      <c r="E1717" s="265">
        <v>75.900000000000006</v>
      </c>
      <c r="F1717" s="266">
        <v>8.1</v>
      </c>
      <c r="G1717" s="269">
        <v>1.9</v>
      </c>
      <c r="H1717" s="268">
        <v>91.2</v>
      </c>
    </row>
    <row r="1718" spans="1:8" ht="12.65" customHeight="1">
      <c r="A1718" s="263" t="s">
        <v>5640</v>
      </c>
      <c r="B1718" s="263" t="s">
        <v>502</v>
      </c>
      <c r="C1718" s="263" t="s">
        <v>5641</v>
      </c>
      <c r="D1718" s="264">
        <v>0.35</v>
      </c>
      <c r="E1718" s="265">
        <v>88.2</v>
      </c>
      <c r="F1718" s="266">
        <v>10.1</v>
      </c>
      <c r="G1718" s="269">
        <v>17.399999999999999</v>
      </c>
      <c r="H1718" s="268">
        <v>92.8</v>
      </c>
    </row>
    <row r="1719" spans="1:8" ht="12.65" customHeight="1">
      <c r="A1719" s="263" t="s">
        <v>5643</v>
      </c>
      <c r="B1719" s="263" t="s">
        <v>502</v>
      </c>
      <c r="C1719" s="263" t="s">
        <v>5644</v>
      </c>
      <c r="D1719" s="264">
        <v>0.6</v>
      </c>
      <c r="E1719" s="265">
        <v>68.8</v>
      </c>
      <c r="F1719" s="266">
        <v>4.8</v>
      </c>
      <c r="G1719" s="269" t="s">
        <v>5734</v>
      </c>
      <c r="H1719" s="268">
        <v>97.2</v>
      </c>
    </row>
    <row r="1720" spans="1:8" ht="12.65" customHeight="1">
      <c r="A1720" s="263" t="s">
        <v>5646</v>
      </c>
      <c r="B1720" s="263" t="s">
        <v>502</v>
      </c>
      <c r="C1720" s="263" t="s">
        <v>5647</v>
      </c>
      <c r="D1720" s="264">
        <v>0.31</v>
      </c>
      <c r="E1720" s="265">
        <v>74.099999999999994</v>
      </c>
      <c r="F1720" s="266">
        <v>8.5</v>
      </c>
      <c r="G1720" s="269" t="s">
        <v>5734</v>
      </c>
      <c r="H1720" s="268">
        <v>95.7</v>
      </c>
    </row>
    <row r="1721" spans="1:8" ht="12.65" customHeight="1">
      <c r="A1721" s="263" t="s">
        <v>5649</v>
      </c>
      <c r="B1721" s="263" t="s">
        <v>502</v>
      </c>
      <c r="C1721" s="263" t="s">
        <v>5650</v>
      </c>
      <c r="D1721" s="264">
        <v>0.38</v>
      </c>
      <c r="E1721" s="265">
        <v>79.099999999999994</v>
      </c>
      <c r="F1721" s="266">
        <v>4.3</v>
      </c>
      <c r="G1721" s="269" t="s">
        <v>5734</v>
      </c>
      <c r="H1721" s="268">
        <v>96.9</v>
      </c>
    </row>
    <row r="1722" spans="1:8" ht="12.65" customHeight="1">
      <c r="A1722" s="263" t="s">
        <v>5652</v>
      </c>
      <c r="B1722" s="263" t="s">
        <v>502</v>
      </c>
      <c r="C1722" s="263" t="s">
        <v>5653</v>
      </c>
      <c r="D1722" s="264">
        <v>0.16</v>
      </c>
      <c r="E1722" s="265">
        <v>79.5</v>
      </c>
      <c r="F1722" s="266">
        <v>4.5999999999999996</v>
      </c>
      <c r="G1722" s="269" t="s">
        <v>5734</v>
      </c>
      <c r="H1722" s="268">
        <v>94.8</v>
      </c>
    </row>
    <row r="1723" spans="1:8" ht="12.65" customHeight="1">
      <c r="A1723" s="263" t="s">
        <v>5655</v>
      </c>
      <c r="B1723" s="263" t="s">
        <v>502</v>
      </c>
      <c r="C1723" s="263" t="s">
        <v>5656</v>
      </c>
      <c r="D1723" s="264">
        <v>0.62</v>
      </c>
      <c r="E1723" s="265">
        <v>80.099999999999994</v>
      </c>
      <c r="F1723" s="266">
        <v>4.5</v>
      </c>
      <c r="G1723" s="269" t="s">
        <v>5734</v>
      </c>
      <c r="H1723" s="268">
        <v>98.1</v>
      </c>
    </row>
    <row r="1724" spans="1:8" ht="12.65" customHeight="1">
      <c r="A1724" s="263" t="s">
        <v>5658</v>
      </c>
      <c r="B1724" s="263" t="s">
        <v>502</v>
      </c>
      <c r="C1724" s="263" t="s">
        <v>5659</v>
      </c>
      <c r="D1724" s="264">
        <v>0.61</v>
      </c>
      <c r="E1724" s="265">
        <v>76.099999999999994</v>
      </c>
      <c r="F1724" s="266">
        <v>-0.1</v>
      </c>
      <c r="G1724" s="269" t="s">
        <v>5734</v>
      </c>
      <c r="H1724" s="268">
        <v>96.8</v>
      </c>
    </row>
    <row r="1725" spans="1:8" ht="12.65" customHeight="1">
      <c r="A1725" s="263" t="s">
        <v>5661</v>
      </c>
      <c r="B1725" s="263" t="s">
        <v>502</v>
      </c>
      <c r="C1725" s="263" t="s">
        <v>5662</v>
      </c>
      <c r="D1725" s="264">
        <v>0.82</v>
      </c>
      <c r="E1725" s="265">
        <v>74</v>
      </c>
      <c r="F1725" s="266">
        <v>4.4000000000000004</v>
      </c>
      <c r="G1725" s="269" t="s">
        <v>5734</v>
      </c>
      <c r="H1725" s="268">
        <v>94.9</v>
      </c>
    </row>
    <row r="1726" spans="1:8" ht="12.65" customHeight="1">
      <c r="A1726" s="263" t="s">
        <v>5664</v>
      </c>
      <c r="B1726" s="263" t="s">
        <v>502</v>
      </c>
      <c r="C1726" s="263" t="s">
        <v>5665</v>
      </c>
      <c r="D1726" s="264">
        <v>0.67</v>
      </c>
      <c r="E1726" s="265">
        <v>81.599999999999994</v>
      </c>
      <c r="F1726" s="266">
        <v>5.6</v>
      </c>
      <c r="G1726" s="269">
        <v>53.7</v>
      </c>
      <c r="H1726" s="268">
        <v>99.6</v>
      </c>
    </row>
    <row r="1727" spans="1:8" ht="12.65" customHeight="1">
      <c r="A1727" s="263" t="s">
        <v>5667</v>
      </c>
      <c r="B1727" s="263" t="s">
        <v>502</v>
      </c>
      <c r="C1727" s="263" t="s">
        <v>5668</v>
      </c>
      <c r="D1727" s="264">
        <v>0.63</v>
      </c>
      <c r="E1727" s="265">
        <v>74.099999999999994</v>
      </c>
      <c r="F1727" s="266">
        <v>6.1</v>
      </c>
      <c r="G1727" s="269">
        <v>7.9</v>
      </c>
      <c r="H1727" s="268">
        <v>99.7</v>
      </c>
    </row>
    <row r="1728" spans="1:8" ht="12.65" customHeight="1">
      <c r="A1728" s="263" t="s">
        <v>5670</v>
      </c>
      <c r="B1728" s="263" t="s">
        <v>502</v>
      </c>
      <c r="C1728" s="263" t="s">
        <v>5671</v>
      </c>
      <c r="D1728" s="264">
        <v>0.66</v>
      </c>
      <c r="E1728" s="265">
        <v>80.7</v>
      </c>
      <c r="F1728" s="266">
        <v>7.5</v>
      </c>
      <c r="G1728" s="269">
        <v>32.5</v>
      </c>
      <c r="H1728" s="268">
        <v>97.6</v>
      </c>
    </row>
    <row r="1729" spans="1:9" ht="12.65" customHeight="1">
      <c r="A1729" s="263" t="s">
        <v>5673</v>
      </c>
      <c r="B1729" s="263" t="s">
        <v>502</v>
      </c>
      <c r="C1729" s="263" t="s">
        <v>5674</v>
      </c>
      <c r="D1729" s="264">
        <v>0.47</v>
      </c>
      <c r="E1729" s="265">
        <v>84.6</v>
      </c>
      <c r="F1729" s="266">
        <v>6.5</v>
      </c>
      <c r="G1729" s="269">
        <v>101.8</v>
      </c>
      <c r="H1729" s="268">
        <v>98</v>
      </c>
    </row>
    <row r="1730" spans="1:9" ht="12.65" customHeight="1">
      <c r="A1730" s="263" t="s">
        <v>5676</v>
      </c>
      <c r="B1730" s="263" t="s">
        <v>502</v>
      </c>
      <c r="C1730" s="263" t="s">
        <v>5677</v>
      </c>
      <c r="D1730" s="264">
        <v>0.64</v>
      </c>
      <c r="E1730" s="265">
        <v>78.400000000000006</v>
      </c>
      <c r="F1730" s="266">
        <v>10.1</v>
      </c>
      <c r="G1730" s="269">
        <v>49.6</v>
      </c>
      <c r="H1730" s="268">
        <v>99.4</v>
      </c>
    </row>
    <row r="1731" spans="1:9" ht="12.65" customHeight="1">
      <c r="A1731" s="263" t="s">
        <v>5679</v>
      </c>
      <c r="B1731" s="263" t="s">
        <v>502</v>
      </c>
      <c r="C1731" s="263" t="s">
        <v>5680</v>
      </c>
      <c r="D1731" s="264">
        <v>0.1</v>
      </c>
      <c r="E1731" s="265">
        <v>83.5</v>
      </c>
      <c r="F1731" s="266">
        <v>5.9</v>
      </c>
      <c r="G1731" s="269" t="s">
        <v>5734</v>
      </c>
      <c r="H1731" s="268">
        <v>95.2</v>
      </c>
    </row>
    <row r="1732" spans="1:9" ht="12.65" customHeight="1">
      <c r="A1732" s="263" t="s">
        <v>5682</v>
      </c>
      <c r="B1732" s="263" t="s">
        <v>502</v>
      </c>
      <c r="C1732" s="263" t="s">
        <v>5683</v>
      </c>
      <c r="D1732" s="264">
        <v>0.1</v>
      </c>
      <c r="E1732" s="265">
        <v>85.2</v>
      </c>
      <c r="F1732" s="266">
        <v>10.7</v>
      </c>
      <c r="G1732" s="269">
        <v>99</v>
      </c>
      <c r="H1732" s="268">
        <v>94.5</v>
      </c>
    </row>
    <row r="1733" spans="1:9" ht="12.65" customHeight="1">
      <c r="A1733" s="263" t="s">
        <v>5685</v>
      </c>
      <c r="B1733" s="263" t="s">
        <v>502</v>
      </c>
      <c r="C1733" s="263" t="s">
        <v>5686</v>
      </c>
      <c r="D1733" s="264">
        <v>0.1</v>
      </c>
      <c r="E1733" s="265">
        <v>91.5</v>
      </c>
      <c r="F1733" s="266">
        <v>7.6</v>
      </c>
      <c r="G1733" s="269">
        <v>44.6</v>
      </c>
      <c r="H1733" s="268">
        <v>91.1</v>
      </c>
    </row>
    <row r="1734" spans="1:9" ht="12.65" customHeight="1">
      <c r="A1734" s="263" t="s">
        <v>5688</v>
      </c>
      <c r="B1734" s="263" t="s">
        <v>502</v>
      </c>
      <c r="C1734" s="263" t="s">
        <v>5689</v>
      </c>
      <c r="D1734" s="264">
        <v>7.0000000000000007E-2</v>
      </c>
      <c r="E1734" s="265">
        <v>73.900000000000006</v>
      </c>
      <c r="F1734" s="266">
        <v>6.3</v>
      </c>
      <c r="G1734" s="269" t="s">
        <v>5734</v>
      </c>
      <c r="H1734" s="268">
        <v>89.8</v>
      </c>
    </row>
    <row r="1735" spans="1:9" ht="12.65" customHeight="1">
      <c r="A1735" s="263" t="s">
        <v>5691</v>
      </c>
      <c r="B1735" s="263" t="s">
        <v>502</v>
      </c>
      <c r="C1735" s="263" t="s">
        <v>5692</v>
      </c>
      <c r="D1735" s="264">
        <v>0.15</v>
      </c>
      <c r="E1735" s="265">
        <v>77.400000000000006</v>
      </c>
      <c r="F1735" s="266">
        <v>8.6</v>
      </c>
      <c r="G1735" s="269" t="s">
        <v>5734</v>
      </c>
      <c r="H1735" s="268">
        <v>90.1</v>
      </c>
    </row>
    <row r="1736" spans="1:9" ht="12.65" customHeight="1">
      <c r="A1736" s="263" t="s">
        <v>5694</v>
      </c>
      <c r="B1736" s="263" t="s">
        <v>502</v>
      </c>
      <c r="C1736" s="263" t="s">
        <v>5695</v>
      </c>
      <c r="D1736" s="264">
        <v>0.12</v>
      </c>
      <c r="E1736" s="265">
        <v>79.099999999999994</v>
      </c>
      <c r="F1736" s="266">
        <v>8.3000000000000007</v>
      </c>
      <c r="G1736" s="269" t="s">
        <v>5734</v>
      </c>
      <c r="H1736" s="268">
        <v>90.3</v>
      </c>
    </row>
    <row r="1737" spans="1:9" ht="12.65" customHeight="1">
      <c r="A1737" s="263" t="s">
        <v>5697</v>
      </c>
      <c r="B1737" s="263" t="s">
        <v>502</v>
      </c>
      <c r="C1737" s="263" t="s">
        <v>5698</v>
      </c>
      <c r="D1737" s="264">
        <v>0.1</v>
      </c>
      <c r="E1737" s="265">
        <v>77.2</v>
      </c>
      <c r="F1737" s="266">
        <v>3.4</v>
      </c>
      <c r="G1737" s="269">
        <v>92.9</v>
      </c>
      <c r="H1737" s="268">
        <v>90.2</v>
      </c>
    </row>
    <row r="1738" spans="1:9" ht="12.65" customHeight="1">
      <c r="A1738" s="263" t="s">
        <v>5700</v>
      </c>
      <c r="B1738" s="263" t="s">
        <v>502</v>
      </c>
      <c r="C1738" s="263" t="s">
        <v>5701</v>
      </c>
      <c r="D1738" s="264">
        <v>0.11</v>
      </c>
      <c r="E1738" s="265">
        <v>85.2</v>
      </c>
      <c r="F1738" s="266">
        <v>7</v>
      </c>
      <c r="G1738" s="269" t="s">
        <v>5734</v>
      </c>
      <c r="H1738" s="268">
        <v>95.7</v>
      </c>
    </row>
    <row r="1739" spans="1:9" ht="12.65" customHeight="1">
      <c r="A1739" s="263" t="s">
        <v>5703</v>
      </c>
      <c r="B1739" s="263" t="s">
        <v>502</v>
      </c>
      <c r="C1739" s="263" t="s">
        <v>5704</v>
      </c>
      <c r="D1739" s="264">
        <v>0.2</v>
      </c>
      <c r="E1739" s="265">
        <v>83.7</v>
      </c>
      <c r="F1739" s="266">
        <v>5.0999999999999996</v>
      </c>
      <c r="G1739" s="269" t="s">
        <v>5734</v>
      </c>
      <c r="H1739" s="268">
        <v>93.9</v>
      </c>
    </row>
    <row r="1740" spans="1:9" ht="12.65" customHeight="1">
      <c r="A1740" s="263" t="s">
        <v>5706</v>
      </c>
      <c r="B1740" s="263" t="s">
        <v>502</v>
      </c>
      <c r="C1740" s="263" t="s">
        <v>5707</v>
      </c>
      <c r="D1740" s="264">
        <v>0.43</v>
      </c>
      <c r="E1740" s="265">
        <v>78.3</v>
      </c>
      <c r="F1740" s="266">
        <v>8.8000000000000007</v>
      </c>
      <c r="G1740" s="269">
        <v>23.8</v>
      </c>
      <c r="H1740" s="268">
        <v>97.1</v>
      </c>
    </row>
    <row r="1741" spans="1:9" ht="12.65" customHeight="1">
      <c r="A1741" s="263" t="s">
        <v>5709</v>
      </c>
      <c r="B1741" s="263" t="s">
        <v>502</v>
      </c>
      <c r="C1741" s="263" t="s">
        <v>5710</v>
      </c>
      <c r="D1741" s="264">
        <v>0.11</v>
      </c>
      <c r="E1741" s="265">
        <v>74.599999999999994</v>
      </c>
      <c r="F1741" s="266">
        <v>7.3</v>
      </c>
      <c r="G1741" s="269" t="s">
        <v>5734</v>
      </c>
      <c r="H1741" s="268">
        <v>79.099999999999994</v>
      </c>
    </row>
    <row r="1742" spans="1:9" ht="12.65" customHeight="1">
      <c r="A1742" s="263" t="s">
        <v>5712</v>
      </c>
      <c r="B1742" s="263" t="s">
        <v>502</v>
      </c>
      <c r="C1742" s="263" t="s">
        <v>5713</v>
      </c>
      <c r="D1742" s="264">
        <v>0.15</v>
      </c>
      <c r="E1742" s="265">
        <v>78.8</v>
      </c>
      <c r="F1742" s="266">
        <v>6.7</v>
      </c>
      <c r="G1742" s="269">
        <v>27.2</v>
      </c>
      <c r="H1742" s="268">
        <v>96</v>
      </c>
    </row>
    <row r="1743" spans="1:9" ht="12.65" customHeight="1" thickBot="1">
      <c r="A1743" s="270" t="s">
        <v>5715</v>
      </c>
      <c r="B1743" s="270" t="s">
        <v>502</v>
      </c>
      <c r="C1743" s="270" t="s">
        <v>5716</v>
      </c>
      <c r="D1743" s="271">
        <v>0.15</v>
      </c>
      <c r="E1743" s="272">
        <v>86.5</v>
      </c>
      <c r="F1743" s="273">
        <v>7.1</v>
      </c>
      <c r="G1743" s="274" t="s">
        <v>5734</v>
      </c>
      <c r="H1743" s="275">
        <v>84.5</v>
      </c>
    </row>
    <row r="1744" spans="1:9" s="244" customFormat="1" ht="13.5" customHeight="1" thickBot="1">
      <c r="A1744" s="365" t="s">
        <v>5754</v>
      </c>
      <c r="B1744" s="366"/>
      <c r="C1744" s="367"/>
      <c r="D1744" s="276">
        <v>0.5</v>
      </c>
      <c r="E1744" s="277">
        <v>88.9</v>
      </c>
      <c r="F1744" s="278">
        <v>5.5</v>
      </c>
      <c r="G1744" s="279">
        <v>15.4</v>
      </c>
      <c r="H1744" s="280" t="s">
        <v>5755</v>
      </c>
      <c r="I1744"/>
    </row>
    <row r="1745" ht="12.65" customHeight="1"/>
    <row r="1746" ht="12.65" customHeight="1"/>
    <row r="1747" ht="12.65" customHeight="1"/>
    <row r="1748" ht="12.65" customHeight="1"/>
    <row r="1749" ht="12.65" customHeight="1"/>
    <row r="1750" ht="12.65" customHeight="1"/>
    <row r="1751" ht="12.65" customHeight="1"/>
    <row r="1752" ht="12.65" customHeight="1"/>
    <row r="1753" ht="12.65" customHeight="1"/>
    <row r="1754" ht="12.65" customHeight="1"/>
    <row r="1755" ht="12.65" customHeight="1"/>
    <row r="1756" ht="12.65" customHeight="1"/>
    <row r="1757" ht="12.65" customHeight="1"/>
    <row r="1758" ht="12.65" customHeight="1"/>
    <row r="1759" ht="12.65" customHeight="1"/>
    <row r="1760" ht="12.65" customHeight="1"/>
  </sheetData>
  <mergeCells count="1">
    <mergeCell ref="A1744:C1744"/>
  </mergeCells>
  <phoneticPr fontI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451C-4123-4F7E-B681-6B14158C394B}">
  <sheetPr codeName="Sheet10">
    <tabColor rgb="FFFFFF00"/>
  </sheetPr>
  <dimension ref="A1:Z114"/>
  <sheetViews>
    <sheetView showGridLines="0" view="pageBreakPreview" topLeftCell="C7" zoomScale="55" zoomScaleNormal="70" zoomScaleSheetLayoutView="55" workbookViewId="0">
      <selection activeCell="J7" sqref="J7:J8"/>
    </sheetView>
  </sheetViews>
  <sheetFormatPr defaultRowHeight="18" outlineLevelCol="1"/>
  <cols>
    <col min="1" max="1" width="3.75" customWidth="1"/>
    <col min="2" max="2" width="3.08203125" customWidth="1"/>
    <col min="3" max="3" width="19.08203125" customWidth="1"/>
    <col min="4" max="4" width="25.58203125" customWidth="1"/>
    <col min="5" max="10" width="20.75" customWidth="1"/>
    <col min="11" max="11" width="30.75" customWidth="1"/>
    <col min="12" max="12" width="23" customWidth="1"/>
    <col min="13" max="13" width="2.33203125" customWidth="1"/>
    <col min="15" max="15" width="11.08203125" customWidth="1"/>
    <col min="16" max="20" width="20.75" hidden="1" customWidth="1" outlineLevel="1"/>
    <col min="21" max="21" width="21.08203125" customWidth="1" collapsed="1"/>
    <col min="22" max="22" width="10" customWidth="1"/>
    <col min="23" max="23" width="6.75" customWidth="1"/>
    <col min="24" max="24" width="14.75" customWidth="1"/>
    <col min="25" max="30" width="9" customWidth="1"/>
  </cols>
  <sheetData>
    <row r="1" spans="1:26" ht="24" customHeight="1">
      <c r="A1" s="4" t="s">
        <v>34</v>
      </c>
      <c r="L1" s="64" t="s">
        <v>1</v>
      </c>
    </row>
    <row r="2" spans="1:26">
      <c r="A2" s="325" t="s">
        <v>35</v>
      </c>
      <c r="B2" s="325"/>
      <c r="C2" s="325"/>
      <c r="D2" s="325"/>
      <c r="E2" s="325"/>
      <c r="F2" s="325"/>
      <c r="G2" s="325"/>
      <c r="H2" s="325"/>
      <c r="I2" s="325"/>
      <c r="J2" s="325"/>
      <c r="K2" s="325"/>
      <c r="L2" s="23" t="s">
        <v>3</v>
      </c>
    </row>
    <row r="3" spans="1:26">
      <c r="A3" t="s">
        <v>36</v>
      </c>
      <c r="B3" s="18"/>
      <c r="C3" s="13"/>
      <c r="H3" s="13"/>
      <c r="L3" s="61" t="s">
        <v>5</v>
      </c>
      <c r="O3" s="18"/>
    </row>
    <row r="4" spans="1:26" ht="6" customHeight="1">
      <c r="C4" s="13"/>
      <c r="H4" s="13"/>
      <c r="I4" s="13"/>
      <c r="J4" s="13"/>
      <c r="O4" s="18"/>
      <c r="P4" s="18"/>
    </row>
    <row r="5" spans="1:26" ht="10" customHeight="1" thickBot="1">
      <c r="B5" s="48"/>
      <c r="C5" s="79"/>
      <c r="D5" s="27"/>
      <c r="E5" s="27"/>
      <c r="F5" s="27"/>
      <c r="G5" s="27"/>
      <c r="H5" s="79"/>
      <c r="I5" s="79"/>
      <c r="J5" s="79"/>
      <c r="K5" s="79"/>
      <c r="L5" s="27"/>
      <c r="M5" s="44"/>
      <c r="O5" s="18"/>
      <c r="P5" s="18"/>
    </row>
    <row r="6" spans="1:26">
      <c r="B6" s="45"/>
      <c r="C6" s="77"/>
      <c r="D6" s="41"/>
      <c r="E6" s="20" t="s">
        <v>6</v>
      </c>
      <c r="F6" s="20"/>
      <c r="G6" s="20"/>
      <c r="H6" s="20"/>
      <c r="I6" s="20"/>
      <c r="J6" s="20"/>
      <c r="K6" s="20" t="s">
        <v>7</v>
      </c>
      <c r="L6" s="20"/>
      <c r="M6" s="46"/>
      <c r="P6" s="24"/>
      <c r="Q6" s="24"/>
      <c r="R6" s="24"/>
      <c r="S6" s="24"/>
      <c r="T6" s="19"/>
    </row>
    <row r="7" spans="1:26" ht="21.75" customHeight="1">
      <c r="B7" s="45"/>
      <c r="C7" s="43" t="s">
        <v>8</v>
      </c>
      <c r="D7" s="25" t="s">
        <v>37</v>
      </c>
      <c r="E7" s="20" t="s">
        <v>10</v>
      </c>
      <c r="F7" s="20"/>
      <c r="G7" s="20"/>
      <c r="H7" s="20"/>
      <c r="I7" s="326" t="s">
        <v>11</v>
      </c>
      <c r="J7" s="326" t="s">
        <v>12</v>
      </c>
      <c r="K7" s="326" t="s">
        <v>13</v>
      </c>
      <c r="L7" s="326" t="s">
        <v>14</v>
      </c>
      <c r="M7" s="46"/>
      <c r="P7" s="20" t="s">
        <v>10</v>
      </c>
      <c r="Q7" s="20"/>
      <c r="R7" s="20"/>
      <c r="S7" s="20"/>
      <c r="T7" s="323" t="s">
        <v>15</v>
      </c>
    </row>
    <row r="8" spans="1:26" ht="23.25" customHeight="1">
      <c r="B8" s="45"/>
      <c r="C8" s="78"/>
      <c r="D8" s="39"/>
      <c r="E8" s="16" t="s">
        <v>16</v>
      </c>
      <c r="F8" s="16" t="s">
        <v>17</v>
      </c>
      <c r="G8" s="9" t="s">
        <v>18</v>
      </c>
      <c r="H8" s="16" t="s">
        <v>19</v>
      </c>
      <c r="I8" s="327"/>
      <c r="J8" s="328"/>
      <c r="K8" s="327"/>
      <c r="L8" s="327"/>
      <c r="M8" s="46"/>
      <c r="P8" s="28" t="s">
        <v>20</v>
      </c>
      <c r="Q8" s="28" t="s">
        <v>21</v>
      </c>
      <c r="R8" s="28" t="s">
        <v>22</v>
      </c>
      <c r="S8" s="28" t="s">
        <v>23</v>
      </c>
      <c r="T8" s="324"/>
    </row>
    <row r="9" spans="1:26" ht="18.75" customHeight="1">
      <c r="A9" s="11"/>
      <c r="B9" s="45"/>
      <c r="C9" s="49" t="s">
        <v>30</v>
      </c>
      <c r="D9" s="50"/>
      <c r="E9" s="51"/>
      <c r="F9" s="51"/>
      <c r="G9" s="51"/>
      <c r="H9" s="51"/>
      <c r="I9" s="65"/>
      <c r="J9" s="56">
        <f>SUM(E9:H16)</f>
        <v>1164</v>
      </c>
      <c r="K9" s="67"/>
      <c r="L9" s="52"/>
      <c r="M9" s="46"/>
      <c r="P9" s="29">
        <f>SUM(E$9:E$16)</f>
        <v>123</v>
      </c>
      <c r="Q9" s="29">
        <f>SUM(F$9:F$16)</f>
        <v>235</v>
      </c>
      <c r="R9" s="29">
        <f>SUM(G$9:G$16)</f>
        <v>347</v>
      </c>
      <c r="S9" s="29">
        <f>SUM(H$9:H$16)</f>
        <v>459</v>
      </c>
      <c r="T9" s="33">
        <f>SUM(L9:L16)</f>
        <v>0</v>
      </c>
      <c r="V9" s="11"/>
      <c r="Z9" s="18"/>
    </row>
    <row r="10" spans="1:26">
      <c r="A10" s="11"/>
      <c r="B10" s="45"/>
      <c r="C10" s="53"/>
      <c r="D10" s="50" t="s">
        <v>38</v>
      </c>
      <c r="E10" s="51">
        <v>12</v>
      </c>
      <c r="F10" s="51">
        <v>13</v>
      </c>
      <c r="G10" s="51">
        <v>14</v>
      </c>
      <c r="H10" s="51">
        <v>15</v>
      </c>
      <c r="I10" s="66"/>
      <c r="J10" s="70"/>
      <c r="K10" s="68"/>
      <c r="L10" s="52"/>
      <c r="M10" s="46"/>
      <c r="P10" s="29"/>
      <c r="Q10" s="29"/>
      <c r="R10" s="29"/>
      <c r="S10" s="29"/>
      <c r="T10" s="33"/>
      <c r="V10" s="11"/>
      <c r="Z10" s="18"/>
    </row>
    <row r="11" spans="1:26">
      <c r="A11" s="11"/>
      <c r="B11" s="45"/>
      <c r="C11" s="53"/>
      <c r="D11" s="50" t="s">
        <v>39</v>
      </c>
      <c r="E11" s="51">
        <v>111</v>
      </c>
      <c r="F11" s="51">
        <v>222</v>
      </c>
      <c r="G11" s="51">
        <v>333</v>
      </c>
      <c r="H11" s="51">
        <v>444</v>
      </c>
      <c r="I11" s="66"/>
      <c r="J11" s="70"/>
      <c r="K11" s="68"/>
      <c r="L11" s="52"/>
      <c r="M11" s="46"/>
      <c r="P11" s="30"/>
      <c r="Q11" s="30"/>
      <c r="R11" s="30"/>
      <c r="S11" s="30"/>
      <c r="T11" s="33"/>
      <c r="V11" s="11"/>
      <c r="Z11" s="18"/>
    </row>
    <row r="12" spans="1:26">
      <c r="A12" s="11"/>
      <c r="B12" s="45"/>
      <c r="C12" s="53"/>
      <c r="D12" s="50" t="s">
        <v>40</v>
      </c>
      <c r="E12" s="51"/>
      <c r="F12" s="51"/>
      <c r="G12" s="51"/>
      <c r="H12" s="51"/>
      <c r="I12" s="66"/>
      <c r="J12" s="70"/>
      <c r="K12" s="68"/>
      <c r="L12" s="52"/>
      <c r="M12" s="46"/>
      <c r="P12" s="30"/>
      <c r="Q12" s="30"/>
      <c r="R12" s="30"/>
      <c r="S12" s="30"/>
      <c r="T12" s="33"/>
      <c r="V12" s="11"/>
      <c r="Z12" s="18"/>
    </row>
    <row r="13" spans="1:26">
      <c r="A13" s="11"/>
      <c r="B13" s="45"/>
      <c r="C13" s="53"/>
      <c r="D13" s="50"/>
      <c r="E13" s="51"/>
      <c r="F13" s="51"/>
      <c r="G13" s="51"/>
      <c r="H13" s="51"/>
      <c r="I13" s="66"/>
      <c r="J13" s="70"/>
      <c r="K13" s="68"/>
      <c r="L13" s="52"/>
      <c r="M13" s="46"/>
      <c r="P13" s="30"/>
      <c r="Q13" s="30"/>
      <c r="R13" s="30"/>
      <c r="S13" s="30"/>
      <c r="T13" s="33"/>
      <c r="V13" s="11"/>
      <c r="Z13" s="18"/>
    </row>
    <row r="14" spans="1:26">
      <c r="A14" s="11"/>
      <c r="B14" s="45"/>
      <c r="C14" s="53"/>
      <c r="D14" s="50"/>
      <c r="E14" s="51"/>
      <c r="F14" s="51"/>
      <c r="G14" s="51"/>
      <c r="H14" s="51"/>
      <c r="I14" s="66"/>
      <c r="J14" s="70"/>
      <c r="K14" s="68"/>
      <c r="L14" s="52"/>
      <c r="M14" s="46"/>
      <c r="P14" s="30"/>
      <c r="Q14" s="30"/>
      <c r="R14" s="30"/>
      <c r="S14" s="30"/>
      <c r="T14" s="33"/>
      <c r="V14" s="11"/>
      <c r="Z14" s="18"/>
    </row>
    <row r="15" spans="1:26">
      <c r="A15" s="11"/>
      <c r="B15" s="45"/>
      <c r="C15" s="53"/>
      <c r="D15" s="50"/>
      <c r="E15" s="51"/>
      <c r="F15" s="51"/>
      <c r="G15" s="51"/>
      <c r="H15" s="51"/>
      <c r="I15" s="66"/>
      <c r="J15" s="69"/>
      <c r="K15" s="68"/>
      <c r="L15" s="52"/>
      <c r="M15" s="46"/>
      <c r="P15" s="30"/>
      <c r="Q15" s="30"/>
      <c r="R15" s="30"/>
      <c r="S15" s="30"/>
      <c r="T15" s="33"/>
      <c r="V15" s="11"/>
      <c r="Z15" s="18"/>
    </row>
    <row r="16" spans="1:26">
      <c r="A16" s="11"/>
      <c r="B16" s="45"/>
      <c r="C16" s="53" t="s">
        <v>31</v>
      </c>
      <c r="D16" s="50"/>
      <c r="E16" s="51"/>
      <c r="F16" s="51"/>
      <c r="G16" s="51"/>
      <c r="H16" s="51"/>
      <c r="I16" s="66"/>
      <c r="J16" s="71">
        <f>SUM(E16:H23)</f>
        <v>0</v>
      </c>
      <c r="K16" s="68"/>
      <c r="L16" s="52"/>
      <c r="M16" s="46"/>
      <c r="P16" s="30">
        <f>SUM(E$16:E$23)</f>
        <v>0</v>
      </c>
      <c r="Q16" s="30">
        <f t="shared" ref="Q16:S16" si="0">SUM(F$16:F$23)</f>
        <v>0</v>
      </c>
      <c r="R16" s="30">
        <f t="shared" si="0"/>
        <v>0</v>
      </c>
      <c r="S16" s="30">
        <f t="shared" si="0"/>
        <v>0</v>
      </c>
      <c r="T16" s="33">
        <f>SUM($L$16:$L$23)</f>
        <v>0</v>
      </c>
      <c r="V16" s="11"/>
      <c r="Z16" s="18"/>
    </row>
    <row r="17" spans="1:26">
      <c r="A17" s="11"/>
      <c r="B17" s="45"/>
      <c r="C17" s="53"/>
      <c r="D17" s="50"/>
      <c r="E17" s="51"/>
      <c r="F17" s="51"/>
      <c r="G17" s="51"/>
      <c r="H17" s="51"/>
      <c r="I17" s="66"/>
      <c r="J17" s="70"/>
      <c r="K17" s="68"/>
      <c r="L17" s="52"/>
      <c r="M17" s="46"/>
      <c r="P17" s="30"/>
      <c r="Q17" s="30"/>
      <c r="R17" s="30"/>
      <c r="S17" s="30"/>
      <c r="T17" s="33"/>
      <c r="V17" s="11"/>
      <c r="Z17" s="18"/>
    </row>
    <row r="18" spans="1:26">
      <c r="A18" s="11"/>
      <c r="B18" s="45"/>
      <c r="C18" s="53"/>
      <c r="D18" s="50"/>
      <c r="E18" s="51"/>
      <c r="F18" s="51"/>
      <c r="G18" s="51"/>
      <c r="H18" s="51"/>
      <c r="I18" s="66"/>
      <c r="J18" s="70"/>
      <c r="K18" s="68"/>
      <c r="L18" s="52"/>
      <c r="M18" s="46"/>
      <c r="P18" s="29"/>
      <c r="Q18" s="29"/>
      <c r="R18" s="29"/>
      <c r="S18" s="29"/>
      <c r="T18" s="33"/>
      <c r="V18" s="11"/>
      <c r="Z18" s="18"/>
    </row>
    <row r="19" spans="1:26">
      <c r="A19" s="11"/>
      <c r="B19" s="45"/>
      <c r="C19" s="53"/>
      <c r="D19" s="50"/>
      <c r="E19" s="51"/>
      <c r="F19" s="51"/>
      <c r="G19" s="51"/>
      <c r="H19" s="51"/>
      <c r="I19" s="66"/>
      <c r="J19" s="70"/>
      <c r="K19" s="68"/>
      <c r="L19" s="52"/>
      <c r="M19" s="46"/>
      <c r="P19" s="29"/>
      <c r="Q19" s="29"/>
      <c r="R19" s="29"/>
      <c r="S19" s="29"/>
      <c r="T19" s="33"/>
      <c r="V19" s="11"/>
      <c r="Z19" s="18"/>
    </row>
    <row r="20" spans="1:26">
      <c r="A20" s="11"/>
      <c r="B20" s="45"/>
      <c r="C20" s="53"/>
      <c r="D20" s="50"/>
      <c r="E20" s="51"/>
      <c r="F20" s="51"/>
      <c r="G20" s="51"/>
      <c r="H20" s="51"/>
      <c r="I20" s="66"/>
      <c r="J20" s="70"/>
      <c r="K20" s="68"/>
      <c r="L20" s="52"/>
      <c r="M20" s="46"/>
      <c r="P20" s="29"/>
      <c r="Q20" s="29"/>
      <c r="R20" s="29"/>
      <c r="S20" s="29"/>
      <c r="T20" s="33"/>
      <c r="V20" s="11"/>
      <c r="Z20" s="18"/>
    </row>
    <row r="21" spans="1:26">
      <c r="A21" s="11"/>
      <c r="B21" s="45"/>
      <c r="C21" s="53"/>
      <c r="D21" s="50"/>
      <c r="E21" s="51"/>
      <c r="F21" s="51"/>
      <c r="G21" s="51"/>
      <c r="H21" s="51"/>
      <c r="I21" s="66"/>
      <c r="J21" s="70"/>
      <c r="K21" s="68"/>
      <c r="L21" s="52"/>
      <c r="M21" s="46"/>
      <c r="P21" s="29"/>
      <c r="Q21" s="29"/>
      <c r="R21" s="29"/>
      <c r="S21" s="29"/>
      <c r="T21" s="33"/>
      <c r="V21" s="11"/>
      <c r="Z21" s="18"/>
    </row>
    <row r="22" spans="1:26">
      <c r="A22" s="11"/>
      <c r="B22" s="45"/>
      <c r="C22" s="53"/>
      <c r="D22" s="50"/>
      <c r="E22" s="51"/>
      <c r="F22" s="51"/>
      <c r="G22" s="51"/>
      <c r="H22" s="51"/>
      <c r="I22" s="66"/>
      <c r="J22" s="69"/>
      <c r="K22" s="68"/>
      <c r="L22" s="52"/>
      <c r="M22" s="46"/>
      <c r="P22" s="29"/>
      <c r="Q22" s="29"/>
      <c r="R22" s="29"/>
      <c r="S22" s="29"/>
      <c r="T22" s="33"/>
      <c r="V22" s="11"/>
      <c r="Z22" s="18"/>
    </row>
    <row r="23" spans="1:26">
      <c r="A23" s="11"/>
      <c r="B23" s="45"/>
      <c r="C23" s="53" t="s">
        <v>24</v>
      </c>
      <c r="D23" s="50"/>
      <c r="E23" s="51"/>
      <c r="F23" s="51"/>
      <c r="G23" s="51"/>
      <c r="H23" s="51"/>
      <c r="I23" s="66"/>
      <c r="J23" s="71">
        <f>SUM(E23:H30)</f>
        <v>0</v>
      </c>
      <c r="K23" s="68"/>
      <c r="L23" s="52"/>
      <c r="M23" s="46"/>
      <c r="P23" s="29">
        <f>SUM(E$23:E$30)</f>
        <v>0</v>
      </c>
      <c r="Q23" s="29">
        <f t="shared" ref="Q23:S23" si="1">SUM(F$23:F$30)</f>
        <v>0</v>
      </c>
      <c r="R23" s="29">
        <f t="shared" si="1"/>
        <v>0</v>
      </c>
      <c r="S23" s="29">
        <f t="shared" si="1"/>
        <v>0</v>
      </c>
      <c r="T23" s="33">
        <f>SUM($L$23:$L$30)</f>
        <v>0</v>
      </c>
      <c r="V23" s="11"/>
      <c r="Z23" s="18"/>
    </row>
    <row r="24" spans="1:26">
      <c r="A24" s="11"/>
      <c r="B24" s="45"/>
      <c r="C24" s="53"/>
      <c r="D24" s="50"/>
      <c r="E24" s="51"/>
      <c r="F24" s="51"/>
      <c r="G24" s="51"/>
      <c r="H24" s="51"/>
      <c r="I24" s="66"/>
      <c r="J24" s="70"/>
      <c r="K24" s="68"/>
      <c r="L24" s="52"/>
      <c r="M24" s="46"/>
      <c r="P24" s="29"/>
      <c r="Q24" s="29"/>
      <c r="R24" s="29"/>
      <c r="S24" s="29"/>
      <c r="T24" s="33"/>
      <c r="V24" s="11"/>
      <c r="Z24" s="18"/>
    </row>
    <row r="25" spans="1:26">
      <c r="A25" s="11"/>
      <c r="B25" s="45"/>
      <c r="C25" s="53"/>
      <c r="D25" s="50"/>
      <c r="E25" s="51"/>
      <c r="F25" s="51"/>
      <c r="G25" s="51"/>
      <c r="H25" s="51"/>
      <c r="I25" s="66"/>
      <c r="J25" s="70"/>
      <c r="K25" s="68"/>
      <c r="L25" s="52"/>
      <c r="M25" s="46"/>
      <c r="P25" s="30"/>
      <c r="Q25" s="30"/>
      <c r="R25" s="30"/>
      <c r="S25" s="30"/>
      <c r="T25" s="33"/>
      <c r="V25" s="11"/>
      <c r="Z25" s="18"/>
    </row>
    <row r="26" spans="1:26">
      <c r="A26" s="11"/>
      <c r="B26" s="45"/>
      <c r="C26" s="53"/>
      <c r="D26" s="50"/>
      <c r="E26" s="51"/>
      <c r="F26" s="51"/>
      <c r="G26" s="51"/>
      <c r="H26" s="51"/>
      <c r="I26" s="66"/>
      <c r="J26" s="70"/>
      <c r="K26" s="68"/>
      <c r="L26" s="52"/>
      <c r="M26" s="46"/>
      <c r="P26" s="30"/>
      <c r="Q26" s="30"/>
      <c r="R26" s="30"/>
      <c r="S26" s="30"/>
      <c r="T26" s="33"/>
      <c r="V26" s="11"/>
      <c r="Z26" s="18"/>
    </row>
    <row r="27" spans="1:26">
      <c r="A27" s="11"/>
      <c r="B27" s="45"/>
      <c r="C27" s="53"/>
      <c r="D27" s="50"/>
      <c r="E27" s="51"/>
      <c r="F27" s="51"/>
      <c r="G27" s="51"/>
      <c r="H27" s="51"/>
      <c r="I27" s="66"/>
      <c r="J27" s="70"/>
      <c r="K27" s="68"/>
      <c r="L27" s="52"/>
      <c r="M27" s="46"/>
      <c r="P27" s="30"/>
      <c r="Q27" s="30"/>
      <c r="R27" s="30"/>
      <c r="S27" s="30"/>
      <c r="T27" s="33"/>
      <c r="V27" s="11"/>
      <c r="Z27" s="18"/>
    </row>
    <row r="28" spans="1:26">
      <c r="A28" s="11"/>
      <c r="B28" s="45"/>
      <c r="C28" s="53"/>
      <c r="D28" s="50"/>
      <c r="E28" s="51"/>
      <c r="F28" s="51"/>
      <c r="G28" s="51"/>
      <c r="H28" s="51"/>
      <c r="I28" s="66"/>
      <c r="J28" s="70"/>
      <c r="K28" s="68"/>
      <c r="L28" s="52"/>
      <c r="M28" s="46"/>
      <c r="P28" s="30"/>
      <c r="Q28" s="30"/>
      <c r="R28" s="30"/>
      <c r="S28" s="30"/>
      <c r="T28" s="33"/>
      <c r="V28" s="11"/>
      <c r="Z28" s="18"/>
    </row>
    <row r="29" spans="1:26">
      <c r="A29" s="11"/>
      <c r="B29" s="45"/>
      <c r="C29" s="53"/>
      <c r="D29" s="50"/>
      <c r="E29" s="51"/>
      <c r="F29" s="51"/>
      <c r="G29" s="51"/>
      <c r="H29" s="51"/>
      <c r="I29" s="66"/>
      <c r="J29" s="69"/>
      <c r="K29" s="68"/>
      <c r="L29" s="52"/>
      <c r="M29" s="46"/>
      <c r="P29" s="30"/>
      <c r="Q29" s="30"/>
      <c r="R29" s="30"/>
      <c r="S29" s="30"/>
      <c r="T29" s="33"/>
      <c r="V29" s="11"/>
      <c r="Z29" s="18"/>
    </row>
    <row r="30" spans="1:26">
      <c r="A30" s="11"/>
      <c r="B30" s="45"/>
      <c r="C30" s="53" t="s">
        <v>25</v>
      </c>
      <c r="D30" s="50"/>
      <c r="E30" s="51"/>
      <c r="F30" s="51"/>
      <c r="G30" s="51"/>
      <c r="H30" s="51"/>
      <c r="I30" s="66"/>
      <c r="J30" s="71">
        <f>SUM(E30:H37)</f>
        <v>0</v>
      </c>
      <c r="K30" s="68"/>
      <c r="L30" s="52"/>
      <c r="M30" s="46"/>
      <c r="P30" s="30">
        <f>SUM(E$30:E$37)</f>
        <v>0</v>
      </c>
      <c r="Q30" s="30">
        <f t="shared" ref="Q30:S30" si="2">SUM(F$30:F$37)</f>
        <v>0</v>
      </c>
      <c r="R30" s="30">
        <f t="shared" si="2"/>
        <v>0</v>
      </c>
      <c r="S30" s="30">
        <f t="shared" si="2"/>
        <v>0</v>
      </c>
      <c r="T30" s="33">
        <f>SUM($L$30:$L$37)</f>
        <v>0</v>
      </c>
      <c r="V30" s="11"/>
      <c r="Z30" s="18"/>
    </row>
    <row r="31" spans="1:26">
      <c r="A31" s="11"/>
      <c r="B31" s="45"/>
      <c r="C31" s="53"/>
      <c r="D31" s="50"/>
      <c r="E31" s="51"/>
      <c r="F31" s="51"/>
      <c r="G31" s="51"/>
      <c r="H31" s="51"/>
      <c r="I31" s="66"/>
      <c r="J31" s="70"/>
      <c r="K31" s="68"/>
      <c r="L31" s="52"/>
      <c r="M31" s="46"/>
      <c r="P31" s="30"/>
      <c r="Q31" s="30"/>
      <c r="R31" s="30"/>
      <c r="S31" s="30"/>
      <c r="T31" s="33"/>
      <c r="V31" s="11"/>
      <c r="Z31" s="18"/>
    </row>
    <row r="32" spans="1:26">
      <c r="A32" s="11"/>
      <c r="B32" s="45"/>
      <c r="C32" s="53"/>
      <c r="D32" s="50"/>
      <c r="E32" s="51"/>
      <c r="F32" s="51"/>
      <c r="G32" s="51"/>
      <c r="H32" s="51"/>
      <c r="I32" s="66"/>
      <c r="J32" s="70"/>
      <c r="K32" s="68"/>
      <c r="L32" s="52"/>
      <c r="M32" s="46"/>
      <c r="P32" s="29"/>
      <c r="Q32" s="29"/>
      <c r="R32" s="29"/>
      <c r="S32" s="29"/>
      <c r="T32" s="33"/>
      <c r="V32" s="11"/>
      <c r="Z32" s="18"/>
    </row>
    <row r="33" spans="1:26">
      <c r="A33" s="11"/>
      <c r="B33" s="45"/>
      <c r="C33" s="53"/>
      <c r="D33" s="50"/>
      <c r="E33" s="51"/>
      <c r="F33" s="51"/>
      <c r="G33" s="51"/>
      <c r="H33" s="51"/>
      <c r="I33" s="66"/>
      <c r="J33" s="70"/>
      <c r="K33" s="68"/>
      <c r="L33" s="52"/>
      <c r="M33" s="46"/>
      <c r="P33" s="29"/>
      <c r="Q33" s="29"/>
      <c r="R33" s="29"/>
      <c r="S33" s="29"/>
      <c r="T33" s="33"/>
      <c r="V33" s="11"/>
      <c r="Z33" s="18"/>
    </row>
    <row r="34" spans="1:26">
      <c r="A34" s="11"/>
      <c r="B34" s="45"/>
      <c r="C34" s="53"/>
      <c r="D34" s="50"/>
      <c r="E34" s="51"/>
      <c r="F34" s="51"/>
      <c r="G34" s="51"/>
      <c r="H34" s="51"/>
      <c r="I34" s="66"/>
      <c r="J34" s="70"/>
      <c r="K34" s="68"/>
      <c r="L34" s="52"/>
      <c r="M34" s="46"/>
      <c r="P34" s="29"/>
      <c r="Q34" s="29"/>
      <c r="R34" s="29"/>
      <c r="S34" s="29"/>
      <c r="T34" s="33"/>
      <c r="V34" s="11"/>
      <c r="Z34" s="18"/>
    </row>
    <row r="35" spans="1:26">
      <c r="A35" s="11"/>
      <c r="B35" s="45"/>
      <c r="C35" s="53"/>
      <c r="D35" s="50"/>
      <c r="E35" s="51"/>
      <c r="F35" s="51"/>
      <c r="G35" s="51"/>
      <c r="H35" s="51"/>
      <c r="I35" s="66"/>
      <c r="J35" s="70"/>
      <c r="K35" s="68"/>
      <c r="L35" s="52"/>
      <c r="M35" s="46"/>
      <c r="P35" s="29"/>
      <c r="Q35" s="29"/>
      <c r="R35" s="29"/>
      <c r="S35" s="29"/>
      <c r="T35" s="33"/>
      <c r="V35" s="11"/>
      <c r="Z35" s="18"/>
    </row>
    <row r="36" spans="1:26">
      <c r="A36" s="11"/>
      <c r="B36" s="45"/>
      <c r="C36" s="53"/>
      <c r="D36" s="50"/>
      <c r="E36" s="51"/>
      <c r="F36" s="51"/>
      <c r="G36" s="51"/>
      <c r="H36" s="51"/>
      <c r="I36" s="66"/>
      <c r="J36" s="69"/>
      <c r="K36" s="68"/>
      <c r="L36" s="52"/>
      <c r="M36" s="46"/>
      <c r="P36" s="29"/>
      <c r="Q36" s="29"/>
      <c r="R36" s="29"/>
      <c r="S36" s="29"/>
      <c r="T36" s="33"/>
      <c r="V36" s="11"/>
      <c r="Z36" s="18"/>
    </row>
    <row r="37" spans="1:26">
      <c r="A37" s="11"/>
      <c r="B37" s="45"/>
      <c r="C37" s="53" t="s">
        <v>26</v>
      </c>
      <c r="D37" s="50"/>
      <c r="E37" s="51"/>
      <c r="F37" s="51"/>
      <c r="G37" s="51"/>
      <c r="H37" s="51"/>
      <c r="I37" s="66"/>
      <c r="J37" s="71">
        <f>SUM(E37:H44)</f>
        <v>0</v>
      </c>
      <c r="K37" s="68"/>
      <c r="L37" s="52"/>
      <c r="M37" s="46"/>
      <c r="P37" s="29">
        <f>SUM(E$37:E$44)</f>
        <v>0</v>
      </c>
      <c r="Q37" s="29">
        <f t="shared" ref="Q37:S37" si="3">SUM(F$37:F$44)</f>
        <v>0</v>
      </c>
      <c r="R37" s="29">
        <f t="shared" si="3"/>
        <v>0</v>
      </c>
      <c r="S37" s="29">
        <f t="shared" si="3"/>
        <v>0</v>
      </c>
      <c r="T37" s="33">
        <f>SUM($L$37:$L$44)</f>
        <v>0</v>
      </c>
      <c r="V37" s="11"/>
      <c r="Z37" s="18"/>
    </row>
    <row r="38" spans="1:26">
      <c r="A38" s="11"/>
      <c r="B38" s="45"/>
      <c r="C38" s="53"/>
      <c r="D38" s="50"/>
      <c r="E38" s="51"/>
      <c r="F38" s="51"/>
      <c r="G38" s="51"/>
      <c r="H38" s="51"/>
      <c r="I38" s="66"/>
      <c r="J38" s="70"/>
      <c r="K38" s="68"/>
      <c r="L38" s="52"/>
      <c r="M38" s="46"/>
      <c r="P38" s="29"/>
      <c r="Q38" s="29"/>
      <c r="R38" s="29"/>
      <c r="S38" s="29"/>
      <c r="T38" s="33"/>
      <c r="V38" s="11"/>
      <c r="Z38" s="18"/>
    </row>
    <row r="39" spans="1:26">
      <c r="A39" s="11"/>
      <c r="B39" s="45"/>
      <c r="C39" s="53"/>
      <c r="D39" s="50"/>
      <c r="E39" s="51"/>
      <c r="F39" s="51"/>
      <c r="G39" s="51"/>
      <c r="H39" s="51"/>
      <c r="I39" s="66"/>
      <c r="J39" s="70"/>
      <c r="K39" s="68"/>
      <c r="L39" s="52"/>
      <c r="M39" s="46"/>
      <c r="P39" s="30"/>
      <c r="Q39" s="30"/>
      <c r="R39" s="30"/>
      <c r="S39" s="30"/>
      <c r="T39" s="33"/>
      <c r="V39" s="11"/>
      <c r="Z39" s="18"/>
    </row>
    <row r="40" spans="1:26">
      <c r="A40" s="11"/>
      <c r="B40" s="45"/>
      <c r="C40" s="53"/>
      <c r="D40" s="50"/>
      <c r="E40" s="51"/>
      <c r="F40" s="51"/>
      <c r="G40" s="51"/>
      <c r="H40" s="51"/>
      <c r="I40" s="66"/>
      <c r="J40" s="70"/>
      <c r="K40" s="68"/>
      <c r="L40" s="52"/>
      <c r="M40" s="46"/>
      <c r="P40" s="30"/>
      <c r="Q40" s="30"/>
      <c r="R40" s="30"/>
      <c r="S40" s="30"/>
      <c r="T40" s="33"/>
      <c r="V40" s="11"/>
      <c r="Z40" s="18"/>
    </row>
    <row r="41" spans="1:26">
      <c r="A41" s="11"/>
      <c r="B41" s="45"/>
      <c r="C41" s="53"/>
      <c r="D41" s="50"/>
      <c r="E41" s="51"/>
      <c r="F41" s="51"/>
      <c r="G41" s="51"/>
      <c r="H41" s="51"/>
      <c r="I41" s="66"/>
      <c r="J41" s="70"/>
      <c r="K41" s="68"/>
      <c r="L41" s="52"/>
      <c r="M41" s="46"/>
      <c r="P41" s="30"/>
      <c r="Q41" s="30"/>
      <c r="R41" s="30"/>
      <c r="S41" s="30"/>
      <c r="T41" s="33"/>
      <c r="V41" s="11"/>
      <c r="Z41" s="18"/>
    </row>
    <row r="42" spans="1:26">
      <c r="A42" s="11"/>
      <c r="B42" s="45"/>
      <c r="C42" s="53"/>
      <c r="D42" s="50"/>
      <c r="E42" s="51"/>
      <c r="F42" s="51"/>
      <c r="G42" s="51"/>
      <c r="H42" s="51"/>
      <c r="I42" s="66"/>
      <c r="J42" s="70"/>
      <c r="K42" s="68"/>
      <c r="L42" s="52"/>
      <c r="M42" s="46"/>
      <c r="P42" s="30"/>
      <c r="Q42" s="30"/>
      <c r="R42" s="30"/>
      <c r="S42" s="30"/>
      <c r="T42" s="33"/>
      <c r="V42" s="11"/>
      <c r="Z42" s="18"/>
    </row>
    <row r="43" spans="1:26">
      <c r="A43" s="11"/>
      <c r="B43" s="45"/>
      <c r="C43" s="53"/>
      <c r="D43" s="50"/>
      <c r="E43" s="51"/>
      <c r="F43" s="51"/>
      <c r="G43" s="51"/>
      <c r="H43" s="51"/>
      <c r="I43" s="66"/>
      <c r="J43" s="69"/>
      <c r="K43" s="68"/>
      <c r="L43" s="52"/>
      <c r="M43" s="46"/>
      <c r="P43" s="30"/>
      <c r="Q43" s="30"/>
      <c r="R43" s="30"/>
      <c r="S43" s="30"/>
      <c r="T43" s="33"/>
      <c r="V43" s="11"/>
      <c r="Z43" s="18"/>
    </row>
    <row r="44" spans="1:26">
      <c r="A44" s="11"/>
      <c r="B44" s="45"/>
      <c r="C44" s="53" t="s">
        <v>27</v>
      </c>
      <c r="D44" s="50"/>
      <c r="E44" s="51"/>
      <c r="F44" s="51"/>
      <c r="G44" s="51"/>
      <c r="H44" s="51"/>
      <c r="I44" s="66"/>
      <c r="J44" s="71">
        <f>SUM(E44:H51)</f>
        <v>0</v>
      </c>
      <c r="K44" s="68"/>
      <c r="L44" s="52"/>
      <c r="M44" s="46"/>
      <c r="P44" s="30">
        <f>SUM(E$44:E$51)</f>
        <v>0</v>
      </c>
      <c r="Q44" s="30">
        <f t="shared" ref="Q44:S44" si="4">SUM(F$44:F$51)</f>
        <v>0</v>
      </c>
      <c r="R44" s="30">
        <f t="shared" si="4"/>
        <v>0</v>
      </c>
      <c r="S44" s="30">
        <f t="shared" si="4"/>
        <v>0</v>
      </c>
      <c r="T44" s="33">
        <f>SUM($L$44:$L$51)</f>
        <v>0</v>
      </c>
      <c r="V44" s="11"/>
      <c r="Z44" s="18"/>
    </row>
    <row r="45" spans="1:26">
      <c r="A45" s="11"/>
      <c r="B45" s="45"/>
      <c r="C45" s="53"/>
      <c r="D45" s="50"/>
      <c r="E45" s="51"/>
      <c r="F45" s="51"/>
      <c r="G45" s="51"/>
      <c r="H45" s="51"/>
      <c r="I45" s="66"/>
      <c r="J45" s="70"/>
      <c r="K45" s="68"/>
      <c r="L45" s="52"/>
      <c r="M45" s="46"/>
      <c r="P45" s="30"/>
      <c r="Q45" s="30"/>
      <c r="R45" s="30"/>
      <c r="S45" s="30"/>
      <c r="T45" s="33"/>
      <c r="V45" s="11"/>
      <c r="Z45" s="18"/>
    </row>
    <row r="46" spans="1:26">
      <c r="A46" s="11"/>
      <c r="B46" s="45"/>
      <c r="C46" s="53"/>
      <c r="D46" s="50"/>
      <c r="E46" s="51"/>
      <c r="F46" s="51"/>
      <c r="G46" s="51"/>
      <c r="H46" s="51"/>
      <c r="I46" s="66"/>
      <c r="J46" s="70"/>
      <c r="K46" s="68"/>
      <c r="L46" s="52"/>
      <c r="M46" s="46"/>
      <c r="P46" s="29"/>
      <c r="Q46" s="29"/>
      <c r="R46" s="29"/>
      <c r="S46" s="29"/>
      <c r="T46" s="33"/>
      <c r="V46" s="11"/>
      <c r="Z46" s="18"/>
    </row>
    <row r="47" spans="1:26">
      <c r="A47" s="11"/>
      <c r="B47" s="45"/>
      <c r="C47" s="53"/>
      <c r="D47" s="50"/>
      <c r="E47" s="51"/>
      <c r="F47" s="51"/>
      <c r="G47" s="51"/>
      <c r="H47" s="51"/>
      <c r="I47" s="66"/>
      <c r="J47" s="70"/>
      <c r="K47" s="68"/>
      <c r="L47" s="52"/>
      <c r="M47" s="46"/>
      <c r="P47" s="29"/>
      <c r="Q47" s="29"/>
      <c r="R47" s="29"/>
      <c r="S47" s="29"/>
      <c r="T47" s="33"/>
      <c r="V47" s="11"/>
      <c r="Z47" s="18"/>
    </row>
    <row r="48" spans="1:26">
      <c r="A48" s="11"/>
      <c r="B48" s="45"/>
      <c r="C48" s="53"/>
      <c r="D48" s="50"/>
      <c r="E48" s="51"/>
      <c r="F48" s="51"/>
      <c r="G48" s="51"/>
      <c r="H48" s="51"/>
      <c r="I48" s="66"/>
      <c r="J48" s="70"/>
      <c r="K48" s="68"/>
      <c r="L48" s="52"/>
      <c r="M48" s="46"/>
      <c r="P48" s="29"/>
      <c r="Q48" s="29"/>
      <c r="R48" s="29"/>
      <c r="S48" s="29"/>
      <c r="T48" s="33"/>
      <c r="V48" s="11"/>
      <c r="Z48" s="18"/>
    </row>
    <row r="49" spans="1:26">
      <c r="A49" s="11"/>
      <c r="B49" s="45"/>
      <c r="C49" s="53"/>
      <c r="D49" s="50"/>
      <c r="E49" s="51"/>
      <c r="F49" s="51"/>
      <c r="G49" s="51"/>
      <c r="H49" s="51"/>
      <c r="I49" s="66"/>
      <c r="J49" s="70"/>
      <c r="K49" s="68"/>
      <c r="L49" s="52"/>
      <c r="M49" s="46"/>
      <c r="P49" s="29"/>
      <c r="Q49" s="29"/>
      <c r="R49" s="29"/>
      <c r="S49" s="29"/>
      <c r="T49" s="33"/>
      <c r="V49" s="11"/>
      <c r="Z49" s="18"/>
    </row>
    <row r="50" spans="1:26">
      <c r="A50" s="11"/>
      <c r="B50" s="45"/>
      <c r="C50" s="53"/>
      <c r="D50" s="50"/>
      <c r="E50" s="51"/>
      <c r="F50" s="51"/>
      <c r="G50" s="51"/>
      <c r="H50" s="51"/>
      <c r="I50" s="66"/>
      <c r="J50" s="69"/>
      <c r="K50" s="68"/>
      <c r="L50" s="52"/>
      <c r="M50" s="46"/>
      <c r="P50" s="29"/>
      <c r="Q50" s="29"/>
      <c r="R50" s="29"/>
      <c r="S50" s="29"/>
      <c r="T50" s="33"/>
      <c r="V50" s="11"/>
      <c r="Z50" s="18"/>
    </row>
    <row r="51" spans="1:26">
      <c r="A51" s="11"/>
      <c r="B51" s="45"/>
      <c r="C51" s="53" t="s">
        <v>28</v>
      </c>
      <c r="D51" s="50"/>
      <c r="E51" s="51"/>
      <c r="F51" s="51"/>
      <c r="G51" s="51"/>
      <c r="H51" s="51"/>
      <c r="I51" s="66"/>
      <c r="J51" s="71">
        <f>SUM(E51:H109)-SUM(E109:H109)</f>
        <v>0</v>
      </c>
      <c r="K51" s="68"/>
      <c r="L51" s="52"/>
      <c r="M51" s="46"/>
      <c r="P51" s="30">
        <f>SUM(E$51:E$109)-E109</f>
        <v>0</v>
      </c>
      <c r="Q51" s="30">
        <f t="shared" ref="Q51:S51" si="5">SUM(F$51:F$109)-F109</f>
        <v>0</v>
      </c>
      <c r="R51" s="30">
        <f t="shared" si="5"/>
        <v>0</v>
      </c>
      <c r="S51" s="30">
        <f t="shared" si="5"/>
        <v>0</v>
      </c>
      <c r="T51" s="33">
        <f>SUM($L$51:$L$109)-L109</f>
        <v>0</v>
      </c>
      <c r="V51" s="11"/>
      <c r="Z51" s="18"/>
    </row>
    <row r="52" spans="1:26">
      <c r="A52" s="11"/>
      <c r="B52" s="45"/>
      <c r="C52" s="53"/>
      <c r="D52" s="50"/>
      <c r="E52" s="51"/>
      <c r="F52" s="51"/>
      <c r="G52" s="51"/>
      <c r="H52" s="51"/>
      <c r="I52" s="66"/>
      <c r="J52" s="70"/>
      <c r="K52" s="68"/>
      <c r="L52" s="52"/>
      <c r="M52" s="46"/>
      <c r="P52" s="30"/>
      <c r="Q52" s="30"/>
      <c r="R52" s="30"/>
      <c r="S52" s="30"/>
      <c r="T52" s="33"/>
      <c r="V52" s="11"/>
      <c r="Z52" s="18"/>
    </row>
    <row r="53" spans="1:26">
      <c r="A53" s="11"/>
      <c r="B53" s="45"/>
      <c r="C53" s="53"/>
      <c r="D53" s="50"/>
      <c r="E53" s="51"/>
      <c r="F53" s="51"/>
      <c r="G53" s="51"/>
      <c r="H53" s="51"/>
      <c r="I53" s="66"/>
      <c r="J53" s="70"/>
      <c r="K53" s="68"/>
      <c r="L53" s="52"/>
      <c r="M53" s="46"/>
      <c r="P53" s="30"/>
      <c r="Q53" s="30"/>
      <c r="R53" s="30"/>
      <c r="S53" s="30"/>
      <c r="T53" s="33"/>
      <c r="V53" s="11"/>
      <c r="Z53" s="18"/>
    </row>
    <row r="54" spans="1:26">
      <c r="A54" s="11"/>
      <c r="B54" s="45"/>
      <c r="C54" s="53"/>
      <c r="D54" s="50"/>
      <c r="E54" s="51"/>
      <c r="F54" s="51"/>
      <c r="G54" s="51"/>
      <c r="H54" s="51"/>
      <c r="I54" s="66"/>
      <c r="J54" s="70"/>
      <c r="K54" s="68"/>
      <c r="L54" s="52"/>
      <c r="M54" s="46"/>
      <c r="P54" s="30"/>
      <c r="Q54" s="30"/>
      <c r="R54" s="30"/>
      <c r="S54" s="30"/>
      <c r="T54" s="33"/>
      <c r="V54" s="11"/>
      <c r="Z54" s="18"/>
    </row>
    <row r="55" spans="1:26">
      <c r="A55" s="11"/>
      <c r="B55" s="45"/>
      <c r="C55" s="53"/>
      <c r="D55" s="50"/>
      <c r="E55" s="51"/>
      <c r="F55" s="51"/>
      <c r="G55" s="51"/>
      <c r="H55" s="51"/>
      <c r="I55" s="66"/>
      <c r="J55" s="70"/>
      <c r="K55" s="68"/>
      <c r="L55" s="52"/>
      <c r="M55" s="46"/>
      <c r="P55" s="30"/>
      <c r="Q55" s="30"/>
      <c r="R55" s="30"/>
      <c r="S55" s="30"/>
      <c r="T55" s="33"/>
      <c r="V55" s="11"/>
      <c r="Z55" s="18"/>
    </row>
    <row r="56" spans="1:26">
      <c r="A56" s="11"/>
      <c r="B56" s="45"/>
      <c r="C56" s="53"/>
      <c r="D56" s="50"/>
      <c r="E56" s="51"/>
      <c r="F56" s="51"/>
      <c r="G56" s="51"/>
      <c r="H56" s="51"/>
      <c r="I56" s="66"/>
      <c r="J56" s="70"/>
      <c r="K56" s="68"/>
      <c r="L56" s="52"/>
      <c r="M56" s="46"/>
      <c r="P56" s="30"/>
      <c r="Q56" s="30"/>
      <c r="R56" s="30"/>
      <c r="S56" s="30"/>
      <c r="T56" s="33"/>
      <c r="V56" s="11"/>
      <c r="Z56" s="18"/>
    </row>
    <row r="57" spans="1:26">
      <c r="A57" s="11"/>
      <c r="B57" s="45"/>
      <c r="C57" s="53"/>
      <c r="D57" s="50"/>
      <c r="E57" s="51"/>
      <c r="F57" s="51"/>
      <c r="G57" s="51"/>
      <c r="H57" s="51"/>
      <c r="I57" s="66"/>
      <c r="J57" s="70"/>
      <c r="K57" s="68"/>
      <c r="L57" s="52"/>
      <c r="M57" s="46"/>
      <c r="P57" s="30"/>
      <c r="Q57" s="30"/>
      <c r="R57" s="30"/>
      <c r="S57" s="30"/>
      <c r="T57" s="33"/>
      <c r="V57" s="11"/>
      <c r="Z57" s="18"/>
    </row>
    <row r="58" spans="1:26">
      <c r="A58" s="11"/>
      <c r="B58" s="45"/>
      <c r="C58" s="53"/>
      <c r="D58" s="50"/>
      <c r="E58" s="51"/>
      <c r="F58" s="51"/>
      <c r="G58" s="51"/>
      <c r="H58" s="51"/>
      <c r="I58" s="66"/>
      <c r="J58" s="70"/>
      <c r="K58" s="68"/>
      <c r="L58" s="52"/>
      <c r="M58" s="46"/>
      <c r="P58" s="29"/>
      <c r="Q58" s="29"/>
      <c r="R58" s="29"/>
      <c r="S58" s="29"/>
      <c r="T58" s="33"/>
      <c r="V58" s="11"/>
      <c r="Z58" s="18"/>
    </row>
    <row r="59" spans="1:26">
      <c r="A59" s="11"/>
      <c r="B59" s="45"/>
      <c r="C59" s="53"/>
      <c r="D59" s="50"/>
      <c r="E59" s="51"/>
      <c r="F59" s="51"/>
      <c r="G59" s="51"/>
      <c r="H59" s="51"/>
      <c r="I59" s="66"/>
      <c r="J59" s="70"/>
      <c r="K59" s="68"/>
      <c r="L59" s="52"/>
      <c r="M59" s="46"/>
      <c r="P59" s="29"/>
      <c r="Q59" s="29"/>
      <c r="R59" s="29"/>
      <c r="S59" s="29"/>
      <c r="T59" s="33"/>
      <c r="V59" s="11"/>
      <c r="Z59" s="18"/>
    </row>
    <row r="60" spans="1:26">
      <c r="A60" s="11"/>
      <c r="B60" s="45"/>
      <c r="C60" s="53"/>
      <c r="D60" s="50"/>
      <c r="E60" s="51"/>
      <c r="F60" s="51"/>
      <c r="G60" s="51"/>
      <c r="H60" s="51"/>
      <c r="I60" s="66"/>
      <c r="J60" s="70"/>
      <c r="K60" s="68"/>
      <c r="L60" s="52"/>
      <c r="M60" s="46"/>
      <c r="P60" s="29"/>
      <c r="Q60" s="29"/>
      <c r="R60" s="29"/>
      <c r="S60" s="29"/>
      <c r="T60" s="33"/>
      <c r="V60" s="11"/>
      <c r="Z60" s="18"/>
    </row>
    <row r="61" spans="1:26">
      <c r="A61" s="11"/>
      <c r="B61" s="45"/>
      <c r="C61" s="53"/>
      <c r="D61" s="50"/>
      <c r="E61" s="51"/>
      <c r="F61" s="51"/>
      <c r="G61" s="51"/>
      <c r="H61" s="51"/>
      <c r="I61" s="66"/>
      <c r="J61" s="70"/>
      <c r="K61" s="68"/>
      <c r="L61" s="52"/>
      <c r="M61" s="46"/>
      <c r="P61" s="29"/>
      <c r="Q61" s="29"/>
      <c r="R61" s="29"/>
      <c r="S61" s="29"/>
      <c r="T61" s="33"/>
      <c r="V61" s="11"/>
      <c r="Z61" s="18"/>
    </row>
    <row r="62" spans="1:26">
      <c r="A62" s="11"/>
      <c r="B62" s="45"/>
      <c r="C62" s="53"/>
      <c r="D62" s="50"/>
      <c r="E62" s="51"/>
      <c r="F62" s="51"/>
      <c r="G62" s="51"/>
      <c r="H62" s="51"/>
      <c r="I62" s="66"/>
      <c r="J62" s="70"/>
      <c r="K62" s="68"/>
      <c r="L62" s="52"/>
      <c r="M62" s="46"/>
      <c r="P62" s="29"/>
      <c r="Q62" s="29"/>
      <c r="R62" s="29"/>
      <c r="S62" s="29"/>
      <c r="T62" s="33"/>
      <c r="V62" s="11"/>
      <c r="Z62" s="18"/>
    </row>
    <row r="63" spans="1:26">
      <c r="A63" s="11"/>
      <c r="B63" s="45"/>
      <c r="C63" s="53"/>
      <c r="D63" s="50"/>
      <c r="E63" s="51"/>
      <c r="F63" s="51"/>
      <c r="G63" s="51"/>
      <c r="H63" s="51"/>
      <c r="I63" s="66"/>
      <c r="J63" s="70"/>
      <c r="K63" s="68"/>
      <c r="L63" s="52"/>
      <c r="M63" s="46"/>
      <c r="P63" s="29"/>
      <c r="Q63" s="29"/>
      <c r="R63" s="29"/>
      <c r="S63" s="29"/>
      <c r="T63" s="33"/>
      <c r="V63" s="11"/>
      <c r="Z63" s="18"/>
    </row>
    <row r="64" spans="1:26">
      <c r="A64" s="11"/>
      <c r="B64" s="45"/>
      <c r="C64" s="53"/>
      <c r="D64" s="50"/>
      <c r="E64" s="51"/>
      <c r="F64" s="51"/>
      <c r="G64" s="51"/>
      <c r="H64" s="51"/>
      <c r="I64" s="66"/>
      <c r="J64" s="70"/>
      <c r="K64" s="68"/>
      <c r="L64" s="52"/>
      <c r="M64" s="46"/>
      <c r="P64" s="29"/>
      <c r="Q64" s="29"/>
      <c r="R64" s="29"/>
      <c r="S64" s="29"/>
      <c r="T64" s="33"/>
      <c r="V64" s="11"/>
      <c r="Z64" s="18"/>
    </row>
    <row r="65" spans="1:26">
      <c r="A65" s="11"/>
      <c r="B65" s="45"/>
      <c r="C65" s="53"/>
      <c r="D65" s="50"/>
      <c r="E65" s="51"/>
      <c r="F65" s="51"/>
      <c r="G65" s="51"/>
      <c r="H65" s="51"/>
      <c r="I65" s="66"/>
      <c r="J65" s="70"/>
      <c r="K65" s="68"/>
      <c r="L65" s="52"/>
      <c r="M65" s="46"/>
      <c r="P65" s="30"/>
      <c r="Q65" s="30"/>
      <c r="R65" s="30"/>
      <c r="S65" s="30"/>
      <c r="T65" s="33"/>
      <c r="V65" s="11"/>
      <c r="Z65" s="18"/>
    </row>
    <row r="66" spans="1:26">
      <c r="A66" s="11"/>
      <c r="B66" s="45"/>
      <c r="C66" s="53"/>
      <c r="D66" s="50"/>
      <c r="E66" s="51"/>
      <c r="F66" s="51"/>
      <c r="G66" s="51"/>
      <c r="H66" s="51"/>
      <c r="I66" s="66"/>
      <c r="J66" s="70"/>
      <c r="K66" s="68"/>
      <c r="L66" s="52"/>
      <c r="M66" s="46"/>
      <c r="P66" s="30"/>
      <c r="Q66" s="30"/>
      <c r="R66" s="30"/>
      <c r="S66" s="30"/>
      <c r="T66" s="33"/>
      <c r="V66" s="11"/>
      <c r="Z66" s="18"/>
    </row>
    <row r="67" spans="1:26">
      <c r="A67" s="11"/>
      <c r="B67" s="45"/>
      <c r="C67" s="53"/>
      <c r="D67" s="50"/>
      <c r="E67" s="51"/>
      <c r="F67" s="51"/>
      <c r="G67" s="51"/>
      <c r="H67" s="51"/>
      <c r="I67" s="66"/>
      <c r="J67" s="70"/>
      <c r="K67" s="68"/>
      <c r="L67" s="52"/>
      <c r="M67" s="46"/>
      <c r="P67" s="30"/>
      <c r="Q67" s="30"/>
      <c r="R67" s="30"/>
      <c r="S67" s="30"/>
      <c r="T67" s="33"/>
      <c r="V67" s="11"/>
      <c r="Z67" s="18"/>
    </row>
    <row r="68" spans="1:26">
      <c r="A68" s="11"/>
      <c r="B68" s="45"/>
      <c r="C68" s="53"/>
      <c r="D68" s="50"/>
      <c r="E68" s="51"/>
      <c r="F68" s="51"/>
      <c r="G68" s="51"/>
      <c r="H68" s="51"/>
      <c r="I68" s="66"/>
      <c r="J68" s="70"/>
      <c r="K68" s="68"/>
      <c r="L68" s="52"/>
      <c r="M68" s="46"/>
      <c r="P68" s="30"/>
      <c r="Q68" s="30"/>
      <c r="R68" s="30"/>
      <c r="S68" s="30"/>
      <c r="T68" s="33"/>
      <c r="V68" s="11"/>
      <c r="Z68" s="18"/>
    </row>
    <row r="69" spans="1:26">
      <c r="A69" s="11"/>
      <c r="B69" s="45"/>
      <c r="C69" s="53"/>
      <c r="D69" s="50"/>
      <c r="E69" s="51"/>
      <c r="F69" s="51"/>
      <c r="G69" s="51"/>
      <c r="H69" s="51"/>
      <c r="I69" s="66"/>
      <c r="J69" s="70"/>
      <c r="K69" s="68"/>
      <c r="L69" s="52"/>
      <c r="M69" s="46"/>
      <c r="P69" s="30"/>
      <c r="Q69" s="30"/>
      <c r="R69" s="30"/>
      <c r="S69" s="30"/>
      <c r="T69" s="33"/>
      <c r="V69" s="11"/>
      <c r="Z69" s="18"/>
    </row>
    <row r="70" spans="1:26">
      <c r="A70" s="11"/>
      <c r="B70" s="45"/>
      <c r="C70" s="53"/>
      <c r="D70" s="50"/>
      <c r="E70" s="51"/>
      <c r="F70" s="51"/>
      <c r="G70" s="51"/>
      <c r="H70" s="51"/>
      <c r="I70" s="66"/>
      <c r="J70" s="70"/>
      <c r="K70" s="68"/>
      <c r="L70" s="52"/>
      <c r="M70" s="46"/>
      <c r="P70" s="30"/>
      <c r="Q70" s="30"/>
      <c r="R70" s="30"/>
      <c r="S70" s="30"/>
      <c r="T70" s="33"/>
      <c r="V70" s="11"/>
      <c r="Z70" s="18"/>
    </row>
    <row r="71" spans="1:26">
      <c r="A71" s="11"/>
      <c r="B71" s="45"/>
      <c r="C71" s="53"/>
      <c r="D71" s="50"/>
      <c r="E71" s="51"/>
      <c r="F71" s="51"/>
      <c r="G71" s="51"/>
      <c r="H71" s="51"/>
      <c r="I71" s="66"/>
      <c r="J71" s="70"/>
      <c r="K71" s="68"/>
      <c r="L71" s="52"/>
      <c r="M71" s="46"/>
      <c r="P71" s="30"/>
      <c r="Q71" s="30"/>
      <c r="R71" s="30"/>
      <c r="S71" s="30"/>
      <c r="T71" s="33"/>
      <c r="V71" s="11"/>
      <c r="Z71" s="18"/>
    </row>
    <row r="72" spans="1:26">
      <c r="A72" s="11"/>
      <c r="B72" s="45"/>
      <c r="C72" s="53"/>
      <c r="D72" s="50"/>
      <c r="E72" s="51"/>
      <c r="F72" s="51"/>
      <c r="G72" s="51"/>
      <c r="H72" s="51"/>
      <c r="I72" s="66"/>
      <c r="J72" s="70"/>
      <c r="K72" s="68"/>
      <c r="L72" s="52"/>
      <c r="M72" s="46"/>
      <c r="P72" s="29"/>
      <c r="Q72" s="29"/>
      <c r="R72" s="29"/>
      <c r="S72" s="29"/>
      <c r="T72" s="33"/>
      <c r="V72" s="11"/>
      <c r="Z72" s="18"/>
    </row>
    <row r="73" spans="1:26">
      <c r="A73" s="11"/>
      <c r="B73" s="45"/>
      <c r="C73" s="53"/>
      <c r="D73" s="50"/>
      <c r="E73" s="51"/>
      <c r="F73" s="51"/>
      <c r="G73" s="51"/>
      <c r="H73" s="51"/>
      <c r="I73" s="66"/>
      <c r="J73" s="70"/>
      <c r="K73" s="68"/>
      <c r="L73" s="52"/>
      <c r="M73" s="46"/>
      <c r="P73" s="29"/>
      <c r="Q73" s="29"/>
      <c r="R73" s="29"/>
      <c r="S73" s="29"/>
      <c r="T73" s="33"/>
      <c r="V73" s="11"/>
      <c r="Z73" s="18"/>
    </row>
    <row r="74" spans="1:26">
      <c r="A74" s="11"/>
      <c r="B74" s="45"/>
      <c r="C74" s="53"/>
      <c r="D74" s="50"/>
      <c r="E74" s="51"/>
      <c r="F74" s="51"/>
      <c r="G74" s="51"/>
      <c r="H74" s="51"/>
      <c r="I74" s="66"/>
      <c r="J74" s="70"/>
      <c r="K74" s="68"/>
      <c r="L74" s="52"/>
      <c r="M74" s="46"/>
      <c r="P74" s="29"/>
      <c r="Q74" s="29"/>
      <c r="R74" s="29"/>
      <c r="S74" s="29"/>
      <c r="T74" s="33"/>
      <c r="V74" s="11"/>
      <c r="Z74" s="18"/>
    </row>
    <row r="75" spans="1:26">
      <c r="A75" s="11"/>
      <c r="B75" s="45"/>
      <c r="C75" s="53"/>
      <c r="D75" s="50"/>
      <c r="E75" s="51"/>
      <c r="F75" s="51"/>
      <c r="G75" s="51"/>
      <c r="H75" s="51"/>
      <c r="I75" s="66"/>
      <c r="J75" s="70"/>
      <c r="K75" s="68"/>
      <c r="L75" s="52"/>
      <c r="M75" s="46"/>
      <c r="P75" s="29"/>
      <c r="Q75" s="29"/>
      <c r="R75" s="29"/>
      <c r="S75" s="29"/>
      <c r="T75" s="33"/>
      <c r="V75" s="11"/>
      <c r="Z75" s="18"/>
    </row>
    <row r="76" spans="1:26">
      <c r="A76" s="11"/>
      <c r="B76" s="45"/>
      <c r="C76" s="53"/>
      <c r="D76" s="50"/>
      <c r="E76" s="51"/>
      <c r="F76" s="51"/>
      <c r="G76" s="51"/>
      <c r="H76" s="51"/>
      <c r="I76" s="66"/>
      <c r="J76" s="70"/>
      <c r="K76" s="68"/>
      <c r="L76" s="52"/>
      <c r="M76" s="46"/>
      <c r="P76" s="29"/>
      <c r="Q76" s="29"/>
      <c r="R76" s="29"/>
      <c r="S76" s="29"/>
      <c r="T76" s="33"/>
      <c r="V76" s="11"/>
      <c r="Z76" s="18"/>
    </row>
    <row r="77" spans="1:26">
      <c r="A77" s="11"/>
      <c r="B77" s="45"/>
      <c r="C77" s="53"/>
      <c r="D77" s="50"/>
      <c r="E77" s="51"/>
      <c r="F77" s="51"/>
      <c r="G77" s="51"/>
      <c r="H77" s="51"/>
      <c r="I77" s="66"/>
      <c r="J77" s="70"/>
      <c r="K77" s="68"/>
      <c r="L77" s="52"/>
      <c r="M77" s="46"/>
      <c r="P77" s="29"/>
      <c r="Q77" s="29"/>
      <c r="R77" s="29"/>
      <c r="S77" s="29"/>
      <c r="T77" s="33"/>
      <c r="V77" s="11"/>
      <c r="Z77" s="18"/>
    </row>
    <row r="78" spans="1:26">
      <c r="A78" s="11"/>
      <c r="B78" s="45"/>
      <c r="C78" s="53"/>
      <c r="D78" s="50"/>
      <c r="E78" s="51"/>
      <c r="F78" s="51"/>
      <c r="G78" s="51"/>
      <c r="H78" s="51"/>
      <c r="I78" s="66"/>
      <c r="J78" s="70"/>
      <c r="K78" s="68"/>
      <c r="L78" s="52"/>
      <c r="M78" s="46"/>
      <c r="P78" s="29"/>
      <c r="Q78" s="29"/>
      <c r="R78" s="29"/>
      <c r="S78" s="29"/>
      <c r="T78" s="33"/>
      <c r="V78" s="11"/>
      <c r="Z78" s="18"/>
    </row>
    <row r="79" spans="1:26">
      <c r="A79" s="11"/>
      <c r="B79" s="45"/>
      <c r="C79" s="53"/>
      <c r="D79" s="50"/>
      <c r="E79" s="51"/>
      <c r="F79" s="51"/>
      <c r="G79" s="51"/>
      <c r="H79" s="51"/>
      <c r="I79" s="66"/>
      <c r="J79" s="70"/>
      <c r="K79" s="68"/>
      <c r="L79" s="52"/>
      <c r="M79" s="46"/>
      <c r="P79" s="29"/>
      <c r="Q79" s="29"/>
      <c r="R79" s="29"/>
      <c r="S79" s="29"/>
      <c r="T79" s="33"/>
      <c r="V79" s="11"/>
      <c r="Z79" s="18"/>
    </row>
    <row r="80" spans="1:26">
      <c r="A80" s="11"/>
      <c r="B80" s="45"/>
      <c r="C80" s="53"/>
      <c r="D80" s="50"/>
      <c r="E80" s="51"/>
      <c r="F80" s="51"/>
      <c r="G80" s="51"/>
      <c r="H80" s="51"/>
      <c r="I80" s="66"/>
      <c r="J80" s="70"/>
      <c r="K80" s="68"/>
      <c r="L80" s="52"/>
      <c r="M80" s="46"/>
      <c r="P80" s="30"/>
      <c r="Q80" s="30"/>
      <c r="R80" s="30"/>
      <c r="S80" s="30"/>
      <c r="T80" s="33"/>
      <c r="V80" s="11"/>
      <c r="Z80" s="18"/>
    </row>
    <row r="81" spans="1:26">
      <c r="A81" s="11"/>
      <c r="B81" s="45"/>
      <c r="C81" s="53"/>
      <c r="D81" s="50"/>
      <c r="E81" s="51"/>
      <c r="F81" s="51"/>
      <c r="G81" s="51"/>
      <c r="H81" s="51"/>
      <c r="I81" s="66"/>
      <c r="J81" s="70"/>
      <c r="K81" s="68"/>
      <c r="L81" s="52"/>
      <c r="M81" s="46"/>
      <c r="P81" s="30"/>
      <c r="Q81" s="30"/>
      <c r="R81" s="30"/>
      <c r="S81" s="30"/>
      <c r="T81" s="33"/>
      <c r="V81" s="11"/>
      <c r="Z81" s="18"/>
    </row>
    <row r="82" spans="1:26">
      <c r="A82" s="11"/>
      <c r="B82" s="45"/>
      <c r="C82" s="53"/>
      <c r="D82" s="50"/>
      <c r="E82" s="51"/>
      <c r="F82" s="51"/>
      <c r="G82" s="51"/>
      <c r="H82" s="51"/>
      <c r="I82" s="66"/>
      <c r="J82" s="70"/>
      <c r="K82" s="68"/>
      <c r="L82" s="52"/>
      <c r="M82" s="46"/>
      <c r="P82" s="30"/>
      <c r="Q82" s="30"/>
      <c r="R82" s="30"/>
      <c r="S82" s="30"/>
      <c r="T82" s="33"/>
      <c r="V82" s="11"/>
      <c r="Z82" s="18"/>
    </row>
    <row r="83" spans="1:26">
      <c r="A83" s="11"/>
      <c r="B83" s="45"/>
      <c r="C83" s="53"/>
      <c r="D83" s="50"/>
      <c r="E83" s="51"/>
      <c r="F83" s="51"/>
      <c r="G83" s="51"/>
      <c r="H83" s="51"/>
      <c r="I83" s="66"/>
      <c r="J83" s="70"/>
      <c r="K83" s="68"/>
      <c r="L83" s="52"/>
      <c r="M83" s="46"/>
      <c r="P83" s="30"/>
      <c r="Q83" s="30"/>
      <c r="R83" s="30"/>
      <c r="S83" s="30"/>
      <c r="T83" s="33"/>
      <c r="V83" s="11"/>
      <c r="Z83" s="18"/>
    </row>
    <row r="84" spans="1:26">
      <c r="A84" s="11"/>
      <c r="B84" s="45"/>
      <c r="C84" s="53"/>
      <c r="D84" s="50"/>
      <c r="E84" s="51"/>
      <c r="F84" s="51"/>
      <c r="G84" s="51"/>
      <c r="H84" s="51"/>
      <c r="I84" s="66"/>
      <c r="J84" s="70"/>
      <c r="K84" s="68"/>
      <c r="L84" s="52"/>
      <c r="M84" s="46"/>
      <c r="P84" s="30"/>
      <c r="Q84" s="30"/>
      <c r="R84" s="30"/>
      <c r="S84" s="30"/>
      <c r="T84" s="33"/>
      <c r="V84" s="11"/>
      <c r="Z84" s="18"/>
    </row>
    <row r="85" spans="1:26">
      <c r="A85" s="11"/>
      <c r="B85" s="45"/>
      <c r="C85" s="53"/>
      <c r="D85" s="50"/>
      <c r="E85" s="51"/>
      <c r="F85" s="51"/>
      <c r="G85" s="51"/>
      <c r="H85" s="51"/>
      <c r="I85" s="66"/>
      <c r="J85" s="70"/>
      <c r="K85" s="68"/>
      <c r="L85" s="52"/>
      <c r="M85" s="46"/>
      <c r="P85" s="30"/>
      <c r="Q85" s="30"/>
      <c r="R85" s="30"/>
      <c r="S85" s="30"/>
      <c r="T85" s="33"/>
      <c r="V85" s="11"/>
      <c r="Z85" s="18"/>
    </row>
    <row r="86" spans="1:26">
      <c r="A86" s="11"/>
      <c r="B86" s="45"/>
      <c r="C86" s="53"/>
      <c r="D86" s="50"/>
      <c r="E86" s="51"/>
      <c r="F86" s="51"/>
      <c r="G86" s="51"/>
      <c r="H86" s="51"/>
      <c r="I86" s="66"/>
      <c r="J86" s="70"/>
      <c r="K86" s="68"/>
      <c r="L86" s="52"/>
      <c r="M86" s="46"/>
      <c r="P86" s="30"/>
      <c r="Q86" s="30"/>
      <c r="R86" s="30"/>
      <c r="S86" s="30"/>
      <c r="T86" s="33"/>
      <c r="V86" s="11"/>
      <c r="Z86" s="18"/>
    </row>
    <row r="87" spans="1:26">
      <c r="A87" s="11"/>
      <c r="B87" s="45"/>
      <c r="C87" s="53"/>
      <c r="D87" s="50"/>
      <c r="E87" s="51"/>
      <c r="F87" s="51"/>
      <c r="G87" s="51"/>
      <c r="H87" s="51"/>
      <c r="I87" s="66"/>
      <c r="J87" s="70"/>
      <c r="K87" s="68"/>
      <c r="L87" s="52"/>
      <c r="M87" s="46"/>
      <c r="P87" s="29"/>
      <c r="Q87" s="29"/>
      <c r="R87" s="29"/>
      <c r="S87" s="29"/>
      <c r="T87" s="33"/>
      <c r="V87" s="11"/>
      <c r="Z87" s="18"/>
    </row>
    <row r="88" spans="1:26">
      <c r="A88" s="11"/>
      <c r="B88" s="45"/>
      <c r="C88" s="53"/>
      <c r="D88" s="50"/>
      <c r="E88" s="51"/>
      <c r="F88" s="51"/>
      <c r="G88" s="51"/>
      <c r="H88" s="51"/>
      <c r="I88" s="66"/>
      <c r="J88" s="70"/>
      <c r="K88" s="68"/>
      <c r="L88" s="52"/>
      <c r="M88" s="46"/>
      <c r="P88" s="29"/>
      <c r="Q88" s="29"/>
      <c r="R88" s="29"/>
      <c r="S88" s="29"/>
      <c r="T88" s="33"/>
      <c r="V88" s="11"/>
      <c r="Z88" s="18"/>
    </row>
    <row r="89" spans="1:26">
      <c r="A89" s="11"/>
      <c r="B89" s="45"/>
      <c r="C89" s="53"/>
      <c r="D89" s="50"/>
      <c r="E89" s="51"/>
      <c r="F89" s="51"/>
      <c r="G89" s="51"/>
      <c r="H89" s="51"/>
      <c r="I89" s="66"/>
      <c r="J89" s="70"/>
      <c r="K89" s="68"/>
      <c r="L89" s="52"/>
      <c r="M89" s="46"/>
      <c r="P89" s="29"/>
      <c r="Q89" s="29"/>
      <c r="R89" s="29"/>
      <c r="S89" s="29"/>
      <c r="T89" s="33"/>
      <c r="V89" s="11"/>
      <c r="Z89" s="18"/>
    </row>
    <row r="90" spans="1:26">
      <c r="A90" s="11"/>
      <c r="B90" s="45"/>
      <c r="C90" s="53"/>
      <c r="D90" s="50"/>
      <c r="E90" s="51"/>
      <c r="F90" s="51"/>
      <c r="G90" s="51"/>
      <c r="H90" s="51"/>
      <c r="I90" s="66"/>
      <c r="J90" s="70"/>
      <c r="K90" s="68"/>
      <c r="L90" s="52"/>
      <c r="M90" s="46"/>
      <c r="P90" s="29"/>
      <c r="Q90" s="29"/>
      <c r="R90" s="29"/>
      <c r="S90" s="29"/>
      <c r="T90" s="33"/>
      <c r="V90" s="11"/>
      <c r="Z90" s="18"/>
    </row>
    <row r="91" spans="1:26">
      <c r="A91" s="11"/>
      <c r="B91" s="45"/>
      <c r="C91" s="53"/>
      <c r="D91" s="50"/>
      <c r="E91" s="51"/>
      <c r="F91" s="51"/>
      <c r="G91" s="51"/>
      <c r="H91" s="51"/>
      <c r="I91" s="66"/>
      <c r="J91" s="70"/>
      <c r="K91" s="68"/>
      <c r="L91" s="52"/>
      <c r="M91" s="46"/>
      <c r="P91" s="29"/>
      <c r="Q91" s="29"/>
      <c r="R91" s="29"/>
      <c r="S91" s="29"/>
      <c r="T91" s="33"/>
      <c r="V91" s="11"/>
      <c r="Z91" s="18"/>
    </row>
    <row r="92" spans="1:26">
      <c r="A92" s="11"/>
      <c r="B92" s="45"/>
      <c r="C92" s="53"/>
      <c r="D92" s="50"/>
      <c r="E92" s="51"/>
      <c r="F92" s="51"/>
      <c r="G92" s="51"/>
      <c r="H92" s="51"/>
      <c r="I92" s="66"/>
      <c r="J92" s="70"/>
      <c r="K92" s="68"/>
      <c r="L92" s="52"/>
      <c r="M92" s="46"/>
      <c r="P92" s="29"/>
      <c r="Q92" s="29"/>
      <c r="R92" s="29"/>
      <c r="S92" s="29"/>
      <c r="T92" s="33"/>
      <c r="V92" s="11"/>
      <c r="Z92" s="18"/>
    </row>
    <row r="93" spans="1:26">
      <c r="A93" s="11"/>
      <c r="B93" s="45"/>
      <c r="C93" s="53"/>
      <c r="D93" s="50"/>
      <c r="E93" s="51"/>
      <c r="F93" s="51"/>
      <c r="G93" s="51"/>
      <c r="H93" s="51"/>
      <c r="I93" s="66"/>
      <c r="J93" s="70"/>
      <c r="K93" s="68"/>
      <c r="L93" s="52"/>
      <c r="M93" s="46"/>
      <c r="P93" s="29"/>
      <c r="Q93" s="29"/>
      <c r="R93" s="29"/>
      <c r="S93" s="29"/>
      <c r="T93" s="33"/>
      <c r="V93" s="11"/>
      <c r="Z93" s="18"/>
    </row>
    <row r="94" spans="1:26">
      <c r="A94" s="11"/>
      <c r="B94" s="45"/>
      <c r="C94" s="53"/>
      <c r="D94" s="50"/>
      <c r="E94" s="51"/>
      <c r="F94" s="51"/>
      <c r="G94" s="51"/>
      <c r="H94" s="51"/>
      <c r="I94" s="66"/>
      <c r="J94" s="70"/>
      <c r="K94" s="68"/>
      <c r="L94" s="52"/>
      <c r="M94" s="46"/>
      <c r="P94" s="30"/>
      <c r="Q94" s="30"/>
      <c r="R94" s="30"/>
      <c r="S94" s="30"/>
      <c r="T94" s="33"/>
      <c r="V94" s="11"/>
      <c r="Z94" s="18"/>
    </row>
    <row r="95" spans="1:26">
      <c r="A95" s="11"/>
      <c r="B95" s="45"/>
      <c r="C95" s="53"/>
      <c r="D95" s="50"/>
      <c r="E95" s="51"/>
      <c r="F95" s="51"/>
      <c r="G95" s="51"/>
      <c r="H95" s="51"/>
      <c r="I95" s="66"/>
      <c r="J95" s="70"/>
      <c r="K95" s="68"/>
      <c r="L95" s="52"/>
      <c r="M95" s="46"/>
      <c r="P95" s="30"/>
      <c r="Q95" s="30"/>
      <c r="R95" s="30"/>
      <c r="S95" s="30"/>
      <c r="T95" s="33"/>
      <c r="V95" s="11"/>
      <c r="Z95" s="18"/>
    </row>
    <row r="96" spans="1:26">
      <c r="A96" s="11"/>
      <c r="B96" s="45"/>
      <c r="C96" s="53"/>
      <c r="D96" s="50"/>
      <c r="E96" s="51"/>
      <c r="F96" s="51"/>
      <c r="G96" s="51"/>
      <c r="H96" s="51"/>
      <c r="I96" s="66"/>
      <c r="J96" s="70"/>
      <c r="K96" s="68"/>
      <c r="L96" s="52"/>
      <c r="M96" s="46"/>
      <c r="P96" s="30"/>
      <c r="Q96" s="30"/>
      <c r="R96" s="30"/>
      <c r="S96" s="30"/>
      <c r="T96" s="33"/>
      <c r="V96" s="11"/>
      <c r="Z96" s="18"/>
    </row>
    <row r="97" spans="1:26">
      <c r="A97" s="11"/>
      <c r="B97" s="45"/>
      <c r="C97" s="53"/>
      <c r="D97" s="50"/>
      <c r="E97" s="51"/>
      <c r="F97" s="51"/>
      <c r="G97" s="51"/>
      <c r="H97" s="51"/>
      <c r="I97" s="66"/>
      <c r="J97" s="70"/>
      <c r="K97" s="68"/>
      <c r="L97" s="52"/>
      <c r="M97" s="46"/>
      <c r="P97" s="30"/>
      <c r="Q97" s="30"/>
      <c r="R97" s="30"/>
      <c r="S97" s="30"/>
      <c r="T97" s="33"/>
      <c r="V97" s="11"/>
      <c r="Z97" s="18"/>
    </row>
    <row r="98" spans="1:26">
      <c r="A98" s="11"/>
      <c r="B98" s="45"/>
      <c r="C98" s="53"/>
      <c r="D98" s="50"/>
      <c r="E98" s="51"/>
      <c r="F98" s="51"/>
      <c r="G98" s="51"/>
      <c r="H98" s="51"/>
      <c r="I98" s="66"/>
      <c r="J98" s="70"/>
      <c r="K98" s="68"/>
      <c r="L98" s="52"/>
      <c r="M98" s="46"/>
      <c r="P98" s="30"/>
      <c r="Q98" s="30"/>
      <c r="R98" s="30"/>
      <c r="S98" s="30"/>
      <c r="T98" s="33"/>
      <c r="V98" s="11"/>
      <c r="Z98" s="18"/>
    </row>
    <row r="99" spans="1:26">
      <c r="A99" s="11"/>
      <c r="B99" s="45"/>
      <c r="C99" s="53"/>
      <c r="D99" s="50"/>
      <c r="E99" s="51"/>
      <c r="F99" s="51"/>
      <c r="G99" s="51"/>
      <c r="H99" s="51"/>
      <c r="I99" s="66"/>
      <c r="J99" s="70"/>
      <c r="K99" s="68"/>
      <c r="L99" s="52"/>
      <c r="M99" s="46"/>
      <c r="P99" s="30"/>
      <c r="Q99" s="30"/>
      <c r="R99" s="30"/>
      <c r="S99" s="30"/>
      <c r="T99" s="33"/>
      <c r="V99" s="11"/>
      <c r="Z99" s="18"/>
    </row>
    <row r="100" spans="1:26">
      <c r="A100" s="11"/>
      <c r="B100" s="45"/>
      <c r="C100" s="53"/>
      <c r="D100" s="50"/>
      <c r="E100" s="51"/>
      <c r="F100" s="51"/>
      <c r="G100" s="51"/>
      <c r="H100" s="51"/>
      <c r="I100" s="66"/>
      <c r="J100" s="70"/>
      <c r="K100" s="68"/>
      <c r="L100" s="52"/>
      <c r="M100" s="46"/>
      <c r="P100" s="30"/>
      <c r="Q100" s="30"/>
      <c r="R100" s="30"/>
      <c r="S100" s="30"/>
      <c r="T100" s="33"/>
      <c r="V100" s="11"/>
      <c r="Z100" s="18"/>
    </row>
    <row r="101" spans="1:26">
      <c r="A101" s="11"/>
      <c r="B101" s="45"/>
      <c r="C101" s="53"/>
      <c r="D101" s="50"/>
      <c r="E101" s="51"/>
      <c r="F101" s="51"/>
      <c r="G101" s="51"/>
      <c r="H101" s="51"/>
      <c r="I101" s="66"/>
      <c r="J101" s="70"/>
      <c r="K101" s="68"/>
      <c r="L101" s="52"/>
      <c r="M101" s="46"/>
      <c r="P101" s="29"/>
      <c r="Q101" s="29"/>
      <c r="R101" s="29"/>
      <c r="S101" s="29"/>
      <c r="T101" s="33"/>
      <c r="V101" s="11"/>
      <c r="Z101" s="18"/>
    </row>
    <row r="102" spans="1:26">
      <c r="A102" s="11"/>
      <c r="B102" s="45"/>
      <c r="C102" s="53"/>
      <c r="D102" s="50"/>
      <c r="E102" s="51"/>
      <c r="F102" s="51"/>
      <c r="G102" s="51"/>
      <c r="H102" s="51"/>
      <c r="I102" s="66"/>
      <c r="J102" s="70"/>
      <c r="K102" s="68"/>
      <c r="L102" s="52"/>
      <c r="M102" s="46"/>
      <c r="P102" s="29"/>
      <c r="Q102" s="29"/>
      <c r="R102" s="29"/>
      <c r="S102" s="29"/>
      <c r="T102" s="33"/>
      <c r="V102" s="11"/>
      <c r="Z102" s="18"/>
    </row>
    <row r="103" spans="1:26">
      <c r="A103" s="11"/>
      <c r="B103" s="45"/>
      <c r="C103" s="53"/>
      <c r="D103" s="50"/>
      <c r="E103" s="51"/>
      <c r="F103" s="51"/>
      <c r="G103" s="51"/>
      <c r="H103" s="51"/>
      <c r="I103" s="66"/>
      <c r="J103" s="70"/>
      <c r="K103" s="68"/>
      <c r="L103" s="52"/>
      <c r="M103" s="46"/>
      <c r="P103" s="29"/>
      <c r="Q103" s="29"/>
      <c r="R103" s="29"/>
      <c r="S103" s="29"/>
      <c r="T103" s="33"/>
      <c r="V103" s="11"/>
      <c r="Z103" s="18"/>
    </row>
    <row r="104" spans="1:26">
      <c r="A104" s="11"/>
      <c r="B104" s="45"/>
      <c r="C104" s="53"/>
      <c r="D104" s="50"/>
      <c r="E104" s="51"/>
      <c r="F104" s="51"/>
      <c r="G104" s="51"/>
      <c r="H104" s="51"/>
      <c r="I104" s="66"/>
      <c r="J104" s="70"/>
      <c r="K104" s="68"/>
      <c r="L104" s="52"/>
      <c r="M104" s="46"/>
      <c r="P104" s="29"/>
      <c r="Q104" s="29"/>
      <c r="R104" s="29"/>
      <c r="S104" s="29"/>
      <c r="T104" s="33"/>
      <c r="V104" s="11"/>
      <c r="Z104" s="18"/>
    </row>
    <row r="105" spans="1:26">
      <c r="A105" s="11"/>
      <c r="B105" s="45"/>
      <c r="C105" s="53"/>
      <c r="D105" s="50"/>
      <c r="E105" s="51"/>
      <c r="F105" s="51"/>
      <c r="G105" s="51"/>
      <c r="H105" s="51"/>
      <c r="I105" s="66"/>
      <c r="J105" s="70"/>
      <c r="K105" s="68"/>
      <c r="L105" s="52"/>
      <c r="M105" s="46"/>
      <c r="P105" s="29"/>
      <c r="Q105" s="29"/>
      <c r="R105" s="29"/>
      <c r="S105" s="29"/>
      <c r="T105" s="33"/>
      <c r="V105" s="11"/>
      <c r="Z105" s="18"/>
    </row>
    <row r="106" spans="1:26">
      <c r="A106" s="11"/>
      <c r="B106" s="45"/>
      <c r="C106" s="53"/>
      <c r="D106" s="50"/>
      <c r="E106" s="51"/>
      <c r="F106" s="51"/>
      <c r="G106" s="51"/>
      <c r="H106" s="51"/>
      <c r="I106" s="66"/>
      <c r="J106" s="70"/>
      <c r="K106" s="68"/>
      <c r="L106" s="52"/>
      <c r="M106" s="46"/>
      <c r="P106" s="29"/>
      <c r="Q106" s="29"/>
      <c r="R106" s="29"/>
      <c r="S106" s="29"/>
      <c r="T106" s="33"/>
      <c r="V106" s="11"/>
      <c r="Z106" s="18"/>
    </row>
    <row r="107" spans="1:26">
      <c r="A107" s="11"/>
      <c r="B107" s="45"/>
      <c r="C107" s="54"/>
      <c r="D107" s="50"/>
      <c r="E107" s="51"/>
      <c r="F107" s="51"/>
      <c r="G107" s="51"/>
      <c r="H107" s="51"/>
      <c r="I107" s="66"/>
      <c r="J107" s="70"/>
      <c r="K107" s="68"/>
      <c r="L107" s="52"/>
      <c r="M107" s="46"/>
      <c r="P107" s="29"/>
      <c r="Q107" s="29"/>
      <c r="R107" s="29"/>
      <c r="S107" s="29"/>
      <c r="T107" s="33"/>
      <c r="V107" s="11"/>
      <c r="Z107" s="18"/>
    </row>
    <row r="108" spans="1:26" ht="18.5" thickBot="1">
      <c r="A108" s="11"/>
      <c r="B108" s="45"/>
      <c r="C108" s="55"/>
      <c r="D108" s="50"/>
      <c r="E108" s="51"/>
      <c r="F108" s="51"/>
      <c r="G108" s="51"/>
      <c r="H108" s="51"/>
      <c r="I108" s="66"/>
      <c r="J108" s="69"/>
      <c r="K108" s="68"/>
      <c r="L108" s="52"/>
      <c r="M108" s="46"/>
      <c r="P108" s="31"/>
      <c r="Q108" s="31"/>
      <c r="R108" s="31"/>
      <c r="S108" s="31"/>
      <c r="T108" s="33"/>
      <c r="V108" s="11"/>
    </row>
    <row r="109" spans="1:26" ht="19" thickTop="1" thickBot="1">
      <c r="A109" s="5"/>
      <c r="B109" s="80"/>
      <c r="C109" s="37" t="s">
        <v>32</v>
      </c>
      <c r="D109" s="40"/>
      <c r="E109" s="38">
        <f>SUM(E9:E108)</f>
        <v>123</v>
      </c>
      <c r="F109" s="38">
        <f>SUM(F9:F108)</f>
        <v>235</v>
      </c>
      <c r="G109" s="38">
        <f>SUM(G9:G108)</f>
        <v>347</v>
      </c>
      <c r="H109" s="38">
        <f>SUM(H9:H108)</f>
        <v>459</v>
      </c>
      <c r="I109" s="57"/>
      <c r="J109" s="72">
        <f>SUM(J10:J108)</f>
        <v>0</v>
      </c>
      <c r="K109" s="42"/>
      <c r="L109" s="38">
        <f>SUM(L9:L108)</f>
        <v>0</v>
      </c>
      <c r="M109" s="46"/>
      <c r="P109" s="32"/>
      <c r="Q109" s="32"/>
      <c r="R109" s="32"/>
      <c r="S109" s="32"/>
      <c r="T109" s="6"/>
      <c r="U109" s="5"/>
      <c r="V109" s="5"/>
      <c r="W109" s="5"/>
    </row>
    <row r="110" spans="1:26">
      <c r="B110" s="81"/>
      <c r="C110" s="26"/>
      <c r="D110" s="82"/>
      <c r="E110" s="82"/>
      <c r="F110" s="82"/>
      <c r="G110" s="82"/>
      <c r="H110" s="82"/>
      <c r="I110" s="82"/>
      <c r="J110" s="82"/>
      <c r="K110" s="82"/>
      <c r="L110" s="26"/>
      <c r="M110" s="47"/>
      <c r="P110" s="5"/>
      <c r="Q110" s="5"/>
      <c r="R110" s="5"/>
      <c r="S110" s="5"/>
      <c r="U110" s="5"/>
      <c r="V110" s="5"/>
      <c r="W110" s="5"/>
    </row>
    <row r="112" spans="1:26">
      <c r="D112" s="10"/>
    </row>
    <row r="113" spans="3:12" ht="18.5" thickBot="1">
      <c r="C113" t="s">
        <v>33</v>
      </c>
    </row>
    <row r="114" spans="3:12" ht="93" customHeight="1" thickBot="1">
      <c r="C114" s="34"/>
      <c r="D114" s="35"/>
      <c r="E114" s="35"/>
      <c r="F114" s="35"/>
      <c r="G114" s="35"/>
      <c r="H114" s="35"/>
      <c r="I114" s="35"/>
      <c r="J114" s="35"/>
      <c r="K114" s="35"/>
      <c r="L114" s="36"/>
    </row>
  </sheetData>
  <sheetProtection formatCells="0" formatColumns="0" formatRows="0" insertColumns="0" insertRows="0" deleteColumns="0" deleteRows="0" sort="0" autoFilter="0" pivotTables="0"/>
  <mergeCells count="6">
    <mergeCell ref="T7:T8"/>
    <mergeCell ref="A2:K2"/>
    <mergeCell ref="I7:I8"/>
    <mergeCell ref="J7:J8"/>
    <mergeCell ref="K7:K8"/>
    <mergeCell ref="L7:L8"/>
  </mergeCells>
  <phoneticPr fontId="1"/>
  <conditionalFormatting sqref="C8">
    <cfRule type="expression" dxfId="13" priority="2">
      <formula>$C$9=""</formula>
    </cfRule>
  </conditionalFormatting>
  <conditionalFormatting sqref="C9:C107">
    <cfRule type="containsBlanks" dxfId="12" priority="3">
      <formula>LEN(TRIM(C9))=0</formula>
    </cfRule>
  </conditionalFormatting>
  <conditionalFormatting sqref="C9:C108">
    <cfRule type="notContainsBlanks" dxfId="11" priority="15">
      <formula>LEN(TRIM(C9))&gt;0</formula>
    </cfRule>
  </conditionalFormatting>
  <conditionalFormatting sqref="C10:L108">
    <cfRule type="expression" dxfId="10" priority="14">
      <formula>COUNTA($D10:$D$105)+COUNTA($C9:$C$105)=0</formula>
    </cfRule>
  </conditionalFormatting>
  <conditionalFormatting sqref="D9:D108">
    <cfRule type="expression" dxfId="9" priority="4">
      <formula>$C9="*"</formula>
    </cfRule>
  </conditionalFormatting>
  <conditionalFormatting sqref="E109:H109">
    <cfRule type="cellIs" dxfId="8" priority="13" operator="equal">
      <formula>0</formula>
    </cfRule>
  </conditionalFormatting>
  <conditionalFormatting sqref="E9:I108 K9:L108">
    <cfRule type="expression" dxfId="7" priority="1">
      <formula>$C9&lt;&gt;""</formula>
    </cfRule>
    <cfRule type="expression" dxfId="6" priority="5">
      <formula>E9&lt;&gt;""</formula>
    </cfRule>
    <cfRule type="expression" dxfId="5" priority="6">
      <formula>$D9&lt;&gt;""</formula>
    </cfRule>
  </conditionalFormatting>
  <conditionalFormatting sqref="L109">
    <cfRule type="cellIs" dxfId="4" priority="7" operator="equal">
      <formula>0</formula>
    </cfRule>
  </conditionalFormatting>
  <conditionalFormatting sqref="P9:T108">
    <cfRule type="expression" dxfId="3" priority="8">
      <formula>NOT($C9="")</formula>
    </cfRule>
  </conditionalFormatting>
  <conditionalFormatting sqref="P109:T109">
    <cfRule type="cellIs" dxfId="2" priority="12" operator="equal">
      <formula>0</formula>
    </cfRule>
  </conditionalFormatting>
  <dataValidations count="1">
    <dataValidation type="list" allowBlank="1" showInputMessage="1" showErrorMessage="1" sqref="C9:C108" xr:uid="{1695D254-A292-40EF-A846-6D758A4ACB3A}">
      <formula1>#REF!</formula1>
    </dataValidation>
  </dataValidations>
  <pageMargins left="0.7" right="0.7" top="0.75" bottom="0.75" header="0.3" footer="0.3"/>
  <pageSetup paperSize="9" scale="21"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7EC93-F14F-4144-8FC7-95CDC0444801}">
  <sheetPr codeName="Sheet24">
    <tabColor rgb="FFFFC000"/>
  </sheetPr>
  <dimension ref="A1:I48"/>
  <sheetViews>
    <sheetView showGridLines="0" view="pageBreakPreview" topLeftCell="A10" zoomScale="40" zoomScaleNormal="70" zoomScaleSheetLayoutView="40" workbookViewId="0">
      <selection activeCell="E12" sqref="E12"/>
    </sheetView>
  </sheetViews>
  <sheetFormatPr defaultRowHeight="18"/>
  <cols>
    <col min="1" max="1" width="5.08203125" customWidth="1"/>
    <col min="2" max="2" width="15.5" customWidth="1"/>
    <col min="4" max="4" width="50.75" customWidth="1"/>
    <col min="5" max="5" width="27.5" customWidth="1"/>
    <col min="6" max="6" width="39.5" customWidth="1"/>
    <col min="7" max="8" width="28.58203125" customWidth="1"/>
    <col min="9" max="9" width="22.25" customWidth="1"/>
    <col min="10" max="10" width="4.58203125" customWidth="1"/>
  </cols>
  <sheetData>
    <row r="1" spans="1:9">
      <c r="I1" s="64" t="s">
        <v>1</v>
      </c>
    </row>
    <row r="2" spans="1:9">
      <c r="A2" s="1" t="s">
        <v>41</v>
      </c>
      <c r="B2" s="1"/>
      <c r="I2" s="23" t="s">
        <v>3</v>
      </c>
    </row>
    <row r="3" spans="1:9" ht="27" customHeight="1">
      <c r="A3" s="329" t="s">
        <v>42</v>
      </c>
      <c r="B3" s="329"/>
      <c r="C3" s="329"/>
      <c r="D3" s="329"/>
      <c r="E3" s="329"/>
      <c r="F3" s="329"/>
      <c r="G3" s="329"/>
      <c r="H3" s="329"/>
    </row>
    <row r="4" spans="1:9" ht="18.5" thickBot="1"/>
    <row r="5" spans="1:9" ht="43.5" customHeight="1">
      <c r="B5" s="17" t="s">
        <v>43</v>
      </c>
      <c r="C5" s="12" t="s">
        <v>44</v>
      </c>
      <c r="D5" s="12" t="s">
        <v>45</v>
      </c>
      <c r="E5" s="14" t="s">
        <v>46</v>
      </c>
      <c r="F5" s="14" t="s">
        <v>47</v>
      </c>
      <c r="G5" s="12" t="s">
        <v>48</v>
      </c>
      <c r="H5" s="12" t="s">
        <v>49</v>
      </c>
      <c r="I5" s="15" t="s">
        <v>50</v>
      </c>
    </row>
    <row r="6" spans="1:9" ht="54">
      <c r="B6" s="7" t="s">
        <v>51</v>
      </c>
      <c r="C6" s="62">
        <v>1</v>
      </c>
      <c r="D6" s="73" t="s">
        <v>52</v>
      </c>
      <c r="E6" s="58">
        <v>42000</v>
      </c>
      <c r="F6" s="2" t="s">
        <v>53</v>
      </c>
      <c r="G6" s="2" t="s">
        <v>54</v>
      </c>
      <c r="H6" s="75"/>
      <c r="I6" s="21"/>
    </row>
    <row r="7" spans="1:9" ht="36">
      <c r="B7" s="7" t="s">
        <v>51</v>
      </c>
      <c r="C7" s="62">
        <v>2</v>
      </c>
      <c r="D7" s="73" t="s">
        <v>55</v>
      </c>
      <c r="E7" s="58">
        <v>8400</v>
      </c>
      <c r="F7" s="2" t="s">
        <v>53</v>
      </c>
      <c r="G7" s="2" t="s">
        <v>56</v>
      </c>
      <c r="H7" s="75"/>
      <c r="I7" s="21"/>
    </row>
    <row r="8" spans="1:9" ht="36">
      <c r="B8" s="7" t="s">
        <v>51</v>
      </c>
      <c r="C8" s="62">
        <v>3</v>
      </c>
      <c r="D8" s="73" t="s">
        <v>57</v>
      </c>
      <c r="E8" s="58">
        <v>17010</v>
      </c>
      <c r="F8" s="2" t="s">
        <v>53</v>
      </c>
      <c r="G8" s="2" t="s">
        <v>56</v>
      </c>
      <c r="H8" s="75"/>
      <c r="I8" s="21"/>
    </row>
    <row r="9" spans="1:9" ht="54">
      <c r="B9" s="7" t="s">
        <v>58</v>
      </c>
      <c r="C9" s="62">
        <v>1</v>
      </c>
      <c r="D9" s="73" t="s">
        <v>59</v>
      </c>
      <c r="E9" s="58">
        <v>300000</v>
      </c>
      <c r="F9" s="2" t="s">
        <v>60</v>
      </c>
      <c r="G9" s="2" t="s">
        <v>54</v>
      </c>
      <c r="H9" s="75">
        <f>I9/E9</f>
        <v>0.66666666666666663</v>
      </c>
      <c r="I9" s="21">
        <v>200000</v>
      </c>
    </row>
    <row r="10" spans="1:9" ht="36">
      <c r="B10" s="7" t="s">
        <v>58</v>
      </c>
      <c r="C10" s="62">
        <v>2</v>
      </c>
      <c r="D10" s="73" t="s">
        <v>61</v>
      </c>
      <c r="E10" s="58">
        <v>60000</v>
      </c>
      <c r="F10" s="2" t="s">
        <v>60</v>
      </c>
      <c r="G10" s="2" t="s">
        <v>54</v>
      </c>
      <c r="H10" s="75">
        <f t="shared" ref="H10:H11" si="0">I10/E10</f>
        <v>0.66666666666666663</v>
      </c>
      <c r="I10" s="21">
        <v>40000</v>
      </c>
    </row>
    <row r="11" spans="1:9" ht="36">
      <c r="B11" s="7" t="s">
        <v>58</v>
      </c>
      <c r="C11" s="62">
        <v>3</v>
      </c>
      <c r="D11" s="73" t="s">
        <v>62</v>
      </c>
      <c r="E11" s="58">
        <v>128250</v>
      </c>
      <c r="F11" s="2" t="s">
        <v>60</v>
      </c>
      <c r="G11" s="2" t="s">
        <v>54</v>
      </c>
      <c r="H11" s="75">
        <f t="shared" si="0"/>
        <v>0.64327485380116955</v>
      </c>
      <c r="I11" s="21">
        <v>82500</v>
      </c>
    </row>
    <row r="12" spans="1:9" ht="36">
      <c r="B12" s="7" t="s">
        <v>58</v>
      </c>
      <c r="C12" s="62">
        <v>4</v>
      </c>
      <c r="D12" s="73" t="s">
        <v>63</v>
      </c>
      <c r="E12" s="58">
        <v>205000</v>
      </c>
      <c r="F12" s="2" t="s">
        <v>60</v>
      </c>
      <c r="G12" s="2" t="s">
        <v>54</v>
      </c>
      <c r="H12" s="75">
        <f>I12/E12</f>
        <v>0.66666341463414636</v>
      </c>
      <c r="I12" s="21">
        <v>136666</v>
      </c>
    </row>
    <row r="13" spans="1:9" ht="72">
      <c r="B13" s="7" t="s">
        <v>58</v>
      </c>
      <c r="C13" s="62">
        <v>5</v>
      </c>
      <c r="D13" s="73" t="s">
        <v>64</v>
      </c>
      <c r="E13" s="58">
        <v>316000</v>
      </c>
      <c r="F13" s="2" t="s">
        <v>65</v>
      </c>
      <c r="G13" s="2" t="s">
        <v>66</v>
      </c>
      <c r="H13" s="75">
        <f t="shared" ref="H13:H14" si="1">I13/E13</f>
        <v>0.71518987341772156</v>
      </c>
      <c r="I13" s="21">
        <v>226000</v>
      </c>
    </row>
    <row r="14" spans="1:9" ht="54">
      <c r="B14" s="7" t="s">
        <v>58</v>
      </c>
      <c r="C14" s="62">
        <v>6</v>
      </c>
      <c r="D14" s="73" t="s">
        <v>67</v>
      </c>
      <c r="E14" s="58">
        <v>310000</v>
      </c>
      <c r="F14" s="2" t="s">
        <v>68</v>
      </c>
      <c r="G14" s="2" t="s">
        <v>69</v>
      </c>
      <c r="H14" s="75">
        <f t="shared" si="1"/>
        <v>0.45161290322580644</v>
      </c>
      <c r="I14" s="21">
        <v>140000</v>
      </c>
    </row>
    <row r="15" spans="1:9">
      <c r="B15" s="7"/>
      <c r="C15" s="62"/>
      <c r="D15" s="73"/>
      <c r="E15" s="58"/>
      <c r="F15" s="2"/>
      <c r="G15" s="2"/>
      <c r="H15" s="75"/>
      <c r="I15" s="21"/>
    </row>
    <row r="16" spans="1:9">
      <c r="B16" s="7"/>
      <c r="C16" s="62"/>
      <c r="D16" s="73"/>
      <c r="E16" s="58"/>
      <c r="F16" s="2"/>
      <c r="G16" s="2"/>
      <c r="H16" s="75"/>
      <c r="I16" s="21"/>
    </row>
    <row r="17" spans="2:9">
      <c r="B17" s="7"/>
      <c r="C17" s="62"/>
      <c r="D17" s="73"/>
      <c r="E17" s="58"/>
      <c r="F17" s="2"/>
      <c r="G17" s="2"/>
      <c r="H17" s="75"/>
      <c r="I17" s="21"/>
    </row>
    <row r="18" spans="2:9">
      <c r="B18" s="7"/>
      <c r="C18" s="62"/>
      <c r="D18" s="73"/>
      <c r="E18" s="58"/>
      <c r="F18" s="2"/>
      <c r="G18" s="2"/>
      <c r="H18" s="75"/>
      <c r="I18" s="21"/>
    </row>
    <row r="19" spans="2:9">
      <c r="B19" s="7"/>
      <c r="C19" s="62"/>
      <c r="D19" s="73"/>
      <c r="E19" s="58"/>
      <c r="F19" s="2"/>
      <c r="G19" s="2"/>
      <c r="H19" s="75"/>
      <c r="I19" s="21"/>
    </row>
    <row r="20" spans="2:9">
      <c r="B20" s="7"/>
      <c r="C20" s="62"/>
      <c r="D20" s="73"/>
      <c r="E20" s="58"/>
      <c r="F20" s="2"/>
      <c r="G20" s="2"/>
      <c r="H20" s="75"/>
      <c r="I20" s="21"/>
    </row>
    <row r="21" spans="2:9">
      <c r="B21" s="7"/>
      <c r="C21" s="62"/>
      <c r="D21" s="73"/>
      <c r="E21" s="58"/>
      <c r="F21" s="2"/>
      <c r="G21" s="2"/>
      <c r="H21" s="75"/>
      <c r="I21" s="21"/>
    </row>
    <row r="22" spans="2:9">
      <c r="B22" s="7"/>
      <c r="C22" s="62"/>
      <c r="D22" s="73"/>
      <c r="E22" s="58"/>
      <c r="F22" s="2"/>
      <c r="G22" s="2"/>
      <c r="H22" s="75"/>
      <c r="I22" s="21"/>
    </row>
    <row r="23" spans="2:9">
      <c r="B23" s="7"/>
      <c r="C23" s="62"/>
      <c r="D23" s="73"/>
      <c r="E23" s="58"/>
      <c r="F23" s="2"/>
      <c r="G23" s="2"/>
      <c r="H23" s="75"/>
      <c r="I23" s="21"/>
    </row>
    <row r="24" spans="2:9">
      <c r="B24" s="7"/>
      <c r="C24" s="62"/>
      <c r="D24" s="73"/>
      <c r="E24" s="58"/>
      <c r="F24" s="2"/>
      <c r="G24" s="2"/>
      <c r="H24" s="75"/>
      <c r="I24" s="21"/>
    </row>
    <row r="25" spans="2:9">
      <c r="B25" s="7"/>
      <c r="C25" s="62"/>
      <c r="D25" s="73"/>
      <c r="E25" s="58"/>
      <c r="F25" s="2"/>
      <c r="G25" s="2"/>
      <c r="H25" s="75"/>
      <c r="I25" s="21"/>
    </row>
    <row r="26" spans="2:9">
      <c r="B26" s="7"/>
      <c r="C26" s="62"/>
      <c r="D26" s="73"/>
      <c r="E26" s="58"/>
      <c r="F26" s="2"/>
      <c r="G26" s="2"/>
      <c r="H26" s="75"/>
      <c r="I26" s="21"/>
    </row>
    <row r="27" spans="2:9">
      <c r="B27" s="7"/>
      <c r="C27" s="62"/>
      <c r="D27" s="73"/>
      <c r="E27" s="58"/>
      <c r="F27" s="2"/>
      <c r="G27" s="2"/>
      <c r="H27" s="75"/>
      <c r="I27" s="21"/>
    </row>
    <row r="28" spans="2:9">
      <c r="B28" s="7"/>
      <c r="C28" s="62"/>
      <c r="D28" s="73"/>
      <c r="E28" s="58"/>
      <c r="F28" s="2"/>
      <c r="G28" s="2"/>
      <c r="H28" s="75"/>
      <c r="I28" s="21"/>
    </row>
    <row r="29" spans="2:9">
      <c r="B29" s="7"/>
      <c r="C29" s="62"/>
      <c r="D29" s="73"/>
      <c r="E29" s="58"/>
      <c r="F29" s="2"/>
      <c r="G29" s="2"/>
      <c r="H29" s="75"/>
      <c r="I29" s="21"/>
    </row>
    <row r="30" spans="2:9">
      <c r="B30" s="7"/>
      <c r="C30" s="62"/>
      <c r="D30" s="73"/>
      <c r="E30" s="58"/>
      <c r="F30" s="2"/>
      <c r="G30" s="2"/>
      <c r="H30" s="75"/>
      <c r="I30" s="21"/>
    </row>
    <row r="31" spans="2:9">
      <c r="B31" s="7"/>
      <c r="C31" s="62"/>
      <c r="D31" s="73"/>
      <c r="E31" s="58"/>
      <c r="F31" s="2"/>
      <c r="G31" s="2"/>
      <c r="H31" s="75"/>
      <c r="I31" s="21"/>
    </row>
    <row r="32" spans="2:9">
      <c r="B32" s="7"/>
      <c r="C32" s="62"/>
      <c r="D32" s="73"/>
      <c r="E32" s="58"/>
      <c r="F32" s="2"/>
      <c r="G32" s="2"/>
      <c r="H32" s="75"/>
      <c r="I32" s="21"/>
    </row>
    <row r="33" spans="1:9">
      <c r="B33" s="7"/>
      <c r="C33" s="62"/>
      <c r="D33" s="73"/>
      <c r="E33" s="58"/>
      <c r="F33" s="2"/>
      <c r="G33" s="2"/>
      <c r="H33" s="75"/>
      <c r="I33" s="21"/>
    </row>
    <row r="34" spans="1:9">
      <c r="B34" s="7"/>
      <c r="C34" s="62"/>
      <c r="D34" s="73"/>
      <c r="E34" s="58"/>
      <c r="F34" s="2"/>
      <c r="G34" s="2"/>
      <c r="H34" s="75"/>
      <c r="I34" s="21"/>
    </row>
    <row r="35" spans="1:9">
      <c r="B35" s="7"/>
      <c r="C35" s="62"/>
      <c r="D35" s="73"/>
      <c r="E35" s="58"/>
      <c r="F35" s="2"/>
      <c r="G35" s="2"/>
      <c r="H35" s="75"/>
      <c r="I35" s="21"/>
    </row>
    <row r="36" spans="1:9">
      <c r="B36" s="7"/>
      <c r="C36" s="62"/>
      <c r="D36" s="73"/>
      <c r="E36" s="58"/>
      <c r="F36" s="2"/>
      <c r="G36" s="2"/>
      <c r="H36" s="75"/>
      <c r="I36" s="21"/>
    </row>
    <row r="37" spans="1:9">
      <c r="B37" s="7"/>
      <c r="C37" s="62"/>
      <c r="D37" s="73"/>
      <c r="E37" s="58"/>
      <c r="F37" s="2"/>
      <c r="G37" s="2"/>
      <c r="H37" s="75"/>
      <c r="I37" s="21"/>
    </row>
    <row r="38" spans="1:9">
      <c r="B38" s="7"/>
      <c r="C38" s="62"/>
      <c r="D38" s="73"/>
      <c r="E38" s="58"/>
      <c r="F38" s="2"/>
      <c r="G38" s="2"/>
      <c r="H38" s="75"/>
      <c r="I38" s="21"/>
    </row>
    <row r="39" spans="1:9">
      <c r="B39" s="7"/>
      <c r="C39" s="62"/>
      <c r="D39" s="73"/>
      <c r="E39" s="58"/>
      <c r="F39" s="2"/>
      <c r="G39" s="2"/>
      <c r="H39" s="75"/>
      <c r="I39" s="21"/>
    </row>
    <row r="40" spans="1:9">
      <c r="B40" s="7"/>
      <c r="C40" s="62"/>
      <c r="D40" s="73"/>
      <c r="E40" s="58"/>
      <c r="F40" s="2"/>
      <c r="G40" s="2"/>
      <c r="H40" s="75"/>
      <c r="I40" s="21"/>
    </row>
    <row r="41" spans="1:9">
      <c r="B41" s="7"/>
      <c r="C41" s="62"/>
      <c r="D41" s="73"/>
      <c r="E41" s="58"/>
      <c r="F41" s="2"/>
      <c r="G41" s="2"/>
      <c r="H41" s="75"/>
      <c r="I41" s="21"/>
    </row>
    <row r="42" spans="1:9">
      <c r="B42" s="7"/>
      <c r="C42" s="62"/>
      <c r="D42" s="73"/>
      <c r="E42" s="58"/>
      <c r="F42" s="2"/>
      <c r="G42" s="2"/>
      <c r="H42" s="75"/>
      <c r="I42" s="21"/>
    </row>
    <row r="43" spans="1:9">
      <c r="B43" s="7"/>
      <c r="C43" s="62"/>
      <c r="D43" s="73"/>
      <c r="E43" s="58"/>
      <c r="F43" s="2"/>
      <c r="G43" s="2"/>
      <c r="H43" s="75"/>
      <c r="I43" s="21"/>
    </row>
    <row r="44" spans="1:9">
      <c r="B44" s="7"/>
      <c r="C44" s="62"/>
      <c r="D44" s="73"/>
      <c r="E44" s="58"/>
      <c r="F44" s="2"/>
      <c r="G44" s="2"/>
      <c r="H44" s="75"/>
      <c r="I44" s="21"/>
    </row>
    <row r="45" spans="1:9" ht="18.5" thickBot="1">
      <c r="B45" s="8"/>
      <c r="C45" s="63"/>
      <c r="D45" s="74"/>
      <c r="E45" s="60"/>
      <c r="F45" s="59"/>
      <c r="G45" s="59"/>
      <c r="H45" s="76"/>
      <c r="I45" s="22"/>
    </row>
    <row r="46" spans="1:9">
      <c r="B46" s="10"/>
      <c r="D46" s="3"/>
    </row>
    <row r="47" spans="1:9" ht="18.5" thickBot="1">
      <c r="A47" t="s">
        <v>33</v>
      </c>
    </row>
    <row r="48" spans="1:9" ht="105.75" customHeight="1" thickBot="1">
      <c r="B48" s="330"/>
      <c r="C48" s="331"/>
      <c r="D48" s="331"/>
      <c r="E48" s="331"/>
      <c r="F48" s="331"/>
      <c r="G48" s="331"/>
      <c r="H48" s="331"/>
      <c r="I48" s="332"/>
    </row>
  </sheetData>
  <mergeCells count="2">
    <mergeCell ref="A3:H3"/>
    <mergeCell ref="B48:I48"/>
  </mergeCells>
  <phoneticPr fontId="1"/>
  <conditionalFormatting sqref="B6:H45">
    <cfRule type="cellIs" dxfId="1" priority="1" operator="equal">
      <formula>0</formula>
    </cfRule>
  </conditionalFormatting>
  <conditionalFormatting sqref="I6:I45">
    <cfRule type="containsBlanks" dxfId="0" priority="2">
      <formula>LEN(TRIM(I6))=0</formula>
    </cfRule>
  </conditionalFormatting>
  <dataValidations count="1">
    <dataValidation type="list" operator="greaterThan" allowBlank="1" showInputMessage="1" showErrorMessage="1" error="数値4桁(西暦)で入力してください。" sqref="B6:B45" xr:uid="{C1DD1448-E157-4C33-A44B-3956DFA25B7D}">
      <formula1>"令和4年度,令和5年度,令和6年度,令和7年度,令和8年度,令和9年度,令和10年度,令和11年度,令和12年度"</formula1>
    </dataValidation>
  </dataValidations>
  <pageMargins left="0.7" right="0.7" top="0.75" bottom="0.75" header="0.3" footer="0.3"/>
  <pageSetup paperSize="9" scale="33" orientation="portrait" horizontalDpi="90" verticalDpi="9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A6233-419A-48E6-8B29-313CBEC6D1F7}">
  <sheetPr>
    <tabColor rgb="FFFF0000"/>
    <pageSetUpPr fitToPage="1"/>
  </sheetPr>
  <dimension ref="B1:AZ45"/>
  <sheetViews>
    <sheetView showGridLines="0" view="pageBreakPreview" zoomScale="55" zoomScaleNormal="60" zoomScaleSheetLayoutView="55" workbookViewId="0">
      <selection activeCell="D33" sqref="D33"/>
    </sheetView>
  </sheetViews>
  <sheetFormatPr defaultColWidth="8.58203125" defaultRowHeight="18"/>
  <cols>
    <col min="1" max="1" width="1.75" customWidth="1"/>
    <col min="2" max="4" width="15.25" customWidth="1"/>
    <col min="5" max="5" width="18.58203125" customWidth="1"/>
    <col min="6" max="6" width="32.83203125" customWidth="1"/>
    <col min="7" max="7" width="18.58203125" customWidth="1"/>
    <col min="8" max="8" width="10.75" customWidth="1"/>
    <col min="9" max="11" width="18.58203125" customWidth="1"/>
    <col min="12" max="12" width="24.25" customWidth="1"/>
    <col min="13" max="14" width="16.58203125" customWidth="1"/>
    <col min="16" max="17" width="16.58203125" customWidth="1"/>
    <col min="18" max="18" width="12.58203125" customWidth="1"/>
    <col min="19" max="19" width="14.75" customWidth="1"/>
    <col min="20" max="20" width="9.33203125" customWidth="1"/>
    <col min="21" max="21" width="14.75" customWidth="1"/>
  </cols>
  <sheetData>
    <row r="1" spans="2:21" s="148" customFormat="1" ht="29">
      <c r="B1" s="196" t="s">
        <v>70</v>
      </c>
      <c r="F1" s="148" t="s">
        <v>71</v>
      </c>
    </row>
    <row r="2" spans="2:21" ht="18.5" thickBot="1"/>
    <row r="3" spans="2:21" s="153" customFormat="1" ht="26.5" customHeight="1">
      <c r="B3" s="283" t="s">
        <v>72</v>
      </c>
      <c r="C3" s="282" t="s">
        <v>73</v>
      </c>
      <c r="D3" s="149" t="s">
        <v>74</v>
      </c>
      <c r="E3" s="149" t="s">
        <v>75</v>
      </c>
      <c r="F3" s="150" t="s">
        <v>76</v>
      </c>
      <c r="G3" s="333" t="s">
        <v>77</v>
      </c>
      <c r="H3" s="334"/>
      <c r="I3" s="334"/>
      <c r="J3" s="334"/>
      <c r="K3" s="334"/>
      <c r="L3" s="335"/>
      <c r="M3" s="151"/>
      <c r="N3" s="152"/>
      <c r="O3" s="336" t="s">
        <v>78</v>
      </c>
      <c r="P3" s="336"/>
      <c r="Q3" s="336" t="s">
        <v>79</v>
      </c>
      <c r="R3" s="337"/>
      <c r="S3" s="338" t="s">
        <v>80</v>
      </c>
      <c r="T3" s="339"/>
      <c r="U3" s="340"/>
    </row>
    <row r="4" spans="2:21" s="153" customFormat="1" ht="26.5" customHeight="1" thickBot="1">
      <c r="B4" s="309"/>
      <c r="C4" s="310"/>
      <c r="D4" s="154" t="str">
        <f>IFERROR(VLOOKUP(B4&amp;C4,リスト①!D2:E1795,2,FALSE),"")</f>
        <v/>
      </c>
      <c r="E4" s="284" t="str">
        <f>IFERROR(IF(COUNTIF(リスト②!A3:A49,C4)=1,VLOOKUP(C4,リスト②!$A$3:$B$49,2,FALSE),VLOOKUP(D4,リスト③!$A$3:$D$1743,4,FALSE)),"")</f>
        <v/>
      </c>
      <c r="F4" s="311"/>
      <c r="G4" s="341"/>
      <c r="H4" s="342"/>
      <c r="I4" s="342"/>
      <c r="J4" s="342"/>
      <c r="K4" s="342"/>
      <c r="L4" s="343"/>
      <c r="M4" s="151"/>
      <c r="N4" s="289" t="s">
        <v>81</v>
      </c>
      <c r="O4" s="344">
        <f ca="1">IFERROR(P41,"")</f>
        <v>0</v>
      </c>
      <c r="P4" s="345"/>
      <c r="Q4" s="344">
        <f ca="1">IFERROR(U41,"")</f>
        <v>0</v>
      </c>
      <c r="R4" s="346"/>
      <c r="S4" s="347" t="str">
        <f ca="1">IFERROR(O4/Q4,"")</f>
        <v/>
      </c>
      <c r="T4" s="348"/>
      <c r="U4" s="349"/>
    </row>
    <row r="5" spans="2:21" ht="24" customHeight="1" thickBot="1">
      <c r="N5" s="290" t="s">
        <v>82</v>
      </c>
      <c r="O5" s="344">
        <f>IFERROR(SUMIF($H10:$H41,N5,$P10:$P41),"")</f>
        <v>0</v>
      </c>
      <c r="P5" s="345"/>
      <c r="Q5" s="344">
        <f>IFERROR(SUMIF($H10:$H41,"民生電力",$U10:$U41),"")</f>
        <v>0</v>
      </c>
      <c r="R5" s="346"/>
      <c r="S5" s="347" t="str">
        <f>IFERROR(O5/Q5,"")</f>
        <v/>
      </c>
      <c r="T5" s="348"/>
      <c r="U5" s="349"/>
    </row>
    <row r="6" spans="2:21" ht="24" customHeight="1" thickTop="1" thickBot="1">
      <c r="N6" s="291" t="s">
        <v>83</v>
      </c>
      <c r="O6" s="350">
        <f>IFERROR(SUMIF($H10:$H41,N6,$P10:$P41),"")</f>
        <v>0</v>
      </c>
      <c r="P6" s="351"/>
      <c r="Q6" s="350">
        <f>IFERROR(SUMIF($H10:$H41,"民生電力以外",$U10:$U41),"")</f>
        <v>0</v>
      </c>
      <c r="R6" s="352"/>
      <c r="S6" s="347" t="str">
        <f>IFERROR(O6/Q6,"")</f>
        <v/>
      </c>
      <c r="T6" s="348"/>
      <c r="U6" s="349"/>
    </row>
    <row r="8" spans="2:21" s="157" customFormat="1" ht="19.5" customHeight="1">
      <c r="B8" s="353" t="s">
        <v>84</v>
      </c>
      <c r="C8" s="353" t="s">
        <v>85</v>
      </c>
      <c r="D8" s="353"/>
      <c r="E8" s="354" t="s">
        <v>86</v>
      </c>
      <c r="F8" s="355"/>
      <c r="G8" s="356"/>
      <c r="H8" s="357" t="s">
        <v>87</v>
      </c>
      <c r="I8" s="357" t="s">
        <v>88</v>
      </c>
      <c r="J8" s="354" t="s">
        <v>89</v>
      </c>
      <c r="K8" s="355"/>
      <c r="L8" s="356"/>
      <c r="M8" s="354" t="s">
        <v>90</v>
      </c>
      <c r="N8" s="355"/>
      <c r="O8" s="355"/>
      <c r="P8" s="355"/>
      <c r="Q8" s="356"/>
      <c r="R8" s="353" t="s">
        <v>91</v>
      </c>
      <c r="S8" s="353"/>
      <c r="T8" s="353"/>
      <c r="U8" s="353"/>
    </row>
    <row r="9" spans="2:21" s="157" customFormat="1" ht="19.5" customHeight="1">
      <c r="B9" s="353"/>
      <c r="C9" s="353" t="s">
        <v>92</v>
      </c>
      <c r="D9" s="353" t="s">
        <v>93</v>
      </c>
      <c r="E9" s="353" t="s">
        <v>94</v>
      </c>
      <c r="F9" s="353" t="s">
        <v>95</v>
      </c>
      <c r="G9" s="353" t="s">
        <v>96</v>
      </c>
      <c r="H9" s="358"/>
      <c r="I9" s="358"/>
      <c r="J9" s="360" t="s">
        <v>97</v>
      </c>
      <c r="K9" s="360" t="s">
        <v>98</v>
      </c>
      <c r="L9" s="353" t="s">
        <v>99</v>
      </c>
      <c r="M9" s="360" t="s">
        <v>100</v>
      </c>
      <c r="N9" s="155" t="s">
        <v>101</v>
      </c>
      <c r="O9" s="155" t="s">
        <v>102</v>
      </c>
      <c r="P9" s="155" t="s">
        <v>103</v>
      </c>
      <c r="Q9" s="360" t="s">
        <v>104</v>
      </c>
      <c r="R9" s="353" t="s">
        <v>105</v>
      </c>
      <c r="S9" s="353" t="s">
        <v>106</v>
      </c>
      <c r="T9" s="357" t="s">
        <v>107</v>
      </c>
      <c r="U9" s="353" t="s">
        <v>108</v>
      </c>
    </row>
    <row r="10" spans="2:21" s="157" customFormat="1" ht="19.5" customHeight="1">
      <c r="B10" s="353"/>
      <c r="C10" s="353"/>
      <c r="D10" s="353"/>
      <c r="E10" s="353"/>
      <c r="F10" s="353"/>
      <c r="G10" s="353"/>
      <c r="H10" s="359"/>
      <c r="I10" s="359"/>
      <c r="J10" s="361"/>
      <c r="K10" s="361"/>
      <c r="L10" s="353"/>
      <c r="M10" s="361"/>
      <c r="N10" s="155" t="s">
        <v>109</v>
      </c>
      <c r="O10" s="155" t="s">
        <v>110</v>
      </c>
      <c r="P10" s="155" t="s">
        <v>111</v>
      </c>
      <c r="Q10" s="361"/>
      <c r="R10" s="353"/>
      <c r="S10" s="353"/>
      <c r="T10" s="359"/>
      <c r="U10" s="353"/>
    </row>
    <row r="11" spans="2:21" s="162" customFormat="1" ht="15">
      <c r="B11" s="158" t="str">
        <f>IFERROR($D$4*10000+(ROW()-10),"")</f>
        <v/>
      </c>
      <c r="C11" s="302"/>
      <c r="D11" s="164"/>
      <c r="E11" s="164"/>
      <c r="F11" s="303"/>
      <c r="G11" s="164"/>
      <c r="H11" s="164"/>
      <c r="I11" s="164"/>
      <c r="J11" s="164"/>
      <c r="K11" s="163"/>
      <c r="L11" s="164"/>
      <c r="M11" s="165"/>
      <c r="N11" s="165"/>
      <c r="O11" s="159" t="str">
        <f>IFERROR(IF($F11="(サ)ZEH_M",VLOOKUP($G11,費用効率性リスト!$F$27:$G$30,2,FALSE),(IF($E$4&gt;0.51,VLOOKUP($F11,費用効率性リスト!$F$4:$H$25,2,FALSE),VLOOKUP($F11,費用効率性リスト!$F$4:$H$25,3,FALSE)))),"")</f>
        <v/>
      </c>
      <c r="P11" s="160" t="str">
        <f>IFERROR(ROUNDDOWN(N11*IF(O11="定額",1,O11),-3),"")</f>
        <v/>
      </c>
      <c r="Q11" s="305"/>
      <c r="R11" s="307"/>
      <c r="S11" s="307"/>
      <c r="T11" s="307"/>
      <c r="U11" s="161">
        <f>S11*T11</f>
        <v>0</v>
      </c>
    </row>
    <row r="12" spans="2:21" s="162" customFormat="1" ht="15">
      <c r="B12" s="158" t="str">
        <f t="shared" ref="B12:B40" si="0">IFERROR($D$4*10000+(ROW()-10),"")</f>
        <v/>
      </c>
      <c r="C12" s="302"/>
      <c r="D12" s="164"/>
      <c r="E12" s="164"/>
      <c r="F12" s="303"/>
      <c r="G12" s="164"/>
      <c r="H12" s="164"/>
      <c r="I12" s="164"/>
      <c r="J12" s="164"/>
      <c r="K12" s="163"/>
      <c r="L12" s="164"/>
      <c r="M12" s="165"/>
      <c r="N12" s="165"/>
      <c r="O12" s="159" t="str">
        <f>IFERROR(IF($F12="(サ)ZEH_M",VLOOKUP($G12,費用効率性リスト!$F$27:$G$30,2,FALSE),(IF($E$4&gt;0.51,VLOOKUP($F12,費用効率性リスト!$F$4:$H$25,2,FALSE),VLOOKUP($F12,費用効率性リスト!$F$4:$H$25,3,FALSE)))),"")</f>
        <v/>
      </c>
      <c r="P12" s="160" t="str">
        <f t="shared" ref="P12:P40" si="1">IFERROR(ROUNDDOWN(N12*IF(O12="定額",1,O12),-3),"")</f>
        <v/>
      </c>
      <c r="Q12" s="305"/>
      <c r="R12" s="307"/>
      <c r="S12" s="307"/>
      <c r="T12" s="307"/>
      <c r="U12" s="161">
        <f t="shared" ref="U12:U40" si="2">S12*T12</f>
        <v>0</v>
      </c>
    </row>
    <row r="13" spans="2:21" s="162" customFormat="1" ht="15">
      <c r="B13" s="158" t="str">
        <f t="shared" si="0"/>
        <v/>
      </c>
      <c r="C13" s="302"/>
      <c r="D13" s="164"/>
      <c r="E13" s="164"/>
      <c r="F13" s="303"/>
      <c r="G13" s="164"/>
      <c r="H13" s="164"/>
      <c r="I13" s="164"/>
      <c r="J13" s="164"/>
      <c r="K13" s="163"/>
      <c r="L13" s="164"/>
      <c r="M13" s="165"/>
      <c r="N13" s="165"/>
      <c r="O13" s="159" t="str">
        <f>IFERROR(IF($F13="(サ)ZEH_M",VLOOKUP($G13,費用効率性リスト!$F$27:$G$30,2,FALSE),(IF($E$4&gt;0.51,VLOOKUP($F13,費用効率性リスト!$F$4:$H$25,2,FALSE),VLOOKUP($F13,費用効率性リスト!$F$4:$H$25,3,FALSE)))),"")</f>
        <v/>
      </c>
      <c r="P13" s="160" t="str">
        <f t="shared" si="1"/>
        <v/>
      </c>
      <c r="Q13" s="305"/>
      <c r="R13" s="307"/>
      <c r="S13" s="307"/>
      <c r="T13" s="307"/>
      <c r="U13" s="161">
        <f t="shared" si="2"/>
        <v>0</v>
      </c>
    </row>
    <row r="14" spans="2:21" s="162" customFormat="1" ht="15">
      <c r="B14" s="158" t="str">
        <f t="shared" si="0"/>
        <v/>
      </c>
      <c r="C14" s="302"/>
      <c r="D14" s="164"/>
      <c r="E14" s="164"/>
      <c r="F14" s="303"/>
      <c r="G14" s="164"/>
      <c r="H14" s="164"/>
      <c r="I14" s="164"/>
      <c r="J14" s="164"/>
      <c r="K14" s="163"/>
      <c r="L14" s="164"/>
      <c r="M14" s="165"/>
      <c r="N14" s="165"/>
      <c r="O14" s="159" t="str">
        <f>IFERROR(IF($F14="(サ)ZEH_M",VLOOKUP($G14,費用効率性リスト!$F$27:$G$30,2,FALSE),(IF($E$4&gt;0.51,VLOOKUP($F14,費用効率性リスト!$F$4:$H$25,2,FALSE),VLOOKUP($F14,費用効率性リスト!$F$4:$H$25,3,FALSE)))),"")</f>
        <v/>
      </c>
      <c r="P14" s="160" t="str">
        <f t="shared" si="1"/>
        <v/>
      </c>
      <c r="Q14" s="305"/>
      <c r="R14" s="307"/>
      <c r="S14" s="307"/>
      <c r="T14" s="307"/>
      <c r="U14" s="161">
        <f t="shared" si="2"/>
        <v>0</v>
      </c>
    </row>
    <row r="15" spans="2:21" s="162" customFormat="1" ht="15">
      <c r="B15" s="158" t="str">
        <f t="shared" si="0"/>
        <v/>
      </c>
      <c r="C15" s="302"/>
      <c r="D15" s="164"/>
      <c r="E15" s="164"/>
      <c r="F15" s="303"/>
      <c r="G15" s="164"/>
      <c r="H15" s="164"/>
      <c r="I15" s="164"/>
      <c r="J15" s="164"/>
      <c r="K15" s="163"/>
      <c r="L15" s="164"/>
      <c r="M15" s="165"/>
      <c r="N15" s="165"/>
      <c r="O15" s="159" t="str">
        <f>IFERROR(IF($F15="(サ)ZEH_M",VLOOKUP($G15,費用効率性リスト!$F$27:$G$30,2,FALSE),(IF($E$4&gt;0.51,VLOOKUP($F15,費用効率性リスト!$F$4:$H$25,2,FALSE),VLOOKUP($F15,費用効率性リスト!$F$4:$H$25,3,FALSE)))),"")</f>
        <v/>
      </c>
      <c r="P15" s="160" t="str">
        <f t="shared" si="1"/>
        <v/>
      </c>
      <c r="Q15" s="305"/>
      <c r="R15" s="307"/>
      <c r="S15" s="307"/>
      <c r="T15" s="307"/>
      <c r="U15" s="161">
        <f t="shared" si="2"/>
        <v>0</v>
      </c>
    </row>
    <row r="16" spans="2:21" s="162" customFormat="1" ht="15">
      <c r="B16" s="158" t="str">
        <f t="shared" si="0"/>
        <v/>
      </c>
      <c r="C16" s="302"/>
      <c r="D16" s="164"/>
      <c r="E16" s="164"/>
      <c r="F16" s="303"/>
      <c r="G16" s="164"/>
      <c r="H16" s="164"/>
      <c r="I16" s="164"/>
      <c r="J16" s="164"/>
      <c r="K16" s="163"/>
      <c r="L16" s="164"/>
      <c r="M16" s="165"/>
      <c r="N16" s="165"/>
      <c r="O16" s="159" t="str">
        <f>IFERROR(IF($F16="(サ)ZEH_M",VLOOKUP($G16,費用効率性リスト!$F$27:$G$30,2,FALSE),(IF($E$4&gt;0.51,VLOOKUP($F16,費用効率性リスト!$F$4:$H$25,2,FALSE),VLOOKUP($F16,費用効率性リスト!$F$4:$H$25,3,FALSE)))),"")</f>
        <v/>
      </c>
      <c r="P16" s="160" t="str">
        <f t="shared" si="1"/>
        <v/>
      </c>
      <c r="Q16" s="305"/>
      <c r="R16" s="307"/>
      <c r="S16" s="307"/>
      <c r="T16" s="307"/>
      <c r="U16" s="161">
        <f t="shared" si="2"/>
        <v>0</v>
      </c>
    </row>
    <row r="17" spans="2:21" s="162" customFormat="1" ht="15">
      <c r="B17" s="158" t="str">
        <f t="shared" si="0"/>
        <v/>
      </c>
      <c r="C17" s="302"/>
      <c r="D17" s="164"/>
      <c r="E17" s="164"/>
      <c r="F17" s="303"/>
      <c r="G17" s="164"/>
      <c r="H17" s="164"/>
      <c r="I17" s="164"/>
      <c r="J17" s="164"/>
      <c r="K17" s="163"/>
      <c r="L17" s="164"/>
      <c r="M17" s="165"/>
      <c r="N17" s="165"/>
      <c r="O17" s="159" t="str">
        <f>IFERROR(IF($F17="(サ)ZEH_M",VLOOKUP($G17,費用効率性リスト!$F$27:$G$30,2,FALSE),(IF($E$4&gt;0.51,VLOOKUP($F17,費用効率性リスト!$F$4:$H$25,2,FALSE),VLOOKUP($F17,費用効率性リスト!$F$4:$H$25,3,FALSE)))),"")</f>
        <v/>
      </c>
      <c r="P17" s="160" t="str">
        <f t="shared" si="1"/>
        <v/>
      </c>
      <c r="Q17" s="305"/>
      <c r="R17" s="164"/>
      <c r="S17" s="164"/>
      <c r="T17" s="164"/>
      <c r="U17" s="161">
        <f t="shared" si="2"/>
        <v>0</v>
      </c>
    </row>
    <row r="18" spans="2:21" s="162" customFormat="1" ht="15">
      <c r="B18" s="158" t="str">
        <f t="shared" si="0"/>
        <v/>
      </c>
      <c r="C18" s="302"/>
      <c r="D18" s="164"/>
      <c r="E18" s="164"/>
      <c r="F18" s="303"/>
      <c r="G18" s="164"/>
      <c r="H18" s="164"/>
      <c r="I18" s="164"/>
      <c r="J18" s="164"/>
      <c r="K18" s="163"/>
      <c r="L18" s="164"/>
      <c r="M18" s="165"/>
      <c r="N18" s="165"/>
      <c r="O18" s="159" t="str">
        <f>IFERROR(IF($F18="(サ)ZEH_M",VLOOKUP($G18,費用効率性リスト!$F$27:$G$30,2,FALSE),(IF($E$4&gt;0.51,VLOOKUP($F18,費用効率性リスト!$F$4:$H$25,2,FALSE),VLOOKUP($F18,費用効率性リスト!$F$4:$H$25,3,FALSE)))),"")</f>
        <v/>
      </c>
      <c r="P18" s="160" t="str">
        <f t="shared" si="1"/>
        <v/>
      </c>
      <c r="Q18" s="305"/>
      <c r="R18" s="164"/>
      <c r="S18" s="164"/>
      <c r="T18" s="164"/>
      <c r="U18" s="161">
        <f t="shared" si="2"/>
        <v>0</v>
      </c>
    </row>
    <row r="19" spans="2:21" s="162" customFormat="1" ht="15">
      <c r="B19" s="158" t="str">
        <f t="shared" si="0"/>
        <v/>
      </c>
      <c r="C19" s="302"/>
      <c r="D19" s="164"/>
      <c r="E19" s="164"/>
      <c r="F19" s="303"/>
      <c r="G19" s="164"/>
      <c r="H19" s="164"/>
      <c r="I19" s="164"/>
      <c r="J19" s="164"/>
      <c r="K19" s="163"/>
      <c r="L19" s="164"/>
      <c r="M19" s="165"/>
      <c r="N19" s="165"/>
      <c r="O19" s="159" t="str">
        <f>IFERROR(IF($F19="(サ)ZEH_M",VLOOKUP($G19,費用効率性リスト!$F$27:$G$30,2,FALSE),(IF($E$4&gt;0.51,VLOOKUP($F19,費用効率性リスト!$F$4:$H$25,2,FALSE),VLOOKUP($F19,費用効率性リスト!$F$4:$H$25,3,FALSE)))),"")</f>
        <v/>
      </c>
      <c r="P19" s="160" t="str">
        <f t="shared" si="1"/>
        <v/>
      </c>
      <c r="Q19" s="305"/>
      <c r="R19" s="164"/>
      <c r="S19" s="164"/>
      <c r="T19" s="164"/>
      <c r="U19" s="161">
        <f t="shared" si="2"/>
        <v>0</v>
      </c>
    </row>
    <row r="20" spans="2:21" s="162" customFormat="1" ht="15">
      <c r="B20" s="158" t="str">
        <f t="shared" si="0"/>
        <v/>
      </c>
      <c r="C20" s="302"/>
      <c r="D20" s="164"/>
      <c r="E20" s="164"/>
      <c r="F20" s="303"/>
      <c r="G20" s="164"/>
      <c r="H20" s="164"/>
      <c r="I20" s="164"/>
      <c r="J20" s="164"/>
      <c r="K20" s="163"/>
      <c r="L20" s="164"/>
      <c r="M20" s="165"/>
      <c r="N20" s="165"/>
      <c r="O20" s="159" t="str">
        <f>IFERROR(IF($F20="(サ)ZEH_M",VLOOKUP($G20,費用効率性リスト!$F$27:$G$30,2,FALSE),(IF($E$4&gt;0.51,VLOOKUP($F20,費用効率性リスト!$F$4:$H$25,2,FALSE),VLOOKUP($F20,費用効率性リスト!$F$4:$H$25,3,FALSE)))),"")</f>
        <v/>
      </c>
      <c r="P20" s="160" t="str">
        <f t="shared" si="1"/>
        <v/>
      </c>
      <c r="Q20" s="305"/>
      <c r="R20" s="164"/>
      <c r="S20" s="164"/>
      <c r="T20" s="164"/>
      <c r="U20" s="161">
        <f t="shared" si="2"/>
        <v>0</v>
      </c>
    </row>
    <row r="21" spans="2:21" s="162" customFormat="1" ht="15">
      <c r="B21" s="158" t="str">
        <f t="shared" si="0"/>
        <v/>
      </c>
      <c r="C21" s="302"/>
      <c r="D21" s="164"/>
      <c r="E21" s="164"/>
      <c r="F21" s="303"/>
      <c r="G21" s="164"/>
      <c r="H21" s="164"/>
      <c r="I21" s="164"/>
      <c r="J21" s="164"/>
      <c r="K21" s="163"/>
      <c r="L21" s="164"/>
      <c r="M21" s="165"/>
      <c r="N21" s="165"/>
      <c r="O21" s="159" t="str">
        <f>IFERROR(IF($F21="(サ)ZEH_M",VLOOKUP($G21,費用効率性リスト!$F$27:$G$30,2,FALSE),(IF($E$4&gt;0.51,VLOOKUP($F21,費用効率性リスト!$F$4:$H$25,2,FALSE),VLOOKUP($F21,費用効率性リスト!$F$4:$H$25,3,FALSE)))),"")</f>
        <v/>
      </c>
      <c r="P21" s="160" t="str">
        <f t="shared" si="1"/>
        <v/>
      </c>
      <c r="Q21" s="305"/>
      <c r="R21" s="164"/>
      <c r="S21" s="164"/>
      <c r="T21" s="164"/>
      <c r="U21" s="161">
        <f t="shared" si="2"/>
        <v>0</v>
      </c>
    </row>
    <row r="22" spans="2:21" s="162" customFormat="1" ht="15">
      <c r="B22" s="158" t="str">
        <f t="shared" si="0"/>
        <v/>
      </c>
      <c r="C22" s="302"/>
      <c r="D22" s="164"/>
      <c r="E22" s="164"/>
      <c r="F22" s="303"/>
      <c r="G22" s="164"/>
      <c r="H22" s="164"/>
      <c r="I22" s="164"/>
      <c r="J22" s="164"/>
      <c r="K22" s="163"/>
      <c r="L22" s="164"/>
      <c r="M22" s="165"/>
      <c r="N22" s="165"/>
      <c r="O22" s="159" t="str">
        <f>IFERROR(IF($F22="(サ)ZEH_M",VLOOKUP($G22,費用効率性リスト!$F$27:$G$30,2,FALSE),(IF($E$4&gt;0.51,VLOOKUP($F22,費用効率性リスト!$F$4:$H$25,2,FALSE),VLOOKUP($F22,費用効率性リスト!$F$4:$H$25,3,FALSE)))),"")</f>
        <v/>
      </c>
      <c r="P22" s="160" t="str">
        <f t="shared" si="1"/>
        <v/>
      </c>
      <c r="Q22" s="305"/>
      <c r="R22" s="164"/>
      <c r="S22" s="164"/>
      <c r="T22" s="164"/>
      <c r="U22" s="161">
        <f t="shared" si="2"/>
        <v>0</v>
      </c>
    </row>
    <row r="23" spans="2:21" s="162" customFormat="1" ht="15">
      <c r="B23" s="158" t="str">
        <f t="shared" si="0"/>
        <v/>
      </c>
      <c r="C23" s="302"/>
      <c r="D23" s="164"/>
      <c r="E23" s="164"/>
      <c r="F23" s="303"/>
      <c r="G23" s="164"/>
      <c r="H23" s="164"/>
      <c r="I23" s="164"/>
      <c r="J23" s="164"/>
      <c r="K23" s="163"/>
      <c r="L23" s="164"/>
      <c r="M23" s="165"/>
      <c r="N23" s="165"/>
      <c r="O23" s="159" t="str">
        <f>IFERROR(IF($F23="(サ)ZEH_M",VLOOKUP($G23,費用効率性リスト!$F$27:$G$30,2,FALSE),(IF($E$4&gt;0.51,VLOOKUP($F23,費用効率性リスト!$F$4:$H$25,2,FALSE),VLOOKUP($F23,費用効率性リスト!$F$4:$H$25,3,FALSE)))),"")</f>
        <v/>
      </c>
      <c r="P23" s="160" t="str">
        <f t="shared" si="1"/>
        <v/>
      </c>
      <c r="Q23" s="305"/>
      <c r="R23" s="164"/>
      <c r="S23" s="164"/>
      <c r="T23" s="164"/>
      <c r="U23" s="161">
        <f t="shared" si="2"/>
        <v>0</v>
      </c>
    </row>
    <row r="24" spans="2:21" s="162" customFormat="1" ht="15">
      <c r="B24" s="158" t="str">
        <f t="shared" si="0"/>
        <v/>
      </c>
      <c r="C24" s="302"/>
      <c r="D24" s="164"/>
      <c r="E24" s="164"/>
      <c r="F24" s="303"/>
      <c r="G24" s="164"/>
      <c r="H24" s="164"/>
      <c r="I24" s="164"/>
      <c r="J24" s="164"/>
      <c r="K24" s="163"/>
      <c r="L24" s="164"/>
      <c r="M24" s="165"/>
      <c r="N24" s="165"/>
      <c r="O24" s="159" t="str">
        <f>IFERROR(IF($F24="(サ)ZEH_M",VLOOKUP($G24,費用効率性リスト!$F$27:$G$30,2,FALSE),(IF($E$4&gt;0.51,VLOOKUP($F24,費用効率性リスト!$F$4:$H$25,2,FALSE),VLOOKUP($F24,費用効率性リスト!$F$4:$H$25,3,FALSE)))),"")</f>
        <v/>
      </c>
      <c r="P24" s="160" t="str">
        <f t="shared" si="1"/>
        <v/>
      </c>
      <c r="Q24" s="305"/>
      <c r="R24" s="164"/>
      <c r="S24" s="164"/>
      <c r="T24" s="164"/>
      <c r="U24" s="161">
        <f t="shared" si="2"/>
        <v>0</v>
      </c>
    </row>
    <row r="25" spans="2:21" s="162" customFormat="1" ht="15">
      <c r="B25" s="158" t="str">
        <f t="shared" si="0"/>
        <v/>
      </c>
      <c r="C25" s="302"/>
      <c r="D25" s="164"/>
      <c r="E25" s="164"/>
      <c r="F25" s="303"/>
      <c r="G25" s="164"/>
      <c r="H25" s="164"/>
      <c r="I25" s="164"/>
      <c r="J25" s="164"/>
      <c r="K25" s="164"/>
      <c r="L25" s="164"/>
      <c r="M25" s="165"/>
      <c r="N25" s="165"/>
      <c r="O25" s="159" t="str">
        <f>IFERROR(IF($F25="(サ)ZEH_M",VLOOKUP($G25,費用効率性リスト!$F$27:$G$30,2,FALSE),(IF($E$4&gt;0.51,VLOOKUP($F25,費用効率性リスト!$F$4:$H$25,2,FALSE),VLOOKUP($F25,費用効率性リスト!$F$4:$H$25,3,FALSE)))),"")</f>
        <v/>
      </c>
      <c r="P25" s="160" t="str">
        <f t="shared" si="1"/>
        <v/>
      </c>
      <c r="Q25" s="305"/>
      <c r="R25" s="164"/>
      <c r="S25" s="164"/>
      <c r="T25" s="164"/>
      <c r="U25" s="161">
        <f t="shared" si="2"/>
        <v>0</v>
      </c>
    </row>
    <row r="26" spans="2:21" s="162" customFormat="1" ht="15">
      <c r="B26" s="158" t="str">
        <f t="shared" si="0"/>
        <v/>
      </c>
      <c r="C26" s="302"/>
      <c r="D26" s="164"/>
      <c r="E26" s="164"/>
      <c r="F26" s="303"/>
      <c r="G26" s="164"/>
      <c r="H26" s="164"/>
      <c r="I26" s="164"/>
      <c r="J26" s="164"/>
      <c r="K26" s="164"/>
      <c r="L26" s="164"/>
      <c r="M26" s="165"/>
      <c r="N26" s="165"/>
      <c r="O26" s="159" t="str">
        <f>IFERROR(IF($F26="(サ)ZEH_M",VLOOKUP($G26,費用効率性リスト!$F$27:$G$30,2,FALSE),(IF($E$4&gt;0.51,VLOOKUP($F26,費用効率性リスト!$F$4:$H$25,2,FALSE),VLOOKUP($F26,費用効率性リスト!$F$4:$H$25,3,FALSE)))),"")</f>
        <v/>
      </c>
      <c r="P26" s="160" t="str">
        <f t="shared" si="1"/>
        <v/>
      </c>
      <c r="Q26" s="305"/>
      <c r="R26" s="164"/>
      <c r="S26" s="164"/>
      <c r="T26" s="164"/>
      <c r="U26" s="161">
        <f t="shared" si="2"/>
        <v>0</v>
      </c>
    </row>
    <row r="27" spans="2:21" s="162" customFormat="1" ht="15">
      <c r="B27" s="158" t="str">
        <f t="shared" si="0"/>
        <v/>
      </c>
      <c r="C27" s="302"/>
      <c r="D27" s="164"/>
      <c r="E27" s="164"/>
      <c r="F27" s="303"/>
      <c r="G27" s="164"/>
      <c r="H27" s="164"/>
      <c r="I27" s="164"/>
      <c r="J27" s="164"/>
      <c r="K27" s="164"/>
      <c r="L27" s="164"/>
      <c r="M27" s="165"/>
      <c r="N27" s="165"/>
      <c r="O27" s="159" t="str">
        <f>IFERROR(IF($F27="(サ)ZEH_M",VLOOKUP($G27,費用効率性リスト!$F$27:$G$30,2,FALSE),(IF($E$4&gt;0.51,VLOOKUP($F27,費用効率性リスト!$F$4:$H$25,2,FALSE),VLOOKUP($F27,費用効率性リスト!$F$4:$H$25,3,FALSE)))),"")</f>
        <v/>
      </c>
      <c r="P27" s="160" t="str">
        <f t="shared" si="1"/>
        <v/>
      </c>
      <c r="Q27" s="305"/>
      <c r="R27" s="164"/>
      <c r="S27" s="164"/>
      <c r="T27" s="164"/>
      <c r="U27" s="161">
        <f t="shared" si="2"/>
        <v>0</v>
      </c>
    </row>
    <row r="28" spans="2:21" s="162" customFormat="1" ht="15">
      <c r="B28" s="158" t="str">
        <f t="shared" si="0"/>
        <v/>
      </c>
      <c r="C28" s="302"/>
      <c r="D28" s="164"/>
      <c r="E28" s="164"/>
      <c r="F28" s="303"/>
      <c r="G28" s="164"/>
      <c r="H28" s="164"/>
      <c r="I28" s="164"/>
      <c r="J28" s="164"/>
      <c r="K28" s="164"/>
      <c r="L28" s="164"/>
      <c r="M28" s="165"/>
      <c r="N28" s="165"/>
      <c r="O28" s="159" t="str">
        <f>IFERROR(IF($F28="(サ)ZEH_M",VLOOKUP($G28,費用効率性リスト!$F$27:$G$30,2,FALSE),(IF($E$4&gt;0.51,VLOOKUP($F28,費用効率性リスト!$F$4:$H$25,2,FALSE),VLOOKUP($F28,費用効率性リスト!$F$4:$H$25,3,FALSE)))),"")</f>
        <v/>
      </c>
      <c r="P28" s="160" t="str">
        <f t="shared" si="1"/>
        <v/>
      </c>
      <c r="Q28" s="305"/>
      <c r="R28" s="164"/>
      <c r="S28" s="164"/>
      <c r="T28" s="164"/>
      <c r="U28" s="161">
        <f t="shared" si="2"/>
        <v>0</v>
      </c>
    </row>
    <row r="29" spans="2:21" s="162" customFormat="1" ht="15">
      <c r="B29" s="158" t="str">
        <f t="shared" si="0"/>
        <v/>
      </c>
      <c r="C29" s="302"/>
      <c r="D29" s="164"/>
      <c r="E29" s="164"/>
      <c r="F29" s="303"/>
      <c r="G29" s="164"/>
      <c r="H29" s="164"/>
      <c r="I29" s="164"/>
      <c r="J29" s="164"/>
      <c r="K29" s="164"/>
      <c r="L29" s="164"/>
      <c r="M29" s="165"/>
      <c r="N29" s="165"/>
      <c r="O29" s="159" t="str">
        <f>IFERROR(IF($F29="(サ)ZEH_M",VLOOKUP($G29,費用効率性リスト!$F$27:$G$30,2,FALSE),(IF($E$4&gt;0.51,VLOOKUP($F29,費用効率性リスト!$F$4:$H$25,2,FALSE),VLOOKUP($F29,費用効率性リスト!$F$4:$H$25,3,FALSE)))),"")</f>
        <v/>
      </c>
      <c r="P29" s="160" t="str">
        <f t="shared" si="1"/>
        <v/>
      </c>
      <c r="Q29" s="305"/>
      <c r="R29" s="164"/>
      <c r="S29" s="164"/>
      <c r="T29" s="164"/>
      <c r="U29" s="161">
        <f t="shared" si="2"/>
        <v>0</v>
      </c>
    </row>
    <row r="30" spans="2:21" s="162" customFormat="1" ht="15">
      <c r="B30" s="158" t="str">
        <f t="shared" si="0"/>
        <v/>
      </c>
      <c r="C30" s="302"/>
      <c r="D30" s="164"/>
      <c r="E30" s="164"/>
      <c r="F30" s="303"/>
      <c r="G30" s="164"/>
      <c r="H30" s="164"/>
      <c r="I30" s="164"/>
      <c r="J30" s="164"/>
      <c r="K30" s="164"/>
      <c r="L30" s="164"/>
      <c r="M30" s="165"/>
      <c r="N30" s="165"/>
      <c r="O30" s="159" t="str">
        <f>IFERROR(IF($F30="(サ)ZEH_M",VLOOKUP($G30,費用効率性リスト!$F$27:$G$30,2,FALSE),(IF($E$4&gt;0.51,VLOOKUP($F30,費用効率性リスト!$F$4:$H$25,2,FALSE),VLOOKUP($F30,費用効率性リスト!$F$4:$H$25,3,FALSE)))),"")</f>
        <v/>
      </c>
      <c r="P30" s="160" t="str">
        <f t="shared" si="1"/>
        <v/>
      </c>
      <c r="Q30" s="305"/>
      <c r="R30" s="164"/>
      <c r="S30" s="164"/>
      <c r="T30" s="164"/>
      <c r="U30" s="161">
        <f t="shared" si="2"/>
        <v>0</v>
      </c>
    </row>
    <row r="31" spans="2:21" s="162" customFormat="1" ht="15">
      <c r="B31" s="158" t="str">
        <f t="shared" si="0"/>
        <v/>
      </c>
      <c r="C31" s="302"/>
      <c r="D31" s="164"/>
      <c r="E31" s="164"/>
      <c r="F31" s="303"/>
      <c r="G31" s="164"/>
      <c r="H31" s="164"/>
      <c r="I31" s="164"/>
      <c r="J31" s="164"/>
      <c r="K31" s="164"/>
      <c r="L31" s="164"/>
      <c r="M31" s="165"/>
      <c r="N31" s="165"/>
      <c r="O31" s="159" t="str">
        <f>IFERROR(IF($F31="(サ)ZEH_M",VLOOKUP($G31,費用効率性リスト!$F$27:$G$30,2,FALSE),(IF($E$4&gt;0.51,VLOOKUP($F31,費用効率性リスト!$F$4:$H$25,2,FALSE),VLOOKUP($F31,費用効率性リスト!$F$4:$H$25,3,FALSE)))),"")</f>
        <v/>
      </c>
      <c r="P31" s="160" t="str">
        <f t="shared" si="1"/>
        <v/>
      </c>
      <c r="Q31" s="305"/>
      <c r="R31" s="164"/>
      <c r="S31" s="164"/>
      <c r="T31" s="164"/>
      <c r="U31" s="161">
        <f t="shared" si="2"/>
        <v>0</v>
      </c>
    </row>
    <row r="32" spans="2:21" s="162" customFormat="1" ht="15">
      <c r="B32" s="158" t="str">
        <f t="shared" si="0"/>
        <v/>
      </c>
      <c r="C32" s="302"/>
      <c r="D32" s="164"/>
      <c r="E32" s="164"/>
      <c r="F32" s="303"/>
      <c r="G32" s="164"/>
      <c r="H32" s="164"/>
      <c r="I32" s="164"/>
      <c r="J32" s="164"/>
      <c r="K32" s="164"/>
      <c r="L32" s="164"/>
      <c r="M32" s="165"/>
      <c r="N32" s="165"/>
      <c r="O32" s="159" t="str">
        <f>IFERROR(IF($F32="(サ)ZEH_M",VLOOKUP($G32,費用効率性リスト!$F$27:$G$30,2,FALSE),(IF($E$4&gt;0.51,VLOOKUP($F32,費用効率性リスト!$F$4:$H$25,2,FALSE),VLOOKUP($F32,費用効率性リスト!$F$4:$H$25,3,FALSE)))),"")</f>
        <v/>
      </c>
      <c r="P32" s="160" t="str">
        <f t="shared" si="1"/>
        <v/>
      </c>
      <c r="Q32" s="305"/>
      <c r="R32" s="164"/>
      <c r="S32" s="164"/>
      <c r="T32" s="164"/>
      <c r="U32" s="161">
        <f t="shared" si="2"/>
        <v>0</v>
      </c>
    </row>
    <row r="33" spans="2:52" s="162" customFormat="1" ht="15">
      <c r="B33" s="158" t="str">
        <f t="shared" si="0"/>
        <v/>
      </c>
      <c r="C33" s="302"/>
      <c r="D33" s="164"/>
      <c r="E33" s="164"/>
      <c r="F33" s="303"/>
      <c r="G33" s="164"/>
      <c r="H33" s="164"/>
      <c r="I33" s="164"/>
      <c r="J33" s="164"/>
      <c r="K33" s="164"/>
      <c r="L33" s="164"/>
      <c r="M33" s="165"/>
      <c r="N33" s="165"/>
      <c r="O33" s="159" t="str">
        <f>IFERROR(IF($F33="(サ)ZEH_M",VLOOKUP($G33,費用効率性リスト!$F$27:$G$30,2,FALSE),(IF($E$4&gt;0.51,VLOOKUP($F33,費用効率性リスト!$F$4:$H$25,2,FALSE),VLOOKUP($F33,費用効率性リスト!$F$4:$H$25,3,FALSE)))),"")</f>
        <v/>
      </c>
      <c r="P33" s="160" t="str">
        <f t="shared" si="1"/>
        <v/>
      </c>
      <c r="Q33" s="305"/>
      <c r="R33" s="164"/>
      <c r="S33" s="164"/>
      <c r="T33" s="164"/>
      <c r="U33" s="161">
        <f t="shared" si="2"/>
        <v>0</v>
      </c>
    </row>
    <row r="34" spans="2:52" s="162" customFormat="1" ht="15">
      <c r="B34" s="158" t="str">
        <f t="shared" si="0"/>
        <v/>
      </c>
      <c r="C34" s="302"/>
      <c r="D34" s="164"/>
      <c r="E34" s="164"/>
      <c r="F34" s="303"/>
      <c r="G34" s="164"/>
      <c r="H34" s="164"/>
      <c r="I34" s="164"/>
      <c r="J34" s="164"/>
      <c r="K34" s="164"/>
      <c r="L34" s="164"/>
      <c r="M34" s="165"/>
      <c r="N34" s="165"/>
      <c r="O34" s="159" t="str">
        <f>IFERROR(IF($F34="(サ)ZEH_M",VLOOKUP($G34,費用効率性リスト!$F$27:$G$30,2,FALSE),(IF($E$4&gt;0.51,VLOOKUP($F34,費用効率性リスト!$F$4:$H$25,2,FALSE),VLOOKUP($F34,費用効率性リスト!$F$4:$H$25,3,FALSE)))),"")</f>
        <v/>
      </c>
      <c r="P34" s="160" t="str">
        <f t="shared" si="1"/>
        <v/>
      </c>
      <c r="Q34" s="305"/>
      <c r="R34" s="164"/>
      <c r="S34" s="164"/>
      <c r="T34" s="164"/>
      <c r="U34" s="161">
        <f t="shared" si="2"/>
        <v>0</v>
      </c>
    </row>
    <row r="35" spans="2:52" s="162" customFormat="1" ht="15">
      <c r="B35" s="158" t="str">
        <f t="shared" si="0"/>
        <v/>
      </c>
      <c r="C35" s="302"/>
      <c r="D35" s="164"/>
      <c r="E35" s="164"/>
      <c r="F35" s="303"/>
      <c r="G35" s="164"/>
      <c r="H35" s="164"/>
      <c r="I35" s="164"/>
      <c r="J35" s="164"/>
      <c r="K35" s="164"/>
      <c r="L35" s="164"/>
      <c r="M35" s="165"/>
      <c r="N35" s="165"/>
      <c r="O35" s="159" t="str">
        <f>IFERROR(IF($F35="(サ)ZEH_M",VLOOKUP($G35,費用効率性リスト!$F$27:$G$30,2,FALSE),(IF($E$4&gt;0.51,VLOOKUP($F35,費用効率性リスト!$F$4:$H$25,2,FALSE),VLOOKUP($F35,費用効率性リスト!$F$4:$H$25,3,FALSE)))),"")</f>
        <v/>
      </c>
      <c r="P35" s="160" t="str">
        <f t="shared" si="1"/>
        <v/>
      </c>
      <c r="Q35" s="305"/>
      <c r="R35" s="164"/>
      <c r="S35" s="164"/>
      <c r="T35" s="164"/>
      <c r="U35" s="161">
        <f t="shared" si="2"/>
        <v>0</v>
      </c>
    </row>
    <row r="36" spans="2:52" s="162" customFormat="1" ht="15">
      <c r="B36" s="158" t="str">
        <f t="shared" si="0"/>
        <v/>
      </c>
      <c r="C36" s="302"/>
      <c r="D36" s="164"/>
      <c r="E36" s="164"/>
      <c r="F36" s="303"/>
      <c r="G36" s="164"/>
      <c r="H36" s="164"/>
      <c r="I36" s="164"/>
      <c r="J36" s="164"/>
      <c r="K36" s="164"/>
      <c r="L36" s="164"/>
      <c r="M36" s="165"/>
      <c r="N36" s="165"/>
      <c r="O36" s="159" t="str">
        <f>IFERROR(IF($F36="(サ)ZEH_M",VLOOKUP($G36,費用効率性リスト!$F$27:$G$30,2,FALSE),(IF($E$4&gt;0.51,VLOOKUP($F36,費用効率性リスト!$F$4:$H$25,2,FALSE),VLOOKUP($F36,費用効率性リスト!$F$4:$H$25,3,FALSE)))),"")</f>
        <v/>
      </c>
      <c r="P36" s="160" t="str">
        <f t="shared" si="1"/>
        <v/>
      </c>
      <c r="Q36" s="305"/>
      <c r="R36" s="164"/>
      <c r="S36" s="164"/>
      <c r="T36" s="164"/>
      <c r="U36" s="161">
        <f t="shared" si="2"/>
        <v>0</v>
      </c>
    </row>
    <row r="37" spans="2:52" s="162" customFormat="1" ht="15">
      <c r="B37" s="158" t="str">
        <f t="shared" si="0"/>
        <v/>
      </c>
      <c r="C37" s="302"/>
      <c r="D37" s="164"/>
      <c r="E37" s="164"/>
      <c r="F37" s="303"/>
      <c r="G37" s="164"/>
      <c r="H37" s="164"/>
      <c r="I37" s="164"/>
      <c r="J37" s="164"/>
      <c r="K37" s="164"/>
      <c r="L37" s="164"/>
      <c r="M37" s="165"/>
      <c r="N37" s="165"/>
      <c r="O37" s="159" t="str">
        <f>IFERROR(IF($F37="(サ)ZEH_M",VLOOKUP($G37,費用効率性リスト!$F$27:$G$30,2,FALSE),(IF($E$4&gt;0.51,VLOOKUP($F37,費用効率性リスト!$F$4:$H$25,2,FALSE),VLOOKUP($F37,費用効率性リスト!$F$4:$H$25,3,FALSE)))),"")</f>
        <v/>
      </c>
      <c r="P37" s="160" t="str">
        <f t="shared" si="1"/>
        <v/>
      </c>
      <c r="Q37" s="305"/>
      <c r="R37" s="164"/>
      <c r="S37" s="164"/>
      <c r="T37" s="164"/>
      <c r="U37" s="161">
        <f t="shared" si="2"/>
        <v>0</v>
      </c>
    </row>
    <row r="38" spans="2:52" s="162" customFormat="1" ht="15">
      <c r="B38" s="158" t="str">
        <f t="shared" si="0"/>
        <v/>
      </c>
      <c r="C38" s="302"/>
      <c r="D38" s="164"/>
      <c r="E38" s="164"/>
      <c r="F38" s="303"/>
      <c r="G38" s="164"/>
      <c r="H38" s="164"/>
      <c r="I38" s="164"/>
      <c r="J38" s="164"/>
      <c r="K38" s="164"/>
      <c r="L38" s="164"/>
      <c r="M38" s="165"/>
      <c r="N38" s="165"/>
      <c r="O38" s="159" t="str">
        <f>IFERROR(IF($F38="(サ)ZEH_M",VLOOKUP($G38,費用効率性リスト!$F$27:$G$30,2,FALSE),(IF($E$4&gt;0.51,VLOOKUP($F38,費用効率性リスト!$F$4:$H$25,2,FALSE),VLOOKUP($F38,費用効率性リスト!$F$4:$H$25,3,FALSE)))),"")</f>
        <v/>
      </c>
      <c r="P38" s="160" t="str">
        <f t="shared" si="1"/>
        <v/>
      </c>
      <c r="Q38" s="305"/>
      <c r="R38" s="164"/>
      <c r="S38" s="164"/>
      <c r="T38" s="164"/>
      <c r="U38" s="161">
        <f t="shared" si="2"/>
        <v>0</v>
      </c>
    </row>
    <row r="39" spans="2:52" s="162" customFormat="1" ht="15">
      <c r="B39" s="158" t="str">
        <f t="shared" si="0"/>
        <v/>
      </c>
      <c r="C39" s="302"/>
      <c r="D39" s="164"/>
      <c r="E39" s="164"/>
      <c r="F39" s="303"/>
      <c r="G39" s="164"/>
      <c r="H39" s="164"/>
      <c r="I39" s="164"/>
      <c r="J39" s="164"/>
      <c r="K39" s="164"/>
      <c r="L39" s="164"/>
      <c r="M39" s="165"/>
      <c r="N39" s="165"/>
      <c r="O39" s="159" t="str">
        <f>IFERROR(IF($F39="(サ)ZEH_M",VLOOKUP($G39,費用効率性リスト!$F$27:$G$30,2,FALSE),(IF($E$4&gt;0.51,VLOOKUP($F39,費用効率性リスト!$F$4:$H$25,2,FALSE),VLOOKUP($F39,費用効率性リスト!$F$4:$H$25,3,FALSE)))),"")</f>
        <v/>
      </c>
      <c r="P39" s="160" t="str">
        <f t="shared" si="1"/>
        <v/>
      </c>
      <c r="Q39" s="305"/>
      <c r="R39" s="164"/>
      <c r="S39" s="164"/>
      <c r="T39" s="164"/>
      <c r="U39" s="161">
        <f t="shared" si="2"/>
        <v>0</v>
      </c>
    </row>
    <row r="40" spans="2:52" s="162" customFormat="1" ht="15">
      <c r="B40" s="158" t="str">
        <f t="shared" si="0"/>
        <v/>
      </c>
      <c r="C40" s="302"/>
      <c r="D40" s="164"/>
      <c r="E40" s="164"/>
      <c r="F40" s="303"/>
      <c r="G40" s="164"/>
      <c r="H40" s="164"/>
      <c r="I40" s="164"/>
      <c r="J40" s="164"/>
      <c r="K40" s="164"/>
      <c r="L40" s="164"/>
      <c r="M40" s="165"/>
      <c r="N40" s="165"/>
      <c r="O40" s="159" t="str">
        <f>IFERROR(IF($F40="(サ)ZEH_M",VLOOKUP($G40,費用効率性リスト!$F$27:$G$30,2,FALSE),(IF($E$4&gt;0.51,VLOOKUP($F40,費用効率性リスト!$F$4:$H$25,2,FALSE),VLOOKUP($F40,費用効率性リスト!$F$4:$H$25,3,FALSE)))),"")</f>
        <v/>
      </c>
      <c r="P40" s="160" t="str">
        <f t="shared" si="1"/>
        <v/>
      </c>
      <c r="Q40" s="305"/>
      <c r="R40" s="164"/>
      <c r="S40" s="164"/>
      <c r="T40" s="164"/>
      <c r="U40" s="161">
        <f t="shared" si="2"/>
        <v>0</v>
      </c>
    </row>
    <row r="41" spans="2:52" s="162" customFormat="1" ht="15">
      <c r="B41" s="294"/>
      <c r="C41" s="294"/>
      <c r="D41" s="295"/>
      <c r="E41" s="295"/>
      <c r="F41" s="295"/>
      <c r="G41" s="295"/>
      <c r="H41" s="295"/>
      <c r="I41" s="295"/>
      <c r="J41" s="295"/>
      <c r="K41" s="295"/>
      <c r="L41" s="295"/>
      <c r="M41" s="296">
        <f ca="1">SUMIF(INDIRECT("$M$11:M"&amp;ROW()-1),"&lt;&gt;#N/A")</f>
        <v>0</v>
      </c>
      <c r="N41" s="296">
        <f ca="1">SUMIF(INDIRECT("$N$11:N"&amp;ROW()-1),"&lt;&gt;#N/A")</f>
        <v>0</v>
      </c>
      <c r="O41" s="297"/>
      <c r="P41" s="296">
        <f ca="1">SUMIF(INDIRECT("$P$11:P"&amp;ROW()-1),"&lt;&gt;#N/A")</f>
        <v>0</v>
      </c>
      <c r="Q41" s="296">
        <f ca="1">SUMIF(INDIRECT("$Q$11:Q"&amp;ROW()-1),"&lt;&gt;#N/A")</f>
        <v>0</v>
      </c>
      <c r="R41" s="296">
        <f ca="1">SUMIF(INDIRECT("$R$11:R"&amp;ROW()-1),"&lt;&gt;#N/A")</f>
        <v>0</v>
      </c>
      <c r="S41" s="296">
        <f ca="1">SUMIF(INDIRECT("$S$11:S"&amp;ROW()-1),"&lt;&gt;#N/A")</f>
        <v>0</v>
      </c>
      <c r="T41" s="297"/>
      <c r="U41" s="296">
        <f ca="1">SUMIF(INDIRECT("$U$11:U"&amp;ROW()-1),"&lt;&gt;#N/A")</f>
        <v>0</v>
      </c>
    </row>
    <row r="42" spans="2:52" s="162" customFormat="1" ht="18" customHeight="1">
      <c r="E42" s="166"/>
      <c r="M42" s="167" t="s">
        <v>112</v>
      </c>
      <c r="N42" s="167">
        <f ca="1">N41-N44-N43</f>
        <v>0</v>
      </c>
      <c r="O42" s="167"/>
      <c r="P42" s="167">
        <f ca="1">P41-P44-P43</f>
        <v>0</v>
      </c>
      <c r="S42" s="167"/>
      <c r="T42" s="167"/>
      <c r="U42" s="167"/>
      <c r="V42" s="167"/>
      <c r="W42" s="167"/>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9"/>
      <c r="AZ42" s="169"/>
    </row>
    <row r="43" spans="2:52" s="162" customFormat="1" ht="16.149999999999999" customHeight="1">
      <c r="E43" s="166"/>
      <c r="M43" s="167" t="s">
        <v>113</v>
      </c>
      <c r="N43" s="167">
        <f ca="1">SUMIF(INDIRECT("$F$11:$F"&amp;ROW()-3),費用効率性リスト!$F$23,INDIRECT("$N$11:$N"&amp;ROW()-3))</f>
        <v>0</v>
      </c>
      <c r="O43" s="170"/>
      <c r="P43" s="167">
        <f ca="1">SUMIF(INDIRECT("$F$11:$F"&amp;ROW()-3),費用効率性リスト!$F$23,INDIRECT("$P$11:$P"&amp;ROW()-3))</f>
        <v>0</v>
      </c>
      <c r="S43" s="167"/>
      <c r="T43" s="167"/>
      <c r="U43" s="167"/>
      <c r="V43" s="167"/>
      <c r="W43" s="167"/>
      <c r="X43" s="171"/>
      <c r="Y43" s="171"/>
      <c r="Z43" s="171"/>
      <c r="AA43" s="171"/>
      <c r="AB43" s="171"/>
      <c r="AC43" s="171"/>
      <c r="AD43" s="171"/>
      <c r="AE43" s="171"/>
      <c r="AF43" s="171"/>
      <c r="AG43" s="171"/>
      <c r="AH43" s="171"/>
      <c r="AI43" s="171"/>
      <c r="AJ43" s="171"/>
      <c r="AK43" s="171"/>
      <c r="AL43" s="171"/>
      <c r="AM43" s="171"/>
      <c r="AN43" s="171"/>
      <c r="AO43" s="171"/>
      <c r="AP43" s="172"/>
      <c r="AQ43" s="172"/>
      <c r="AR43" s="172"/>
      <c r="AS43" s="172"/>
      <c r="AT43" s="172"/>
      <c r="AU43" s="172"/>
      <c r="AV43" s="172"/>
      <c r="AW43" s="172"/>
      <c r="AX43" s="172"/>
      <c r="AY43" s="169"/>
      <c r="AZ43" s="169"/>
    </row>
    <row r="44" spans="2:52" s="162" customFormat="1" ht="16.149999999999999" customHeight="1">
      <c r="E44" s="166"/>
      <c r="M44" s="162" t="s">
        <v>114</v>
      </c>
      <c r="N44" s="173">
        <f ca="1">SUMIF(INDIRECT("$F$11:$F"&amp;ROW()-3),費用効率性リスト!$F$25,INDIRECT("$N$11:$N"&amp;ROW()-3))</f>
        <v>0</v>
      </c>
      <c r="O44" s="174"/>
      <c r="P44" s="173">
        <f ca="1">SUMIF(INDIRECT("$F$11:$F"&amp;ROW()-3),費用効率性リスト!$F$25,INDIRECT("$P$11:$P"&amp;ROW()-3))</f>
        <v>0</v>
      </c>
      <c r="S44" s="173"/>
      <c r="T44" s="173"/>
      <c r="X44" s="171"/>
      <c r="Y44" s="171"/>
      <c r="Z44" s="171"/>
      <c r="AA44" s="171"/>
      <c r="AB44" s="171"/>
      <c r="AC44" s="171"/>
      <c r="AD44" s="171"/>
      <c r="AE44" s="171"/>
      <c r="AF44" s="171"/>
      <c r="AG44" s="171"/>
      <c r="AH44" s="171"/>
      <c r="AI44" s="171"/>
      <c r="AJ44" s="171"/>
      <c r="AK44" s="171"/>
      <c r="AL44" s="171"/>
      <c r="AM44" s="171"/>
      <c r="AN44" s="171"/>
      <c r="AO44" s="171"/>
      <c r="AP44" s="172"/>
      <c r="AQ44" s="172"/>
      <c r="AR44" s="172"/>
      <c r="AS44" s="172"/>
      <c r="AT44" s="172"/>
      <c r="AU44" s="172"/>
      <c r="AV44" s="172"/>
      <c r="AW44" s="172"/>
      <c r="AX44" s="172"/>
      <c r="AY44" s="169"/>
      <c r="AZ44" s="169"/>
    </row>
    <row r="45" spans="2:52">
      <c r="M45" s="178" t="s">
        <v>115</v>
      </c>
      <c r="N45" s="179" t="e">
        <f ca="1">N43/N42</f>
        <v>#DIV/0!</v>
      </c>
      <c r="P45" s="179"/>
    </row>
  </sheetData>
  <mergeCells count="36">
    <mergeCell ref="T9:T10"/>
    <mergeCell ref="U9:U10"/>
    <mergeCell ref="M8:Q8"/>
    <mergeCell ref="R8:U8"/>
    <mergeCell ref="C9:C10"/>
    <mergeCell ref="D9:D10"/>
    <mergeCell ref="E9:E10"/>
    <mergeCell ref="F9:F10"/>
    <mergeCell ref="G9:G10"/>
    <mergeCell ref="J9:J10"/>
    <mergeCell ref="K9:K10"/>
    <mergeCell ref="L9:L10"/>
    <mergeCell ref="J8:L8"/>
    <mergeCell ref="M9:M10"/>
    <mergeCell ref="Q9:Q10"/>
    <mergeCell ref="R9:R10"/>
    <mergeCell ref="S9:S10"/>
    <mergeCell ref="B8:B10"/>
    <mergeCell ref="C8:D8"/>
    <mergeCell ref="E8:G8"/>
    <mergeCell ref="H8:H10"/>
    <mergeCell ref="I8:I10"/>
    <mergeCell ref="O5:P5"/>
    <mergeCell ref="Q5:R5"/>
    <mergeCell ref="S5:U5"/>
    <mergeCell ref="O6:P6"/>
    <mergeCell ref="Q6:R6"/>
    <mergeCell ref="S6:U6"/>
    <mergeCell ref="G3:L3"/>
    <mergeCell ref="O3:P3"/>
    <mergeCell ref="Q3:R3"/>
    <mergeCell ref="S3:U3"/>
    <mergeCell ref="G4:L4"/>
    <mergeCell ref="O4:P4"/>
    <mergeCell ref="Q4:R4"/>
    <mergeCell ref="S4:U4"/>
  </mergeCells>
  <phoneticPr fontId="1"/>
  <dataValidations count="5">
    <dataValidation type="list" showInputMessage="1" showErrorMessage="1" sqref="H11:H40" xr:uid="{CA821289-15C7-4689-8AFD-E5D9B1BCE2E3}">
      <formula1>"民生電力,民生電力以外"</formula1>
    </dataValidation>
    <dataValidation showInputMessage="1" showErrorMessage="1" sqref="I25:J40 X43:AX43" xr:uid="{B51F870A-4498-4778-B78E-56E9E0491D1E}"/>
    <dataValidation type="list" showInputMessage="1" sqref="G11:G40" xr:uid="{9A5B546B-A0BC-4B25-892B-359E427F1493}">
      <formula1>INDIRECT(RIGHT($F11,LEN($F11)-3))</formula1>
    </dataValidation>
    <dataValidation type="list" showInputMessage="1" showErrorMessage="1" sqref="F11:F40" xr:uid="{9F09AE68-2A54-474E-B500-2D55579AA47B}">
      <formula1>INDIRECT($E11)</formula1>
    </dataValidation>
    <dataValidation type="list" allowBlank="1" showInputMessage="1" showErrorMessage="1" sqref="C4" xr:uid="{8A92E21D-6551-4976-9F0B-5B0BFB0B2E5D}">
      <formula1>INDIRECT($B$4)</formula1>
    </dataValidation>
  </dataValidations>
  <pageMargins left="0.7" right="0.7" top="0.75" bottom="0.75" header="0.3" footer="0.3"/>
  <pageSetup paperSize="8" scale="53" orientation="landscape" r:id="rId1"/>
  <extLst>
    <ext xmlns:x14="http://schemas.microsoft.com/office/spreadsheetml/2009/9/main" uri="{CCE6A557-97BC-4b89-ADB6-D9C93CAAB3DF}">
      <x14:dataValidations xmlns:xm="http://schemas.microsoft.com/office/excel/2006/main" count="3">
        <x14:dataValidation type="list" showInputMessage="1" showErrorMessage="1" xr:uid="{6F6DEFBA-D90C-4A20-8CB2-94ED778AD756}">
          <x14:formula1>
            <xm:f>費用効率性リスト!$D$4:$D$8</xm:f>
          </x14:formula1>
          <xm:sqref>E11:E12 E14:E40</xm:sqref>
        </x14:dataValidation>
        <x14:dataValidation type="list" allowBlank="1" showInputMessage="1" showErrorMessage="1" xr:uid="{4968E424-8C23-4A31-BAD5-3274C3E336C2}">
          <x14:formula1>
            <xm:f>リスト①!$J$2:$J$48</xm:f>
          </x14:formula1>
          <xm:sqref>B4</xm:sqref>
        </x14:dataValidation>
        <x14:dataValidation type="list" showInputMessage="1" showErrorMessage="1" xr:uid="{9325B542-C13C-47B1-8178-E44C6421C890}">
          <x14:formula1>
            <xm:f>費用効率性リスト!$B$4:$B$8</xm:f>
          </x14:formula1>
          <xm:sqref>C11:C40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912A9-F8A2-480F-B35D-2EF4C08DC400}">
  <sheetPr>
    <tabColor rgb="FFFF0000"/>
    <pageSetUpPr fitToPage="1"/>
  </sheetPr>
  <dimension ref="B1:AZ45"/>
  <sheetViews>
    <sheetView showGridLines="0" tabSelected="1" view="pageBreakPreview" zoomScale="55" zoomScaleNormal="60" zoomScaleSheetLayoutView="55" workbookViewId="0">
      <selection activeCell="F26" sqref="F26"/>
    </sheetView>
  </sheetViews>
  <sheetFormatPr defaultColWidth="8.58203125" defaultRowHeight="18"/>
  <cols>
    <col min="1" max="1" width="1.75" customWidth="1"/>
    <col min="2" max="4" width="15.25" customWidth="1"/>
    <col min="5" max="5" width="18.58203125" customWidth="1"/>
    <col min="6" max="6" width="32.83203125" customWidth="1"/>
    <col min="7" max="7" width="18.58203125" customWidth="1"/>
    <col min="8" max="8" width="10.75" customWidth="1"/>
    <col min="9" max="11" width="18.58203125" customWidth="1"/>
    <col min="12" max="12" width="24.25" customWidth="1"/>
    <col min="13" max="14" width="16.58203125" customWidth="1"/>
    <col min="16" max="17" width="16.58203125" customWidth="1"/>
    <col min="18" max="18" width="12.58203125" customWidth="1"/>
    <col min="19" max="19" width="14.75" customWidth="1"/>
    <col min="20" max="20" width="9.33203125" customWidth="1"/>
    <col min="21" max="21" width="14.75" customWidth="1"/>
  </cols>
  <sheetData>
    <row r="1" spans="2:21" s="148" customFormat="1" ht="29">
      <c r="B1" s="196" t="s">
        <v>70</v>
      </c>
      <c r="F1" s="148" t="s">
        <v>71</v>
      </c>
    </row>
    <row r="2" spans="2:21" ht="18.5" thickBot="1"/>
    <row r="3" spans="2:21" s="153" customFormat="1" ht="26.5" customHeight="1">
      <c r="B3" s="283" t="s">
        <v>72</v>
      </c>
      <c r="C3" s="282" t="s">
        <v>73</v>
      </c>
      <c r="D3" s="149" t="s">
        <v>74</v>
      </c>
      <c r="E3" s="149" t="s">
        <v>75</v>
      </c>
      <c r="F3" s="150" t="s">
        <v>76</v>
      </c>
      <c r="G3" s="333" t="s">
        <v>77</v>
      </c>
      <c r="H3" s="334"/>
      <c r="I3" s="334"/>
      <c r="J3" s="334"/>
      <c r="K3" s="334"/>
      <c r="L3" s="335"/>
      <c r="M3" s="151"/>
      <c r="N3" s="152"/>
      <c r="O3" s="336" t="s">
        <v>78</v>
      </c>
      <c r="P3" s="336"/>
      <c r="Q3" s="336" t="s">
        <v>79</v>
      </c>
      <c r="R3" s="337"/>
      <c r="S3" s="338" t="s">
        <v>80</v>
      </c>
      <c r="T3" s="339"/>
      <c r="U3" s="340"/>
    </row>
    <row r="4" spans="2:21" s="153" customFormat="1" ht="26.5" customHeight="1" thickBot="1">
      <c r="B4" s="285" t="s">
        <v>116</v>
      </c>
      <c r="C4" s="286" t="s">
        <v>117</v>
      </c>
      <c r="D4" s="286">
        <v>999999</v>
      </c>
      <c r="E4" s="286">
        <v>0.45</v>
      </c>
      <c r="F4" s="287" t="s">
        <v>118</v>
      </c>
      <c r="G4" s="362" t="s">
        <v>119</v>
      </c>
      <c r="H4" s="363"/>
      <c r="I4" s="363"/>
      <c r="J4" s="363"/>
      <c r="K4" s="363"/>
      <c r="L4" s="364"/>
      <c r="M4" s="151"/>
      <c r="N4" s="289" t="s">
        <v>81</v>
      </c>
      <c r="O4" s="344">
        <f ca="1">IFERROR(P41,"")</f>
        <v>82500000</v>
      </c>
      <c r="P4" s="345"/>
      <c r="Q4" s="344">
        <f ca="1">IFERROR(U41,"")</f>
        <v>1395</v>
      </c>
      <c r="R4" s="346"/>
      <c r="S4" s="347">
        <f ca="1">IFERROR(O4/Q4,"")</f>
        <v>59139.784946236556</v>
      </c>
      <c r="T4" s="348"/>
      <c r="U4" s="349"/>
    </row>
    <row r="5" spans="2:21" ht="24" customHeight="1" thickBot="1">
      <c r="N5" s="290" t="s">
        <v>82</v>
      </c>
      <c r="O5" s="344">
        <f>IFERROR(SUMIF($H10:$H41,N5,$P10:$P41),"")</f>
        <v>82500000</v>
      </c>
      <c r="P5" s="345"/>
      <c r="Q5" s="344">
        <f>IFERROR(SUMIF($H10:$H41,"民生電力",$U10:$U41),"")</f>
        <v>1395</v>
      </c>
      <c r="R5" s="346"/>
      <c r="S5" s="347">
        <f>IFERROR(O5/Q5,"")</f>
        <v>59139.784946236556</v>
      </c>
      <c r="T5" s="348"/>
      <c r="U5" s="349"/>
    </row>
    <row r="6" spans="2:21" ht="24" customHeight="1" thickTop="1" thickBot="1">
      <c r="N6" s="291" t="s">
        <v>83</v>
      </c>
      <c r="O6" s="350">
        <f>IFERROR(SUMIF($H10:$H41,N6,$P10:$P41),"")</f>
        <v>0</v>
      </c>
      <c r="P6" s="351"/>
      <c r="Q6" s="350">
        <f>IFERROR(SUMIF($H11:$H41,"民生電力以外",$U10:$U41),"")</f>
        <v>0</v>
      </c>
      <c r="R6" s="352"/>
      <c r="S6" s="347" t="str">
        <f>IFERROR(O6/Q6,"")</f>
        <v/>
      </c>
      <c r="T6" s="348"/>
      <c r="U6" s="349"/>
    </row>
    <row r="8" spans="2:21" s="157" customFormat="1" ht="19.5" customHeight="1">
      <c r="B8" s="353" t="s">
        <v>84</v>
      </c>
      <c r="C8" s="353" t="s">
        <v>85</v>
      </c>
      <c r="D8" s="353"/>
      <c r="E8" s="354" t="s">
        <v>86</v>
      </c>
      <c r="F8" s="355"/>
      <c r="G8" s="356"/>
      <c r="H8" s="357" t="s">
        <v>87</v>
      </c>
      <c r="I8" s="357" t="s">
        <v>88</v>
      </c>
      <c r="J8" s="354" t="s">
        <v>89</v>
      </c>
      <c r="K8" s="355"/>
      <c r="L8" s="356"/>
      <c r="M8" s="354" t="s">
        <v>90</v>
      </c>
      <c r="N8" s="355"/>
      <c r="O8" s="355"/>
      <c r="P8" s="355"/>
      <c r="Q8" s="356"/>
      <c r="R8" s="353" t="s">
        <v>91</v>
      </c>
      <c r="S8" s="353"/>
      <c r="T8" s="353"/>
      <c r="U8" s="353"/>
    </row>
    <row r="9" spans="2:21" s="157" customFormat="1" ht="19.5" customHeight="1">
      <c r="B9" s="353"/>
      <c r="C9" s="353" t="s">
        <v>92</v>
      </c>
      <c r="D9" s="353" t="s">
        <v>93</v>
      </c>
      <c r="E9" s="353" t="s">
        <v>94</v>
      </c>
      <c r="F9" s="353" t="s">
        <v>95</v>
      </c>
      <c r="G9" s="353" t="s">
        <v>96</v>
      </c>
      <c r="H9" s="358"/>
      <c r="I9" s="358"/>
      <c r="J9" s="360" t="s">
        <v>97</v>
      </c>
      <c r="K9" s="360" t="s">
        <v>98</v>
      </c>
      <c r="L9" s="353" t="s">
        <v>99</v>
      </c>
      <c r="M9" s="360" t="s">
        <v>100</v>
      </c>
      <c r="N9" s="155" t="s">
        <v>101</v>
      </c>
      <c r="O9" s="155" t="s">
        <v>102</v>
      </c>
      <c r="P9" s="155" t="s">
        <v>103</v>
      </c>
      <c r="Q9" s="360" t="s">
        <v>104</v>
      </c>
      <c r="R9" s="353" t="s">
        <v>105</v>
      </c>
      <c r="S9" s="353" t="s">
        <v>106</v>
      </c>
      <c r="T9" s="357" t="s">
        <v>107</v>
      </c>
      <c r="U9" s="353" t="s">
        <v>108</v>
      </c>
    </row>
    <row r="10" spans="2:21" s="157" customFormat="1" ht="19.5" customHeight="1">
      <c r="B10" s="353"/>
      <c r="C10" s="353"/>
      <c r="D10" s="353"/>
      <c r="E10" s="353"/>
      <c r="F10" s="353"/>
      <c r="G10" s="353"/>
      <c r="H10" s="359"/>
      <c r="I10" s="359"/>
      <c r="J10" s="361"/>
      <c r="K10" s="361"/>
      <c r="L10" s="353"/>
      <c r="M10" s="361"/>
      <c r="N10" s="155" t="s">
        <v>109</v>
      </c>
      <c r="O10" s="155" t="s">
        <v>110</v>
      </c>
      <c r="P10" s="155" t="s">
        <v>111</v>
      </c>
      <c r="Q10" s="361"/>
      <c r="R10" s="353"/>
      <c r="S10" s="353"/>
      <c r="T10" s="359"/>
      <c r="U10" s="353"/>
    </row>
    <row r="11" spans="2:21" s="162" customFormat="1" ht="15">
      <c r="B11" s="158">
        <f>IFERROR($D$4*10000+(ROW()-10),"")</f>
        <v>9999990001</v>
      </c>
      <c r="C11" s="308" t="s">
        <v>120</v>
      </c>
      <c r="D11" s="298" t="s">
        <v>121</v>
      </c>
      <c r="E11" s="298" t="s">
        <v>122</v>
      </c>
      <c r="F11" s="299" t="s">
        <v>123</v>
      </c>
      <c r="G11" s="298" t="s">
        <v>124</v>
      </c>
      <c r="H11" s="298" t="s">
        <v>125</v>
      </c>
      <c r="I11" s="298" t="s">
        <v>126</v>
      </c>
      <c r="J11" s="298" t="s">
        <v>127</v>
      </c>
      <c r="K11" s="300" t="s">
        <v>128</v>
      </c>
      <c r="L11" s="164"/>
      <c r="M11" s="301">
        <v>30000000</v>
      </c>
      <c r="N11" s="301">
        <v>30000000</v>
      </c>
      <c r="O11" s="292">
        <f>IFERROR(IF($F11="(サ)ZEH_M",VLOOKUP($G11,費用効率性リスト!$F$27:$G$30,2,FALSE),(IF($E$4&gt;0.51,VLOOKUP($F11,費用効率性リスト!$F$4:$H$25,2,FALSE),VLOOKUP($F11,費用効率性リスト!$F$4:$H$25,3,FALSE)))),"")</f>
        <v>0.75</v>
      </c>
      <c r="P11" s="288">
        <f>IFERROR(ROUNDDOWN(N11*IF(O11="定額",1,O11),-3),"")</f>
        <v>22500000</v>
      </c>
      <c r="Q11" s="304"/>
      <c r="R11" s="312">
        <v>100</v>
      </c>
      <c r="S11" s="306">
        <v>20</v>
      </c>
      <c r="T11" s="306">
        <v>17</v>
      </c>
      <c r="U11" s="293">
        <f t="shared" ref="U11:U40" si="0">S11*T11</f>
        <v>340</v>
      </c>
    </row>
    <row r="12" spans="2:21" s="162" customFormat="1" ht="15">
      <c r="B12" s="158">
        <f t="shared" ref="B12:B40" si="1">IFERROR($D$4*10000+(ROW()-10),"")</f>
        <v>9999990002</v>
      </c>
      <c r="C12" s="308" t="s">
        <v>129</v>
      </c>
      <c r="D12" s="298" t="s">
        <v>130</v>
      </c>
      <c r="E12" s="298" t="s">
        <v>131</v>
      </c>
      <c r="F12" s="299" t="s">
        <v>132</v>
      </c>
      <c r="G12" s="298" t="s">
        <v>133</v>
      </c>
      <c r="H12" s="298" t="s">
        <v>125</v>
      </c>
      <c r="I12" s="298" t="s">
        <v>134</v>
      </c>
      <c r="J12" s="298" t="s">
        <v>135</v>
      </c>
      <c r="K12" s="300" t="s">
        <v>136</v>
      </c>
      <c r="L12" s="164"/>
      <c r="M12" s="301">
        <v>30000000</v>
      </c>
      <c r="N12" s="301">
        <v>30000000</v>
      </c>
      <c r="O12" s="292">
        <f>IFERROR(IF($F12="(サ)ZEH_M",VLOOKUP($G12,費用効率性リスト!$F$27:$G$30,2,FALSE),(IF($E$4&gt;0.51,VLOOKUP($F12,費用効率性リスト!$F$4:$H$25,2,FALSE),VLOOKUP($F12,費用効率性リスト!$F$4:$H$25,3,FALSE)))),"")</f>
        <v>0.66666666666666663</v>
      </c>
      <c r="P12" s="288">
        <f t="shared" ref="P12:P40" si="2">IFERROR(ROUNDDOWN(N12*IF(O12="定額",1,O12),-3),"")</f>
        <v>20000000</v>
      </c>
      <c r="Q12" s="304"/>
      <c r="R12" s="312"/>
      <c r="S12" s="306">
        <v>10</v>
      </c>
      <c r="T12" s="306">
        <v>15</v>
      </c>
      <c r="U12" s="293">
        <f t="shared" si="0"/>
        <v>150</v>
      </c>
    </row>
    <row r="13" spans="2:21" s="162" customFormat="1" ht="15">
      <c r="B13" s="158">
        <f t="shared" si="1"/>
        <v>9999990003</v>
      </c>
      <c r="C13" s="308" t="s">
        <v>137</v>
      </c>
      <c r="D13" s="298" t="s">
        <v>138</v>
      </c>
      <c r="E13" s="298" t="s">
        <v>122</v>
      </c>
      <c r="F13" s="299" t="s">
        <v>139</v>
      </c>
      <c r="G13" s="298" t="s">
        <v>140</v>
      </c>
      <c r="H13" s="298" t="s">
        <v>125</v>
      </c>
      <c r="I13" s="298" t="s">
        <v>141</v>
      </c>
      <c r="J13" s="298" t="s">
        <v>135</v>
      </c>
      <c r="K13" s="300" t="s">
        <v>142</v>
      </c>
      <c r="L13" s="164"/>
      <c r="M13" s="301">
        <v>30000000</v>
      </c>
      <c r="N13" s="301">
        <v>30000000</v>
      </c>
      <c r="O13" s="292">
        <f>IFERROR(IF($F13="(サ)ZEH_M",VLOOKUP($G13,費用効率性リスト!$F$27:$G$30,2,FALSE),(IF($E$4&gt;0.51,VLOOKUP($F13,費用効率性リスト!$F$4:$H$25,2,FALSE),VLOOKUP($F13,費用効率性リスト!$F$4:$H$25,3,FALSE)))),"")</f>
        <v>0.66666666666666663</v>
      </c>
      <c r="P13" s="288">
        <f t="shared" si="2"/>
        <v>20000000</v>
      </c>
      <c r="Q13" s="304"/>
      <c r="R13" s="312">
        <v>1000</v>
      </c>
      <c r="S13" s="306">
        <v>30</v>
      </c>
      <c r="T13" s="306">
        <v>17</v>
      </c>
      <c r="U13" s="293">
        <f t="shared" si="0"/>
        <v>510</v>
      </c>
    </row>
    <row r="14" spans="2:21" s="162" customFormat="1" ht="15">
      <c r="B14" s="158">
        <f t="shared" si="1"/>
        <v>9999990004</v>
      </c>
      <c r="C14" s="308" t="s">
        <v>143</v>
      </c>
      <c r="D14" s="298" t="s">
        <v>138</v>
      </c>
      <c r="E14" s="298" t="s">
        <v>122</v>
      </c>
      <c r="F14" s="299" t="s">
        <v>139</v>
      </c>
      <c r="G14" s="298" t="s">
        <v>144</v>
      </c>
      <c r="H14" s="298" t="s">
        <v>125</v>
      </c>
      <c r="I14" s="298" t="s">
        <v>145</v>
      </c>
      <c r="J14" s="298" t="s">
        <v>135</v>
      </c>
      <c r="K14" s="300" t="s">
        <v>146</v>
      </c>
      <c r="L14" s="164"/>
      <c r="M14" s="301">
        <v>30000000</v>
      </c>
      <c r="N14" s="301">
        <v>30000000</v>
      </c>
      <c r="O14" s="292">
        <f>IFERROR(IF($F14="(サ)ZEH_M",VLOOKUP($G14,費用効率性リスト!$F$27:$G$30,2,FALSE),(IF($E$4&gt;0.51,VLOOKUP($F14,費用効率性リスト!$F$4:$H$25,2,FALSE),VLOOKUP($F14,費用効率性リスト!$F$4:$H$25,3,FALSE)))),"")</f>
        <v>0.66666666666666663</v>
      </c>
      <c r="P14" s="288">
        <f t="shared" si="2"/>
        <v>20000000</v>
      </c>
      <c r="Q14" s="304"/>
      <c r="R14" s="312">
        <v>5000</v>
      </c>
      <c r="S14" s="306">
        <v>10</v>
      </c>
      <c r="T14" s="306">
        <v>17</v>
      </c>
      <c r="U14" s="293">
        <f t="shared" si="0"/>
        <v>170</v>
      </c>
    </row>
    <row r="15" spans="2:21" s="162" customFormat="1" ht="15">
      <c r="B15" s="158">
        <f t="shared" si="1"/>
        <v>9999990005</v>
      </c>
      <c r="C15" s="308" t="s">
        <v>147</v>
      </c>
      <c r="D15" s="298" t="s">
        <v>121</v>
      </c>
      <c r="E15" s="298" t="s">
        <v>131</v>
      </c>
      <c r="F15" s="299" t="s">
        <v>148</v>
      </c>
      <c r="G15" s="298" t="s">
        <v>149</v>
      </c>
      <c r="H15" s="298" t="s">
        <v>125</v>
      </c>
      <c r="I15" s="298" t="s">
        <v>150</v>
      </c>
      <c r="J15" s="298" t="s">
        <v>127</v>
      </c>
      <c r="K15" s="300" t="s">
        <v>151</v>
      </c>
      <c r="L15" s="164"/>
      <c r="M15" s="301">
        <v>30000000</v>
      </c>
      <c r="N15" s="301">
        <v>30000000</v>
      </c>
      <c r="O15" s="313">
        <v>0</v>
      </c>
      <c r="P15" s="288">
        <f t="shared" si="2"/>
        <v>0</v>
      </c>
      <c r="Q15" s="304"/>
      <c r="R15" s="312"/>
      <c r="S15" s="306">
        <v>15</v>
      </c>
      <c r="T15" s="306">
        <v>15</v>
      </c>
      <c r="U15" s="293">
        <f t="shared" si="0"/>
        <v>225</v>
      </c>
    </row>
    <row r="16" spans="2:21" s="162" customFormat="1" ht="15">
      <c r="B16" s="158">
        <f t="shared" si="1"/>
        <v>9999990006</v>
      </c>
      <c r="C16" s="302"/>
      <c r="D16" s="164"/>
      <c r="E16" s="164"/>
      <c r="F16" s="303"/>
      <c r="G16" s="164"/>
      <c r="H16" s="164"/>
      <c r="I16" s="164"/>
      <c r="J16" s="164"/>
      <c r="K16" s="163"/>
      <c r="L16" s="164"/>
      <c r="M16" s="165"/>
      <c r="N16" s="165"/>
      <c r="O16" s="159" t="str">
        <f>IFERROR(IF($F16="(サ)ZEH_M",VLOOKUP($G16,費用効率性リスト!$F$27:$G$30,2,FALSE),(IF($E$4&gt;0.51,VLOOKUP($F16,費用効率性リスト!$F$4:$H$25,2,FALSE),VLOOKUP($F16,費用効率性リスト!$F$4:$H$25,3,FALSE)))),"")</f>
        <v/>
      </c>
      <c r="P16" s="160" t="str">
        <f t="shared" si="2"/>
        <v/>
      </c>
      <c r="Q16" s="305"/>
      <c r="R16" s="307"/>
      <c r="S16" s="307"/>
      <c r="T16" s="307"/>
      <c r="U16" s="161">
        <f t="shared" si="0"/>
        <v>0</v>
      </c>
    </row>
    <row r="17" spans="2:21" s="162" customFormat="1" ht="15">
      <c r="B17" s="158">
        <f t="shared" si="1"/>
        <v>9999990007</v>
      </c>
      <c r="C17" s="302"/>
      <c r="D17" s="164"/>
      <c r="E17" s="164"/>
      <c r="F17" s="303"/>
      <c r="G17" s="164"/>
      <c r="H17" s="164"/>
      <c r="I17" s="164"/>
      <c r="J17" s="164"/>
      <c r="K17" s="163"/>
      <c r="L17" s="164"/>
      <c r="M17" s="165"/>
      <c r="N17" s="165"/>
      <c r="O17" s="159" t="str">
        <f>IFERROR(IF($F17="(サ)ZEH_M",VLOOKUP($G17,費用効率性リスト!$F$27:$G$30,2,FALSE),(IF($E$4&gt;0.51,VLOOKUP($F17,費用効率性リスト!$F$4:$H$25,2,FALSE),VLOOKUP($F17,費用効率性リスト!$F$4:$H$25,3,FALSE)))),"")</f>
        <v/>
      </c>
      <c r="P17" s="160" t="str">
        <f t="shared" si="2"/>
        <v/>
      </c>
      <c r="Q17" s="305"/>
      <c r="R17" s="164"/>
      <c r="S17" s="164"/>
      <c r="T17" s="164"/>
      <c r="U17" s="161">
        <f t="shared" si="0"/>
        <v>0</v>
      </c>
    </row>
    <row r="18" spans="2:21" s="162" customFormat="1" ht="15">
      <c r="B18" s="158">
        <f t="shared" si="1"/>
        <v>9999990008</v>
      </c>
      <c r="C18" s="302"/>
      <c r="D18" s="164"/>
      <c r="E18" s="164"/>
      <c r="F18" s="303"/>
      <c r="G18" s="164"/>
      <c r="H18" s="164"/>
      <c r="I18" s="164"/>
      <c r="J18" s="164"/>
      <c r="K18" s="163"/>
      <c r="L18" s="164"/>
      <c r="M18" s="165"/>
      <c r="N18" s="165"/>
      <c r="O18" s="159" t="str">
        <f>IFERROR(IF($F18="(サ)ZEH_M",VLOOKUP($G18,費用効率性リスト!$F$27:$G$30,2,FALSE),(IF($E$4&gt;0.51,VLOOKUP($F18,費用効率性リスト!$F$4:$H$25,2,FALSE),VLOOKUP($F18,費用効率性リスト!$F$4:$H$25,3,FALSE)))),"")</f>
        <v/>
      </c>
      <c r="P18" s="160" t="str">
        <f t="shared" si="2"/>
        <v/>
      </c>
      <c r="Q18" s="305"/>
      <c r="R18" s="164"/>
      <c r="S18" s="164"/>
      <c r="T18" s="164"/>
      <c r="U18" s="161">
        <f t="shared" si="0"/>
        <v>0</v>
      </c>
    </row>
    <row r="19" spans="2:21" s="162" customFormat="1" ht="15">
      <c r="B19" s="158">
        <f t="shared" si="1"/>
        <v>9999990009</v>
      </c>
      <c r="C19" s="302"/>
      <c r="D19" s="164"/>
      <c r="E19" s="164"/>
      <c r="F19" s="303"/>
      <c r="G19" s="164"/>
      <c r="H19" s="164"/>
      <c r="I19" s="164"/>
      <c r="J19" s="164"/>
      <c r="K19" s="163"/>
      <c r="L19" s="164"/>
      <c r="M19" s="165"/>
      <c r="N19" s="165"/>
      <c r="O19" s="159" t="str">
        <f>IFERROR(IF($F19="(サ)ZEH_M",VLOOKUP($G19,費用効率性リスト!$F$27:$G$30,2,FALSE),(IF($E$4&gt;0.51,VLOOKUP($F19,費用効率性リスト!$F$4:$H$25,2,FALSE),VLOOKUP($F19,費用効率性リスト!$F$4:$H$25,3,FALSE)))),"")</f>
        <v/>
      </c>
      <c r="P19" s="160" t="str">
        <f t="shared" si="2"/>
        <v/>
      </c>
      <c r="Q19" s="305"/>
      <c r="R19" s="164"/>
      <c r="S19" s="164"/>
      <c r="T19" s="164"/>
      <c r="U19" s="161">
        <f t="shared" si="0"/>
        <v>0</v>
      </c>
    </row>
    <row r="20" spans="2:21" s="162" customFormat="1" ht="15">
      <c r="B20" s="158">
        <f t="shared" si="1"/>
        <v>9999990010</v>
      </c>
      <c r="C20" s="302"/>
      <c r="D20" s="164"/>
      <c r="E20" s="164"/>
      <c r="F20" s="303"/>
      <c r="G20" s="164"/>
      <c r="H20" s="164"/>
      <c r="I20" s="164"/>
      <c r="J20" s="164"/>
      <c r="K20" s="163"/>
      <c r="L20" s="164"/>
      <c r="M20" s="165"/>
      <c r="N20" s="165"/>
      <c r="O20" s="159" t="str">
        <f>IFERROR(IF($F20="(サ)ZEH_M",VLOOKUP($G20,費用効率性リスト!$F$27:$G$30,2,FALSE),(IF($E$4&gt;0.51,VLOOKUP($F20,費用効率性リスト!$F$4:$H$25,2,FALSE),VLOOKUP($F20,費用効率性リスト!$F$4:$H$25,3,FALSE)))),"")</f>
        <v/>
      </c>
      <c r="P20" s="160" t="str">
        <f t="shared" si="2"/>
        <v/>
      </c>
      <c r="Q20" s="305"/>
      <c r="R20" s="164"/>
      <c r="S20" s="164"/>
      <c r="T20" s="164"/>
      <c r="U20" s="161">
        <f t="shared" si="0"/>
        <v>0</v>
      </c>
    </row>
    <row r="21" spans="2:21" s="162" customFormat="1" ht="15">
      <c r="B21" s="158">
        <f t="shared" si="1"/>
        <v>9999990011</v>
      </c>
      <c r="C21" s="302"/>
      <c r="D21" s="164"/>
      <c r="E21" s="164"/>
      <c r="F21" s="303"/>
      <c r="G21" s="164"/>
      <c r="H21" s="164"/>
      <c r="I21" s="164"/>
      <c r="J21" s="164"/>
      <c r="K21" s="163"/>
      <c r="L21" s="164"/>
      <c r="M21" s="165"/>
      <c r="N21" s="165"/>
      <c r="O21" s="159" t="str">
        <f>IFERROR(IF($F21="(サ)ZEH_M",VLOOKUP($G21,費用効率性リスト!$F$27:$G$30,2,FALSE),(IF($E$4&gt;0.51,VLOOKUP($F21,費用効率性リスト!$F$4:$H$25,2,FALSE),VLOOKUP($F21,費用効率性リスト!$F$4:$H$25,3,FALSE)))),"")</f>
        <v/>
      </c>
      <c r="P21" s="160" t="str">
        <f t="shared" si="2"/>
        <v/>
      </c>
      <c r="Q21" s="305"/>
      <c r="R21" s="164"/>
      <c r="S21" s="164"/>
      <c r="T21" s="164"/>
      <c r="U21" s="161">
        <f t="shared" si="0"/>
        <v>0</v>
      </c>
    </row>
    <row r="22" spans="2:21" s="162" customFormat="1" ht="15">
      <c r="B22" s="158">
        <f t="shared" si="1"/>
        <v>9999990012</v>
      </c>
      <c r="C22" s="302"/>
      <c r="D22" s="164"/>
      <c r="E22" s="164"/>
      <c r="F22" s="303"/>
      <c r="G22" s="164"/>
      <c r="H22" s="164"/>
      <c r="I22" s="164"/>
      <c r="J22" s="164"/>
      <c r="K22" s="163"/>
      <c r="L22" s="164"/>
      <c r="M22" s="165"/>
      <c r="N22" s="165"/>
      <c r="O22" s="159" t="str">
        <f>IFERROR(IF($F22="(サ)ZEH_M",VLOOKUP($G22,費用効率性リスト!$F$27:$G$30,2,FALSE),(IF($E$4&gt;0.51,VLOOKUP($F22,費用効率性リスト!$F$4:$H$25,2,FALSE),VLOOKUP($F22,費用効率性リスト!$F$4:$H$25,3,FALSE)))),"")</f>
        <v/>
      </c>
      <c r="P22" s="160" t="str">
        <f t="shared" si="2"/>
        <v/>
      </c>
      <c r="Q22" s="305"/>
      <c r="R22" s="164"/>
      <c r="S22" s="164"/>
      <c r="T22" s="164"/>
      <c r="U22" s="161">
        <f t="shared" si="0"/>
        <v>0</v>
      </c>
    </row>
    <row r="23" spans="2:21" s="162" customFormat="1" ht="15">
      <c r="B23" s="158">
        <f t="shared" si="1"/>
        <v>9999990013</v>
      </c>
      <c r="C23" s="302"/>
      <c r="D23" s="164"/>
      <c r="E23" s="164"/>
      <c r="F23" s="303"/>
      <c r="G23" s="164"/>
      <c r="H23" s="164"/>
      <c r="I23" s="164"/>
      <c r="J23" s="164"/>
      <c r="K23" s="163"/>
      <c r="L23" s="164"/>
      <c r="M23" s="165"/>
      <c r="N23" s="165"/>
      <c r="O23" s="159" t="str">
        <f>IFERROR(IF($F23="(サ)ZEH_M",VLOOKUP($G23,費用効率性リスト!$F$27:$G$30,2,FALSE),(IF($E$4&gt;0.51,VLOOKUP($F23,費用効率性リスト!$F$4:$H$25,2,FALSE),VLOOKUP($F23,費用効率性リスト!$F$4:$H$25,3,FALSE)))),"")</f>
        <v/>
      </c>
      <c r="P23" s="160" t="str">
        <f t="shared" si="2"/>
        <v/>
      </c>
      <c r="Q23" s="305"/>
      <c r="R23" s="164"/>
      <c r="S23" s="164"/>
      <c r="T23" s="164"/>
      <c r="U23" s="161">
        <f t="shared" si="0"/>
        <v>0</v>
      </c>
    </row>
    <row r="24" spans="2:21" s="162" customFormat="1" ht="15">
      <c r="B24" s="158">
        <f t="shared" si="1"/>
        <v>9999990014</v>
      </c>
      <c r="C24" s="302"/>
      <c r="D24" s="164"/>
      <c r="E24" s="164"/>
      <c r="F24" s="303"/>
      <c r="G24" s="164"/>
      <c r="H24" s="164"/>
      <c r="I24" s="164"/>
      <c r="J24" s="164"/>
      <c r="K24" s="163"/>
      <c r="L24" s="164"/>
      <c r="M24" s="165"/>
      <c r="N24" s="165"/>
      <c r="O24" s="159" t="str">
        <f>IFERROR(IF($F24="(サ)ZEH_M",VLOOKUP($G24,費用効率性リスト!$F$27:$G$30,2,FALSE),(IF($E$4&gt;0.51,VLOOKUP($F24,費用効率性リスト!$F$4:$H$25,2,FALSE),VLOOKUP($F24,費用効率性リスト!$F$4:$H$25,3,FALSE)))),"")</f>
        <v/>
      </c>
      <c r="P24" s="160" t="str">
        <f t="shared" si="2"/>
        <v/>
      </c>
      <c r="Q24" s="305"/>
      <c r="R24" s="164"/>
      <c r="S24" s="164"/>
      <c r="T24" s="164"/>
      <c r="U24" s="161">
        <f t="shared" si="0"/>
        <v>0</v>
      </c>
    </row>
    <row r="25" spans="2:21" s="162" customFormat="1" ht="15">
      <c r="B25" s="158">
        <f t="shared" si="1"/>
        <v>9999990015</v>
      </c>
      <c r="C25" s="302"/>
      <c r="D25" s="164"/>
      <c r="E25" s="164"/>
      <c r="F25" s="303"/>
      <c r="G25" s="164"/>
      <c r="H25" s="164"/>
      <c r="I25" s="164"/>
      <c r="J25" s="164"/>
      <c r="K25" s="164"/>
      <c r="L25" s="164"/>
      <c r="M25" s="165"/>
      <c r="N25" s="165"/>
      <c r="O25" s="159" t="str">
        <f>IFERROR(IF($F25="(サ)ZEH_M",VLOOKUP($G25,費用効率性リスト!$F$27:$G$30,2,FALSE),(IF($E$4&gt;0.51,VLOOKUP($F25,費用効率性リスト!$F$4:$H$25,2,FALSE),VLOOKUP($F25,費用効率性リスト!$F$4:$H$25,3,FALSE)))),"")</f>
        <v/>
      </c>
      <c r="P25" s="160" t="str">
        <f t="shared" si="2"/>
        <v/>
      </c>
      <c r="Q25" s="305"/>
      <c r="R25" s="164"/>
      <c r="S25" s="164"/>
      <c r="T25" s="164"/>
      <c r="U25" s="161">
        <f t="shared" si="0"/>
        <v>0</v>
      </c>
    </row>
    <row r="26" spans="2:21" s="162" customFormat="1" ht="15">
      <c r="B26" s="158">
        <f t="shared" si="1"/>
        <v>9999990016</v>
      </c>
      <c r="C26" s="302"/>
      <c r="D26" s="164"/>
      <c r="E26" s="164"/>
      <c r="F26" s="303"/>
      <c r="G26" s="164"/>
      <c r="H26" s="164"/>
      <c r="I26" s="164"/>
      <c r="J26" s="164"/>
      <c r="K26" s="164"/>
      <c r="L26" s="164"/>
      <c r="M26" s="165"/>
      <c r="N26" s="165"/>
      <c r="O26" s="159" t="str">
        <f>IFERROR(IF($F26="(サ)ZEH_M",VLOOKUP($G26,費用効率性リスト!$F$27:$G$30,2,FALSE),(IF($E$4&gt;0.51,VLOOKUP($F26,費用効率性リスト!$F$4:$H$25,2,FALSE),VLOOKUP($F26,費用効率性リスト!$F$4:$H$25,3,FALSE)))),"")</f>
        <v/>
      </c>
      <c r="P26" s="160" t="str">
        <f t="shared" si="2"/>
        <v/>
      </c>
      <c r="Q26" s="305"/>
      <c r="R26" s="164"/>
      <c r="S26" s="164"/>
      <c r="T26" s="164"/>
      <c r="U26" s="161">
        <f t="shared" si="0"/>
        <v>0</v>
      </c>
    </row>
    <row r="27" spans="2:21" s="162" customFormat="1" ht="15">
      <c r="B27" s="158">
        <f t="shared" si="1"/>
        <v>9999990017</v>
      </c>
      <c r="C27" s="302"/>
      <c r="D27" s="164"/>
      <c r="E27" s="164"/>
      <c r="F27" s="303"/>
      <c r="G27" s="164"/>
      <c r="H27" s="164"/>
      <c r="I27" s="164"/>
      <c r="J27" s="164"/>
      <c r="K27" s="164"/>
      <c r="L27" s="164"/>
      <c r="M27" s="165"/>
      <c r="N27" s="165"/>
      <c r="O27" s="159" t="str">
        <f>IFERROR(IF($F27="(サ)ZEH_M",VLOOKUP($G27,費用効率性リスト!$F$27:$G$30,2,FALSE),(IF($E$4&gt;0.51,VLOOKUP($F27,費用効率性リスト!$F$4:$H$25,2,FALSE),VLOOKUP($F27,費用効率性リスト!$F$4:$H$25,3,FALSE)))),"")</f>
        <v/>
      </c>
      <c r="P27" s="160" t="str">
        <f t="shared" si="2"/>
        <v/>
      </c>
      <c r="Q27" s="305"/>
      <c r="R27" s="164"/>
      <c r="S27" s="164"/>
      <c r="T27" s="164"/>
      <c r="U27" s="161">
        <f t="shared" si="0"/>
        <v>0</v>
      </c>
    </row>
    <row r="28" spans="2:21" s="162" customFormat="1" ht="15">
      <c r="B28" s="158">
        <f t="shared" si="1"/>
        <v>9999990018</v>
      </c>
      <c r="C28" s="302"/>
      <c r="D28" s="164"/>
      <c r="E28" s="164"/>
      <c r="F28" s="303"/>
      <c r="G28" s="164"/>
      <c r="H28" s="164"/>
      <c r="I28" s="164"/>
      <c r="J28" s="164"/>
      <c r="K28" s="164"/>
      <c r="L28" s="164"/>
      <c r="M28" s="165"/>
      <c r="N28" s="165"/>
      <c r="O28" s="159" t="str">
        <f>IFERROR(IF($F28="(サ)ZEH_M",VLOOKUP($G28,費用効率性リスト!$F$27:$G$30,2,FALSE),(IF($E$4&gt;0.51,VLOOKUP($F28,費用効率性リスト!$F$4:$H$25,2,FALSE),VLOOKUP($F28,費用効率性リスト!$F$4:$H$25,3,FALSE)))),"")</f>
        <v/>
      </c>
      <c r="P28" s="160" t="str">
        <f t="shared" si="2"/>
        <v/>
      </c>
      <c r="Q28" s="305"/>
      <c r="R28" s="164"/>
      <c r="S28" s="164"/>
      <c r="T28" s="164"/>
      <c r="U28" s="161">
        <f t="shared" si="0"/>
        <v>0</v>
      </c>
    </row>
    <row r="29" spans="2:21" s="162" customFormat="1" ht="15">
      <c r="B29" s="158">
        <f t="shared" si="1"/>
        <v>9999990019</v>
      </c>
      <c r="C29" s="302"/>
      <c r="D29" s="164"/>
      <c r="E29" s="164"/>
      <c r="F29" s="303"/>
      <c r="G29" s="164"/>
      <c r="H29" s="164"/>
      <c r="I29" s="164"/>
      <c r="J29" s="164"/>
      <c r="K29" s="164"/>
      <c r="L29" s="164"/>
      <c r="M29" s="165"/>
      <c r="N29" s="165"/>
      <c r="O29" s="159" t="str">
        <f>IFERROR(IF($F29="(サ)ZEH_M",VLOOKUP($G29,費用効率性リスト!$F$27:$G$30,2,FALSE),(IF($E$4&gt;0.51,VLOOKUP($F29,費用効率性リスト!$F$4:$H$25,2,FALSE),VLOOKUP($F29,費用効率性リスト!$F$4:$H$25,3,FALSE)))),"")</f>
        <v/>
      </c>
      <c r="P29" s="160" t="str">
        <f t="shared" si="2"/>
        <v/>
      </c>
      <c r="Q29" s="305"/>
      <c r="R29" s="164"/>
      <c r="S29" s="164"/>
      <c r="T29" s="164"/>
      <c r="U29" s="161">
        <f t="shared" si="0"/>
        <v>0</v>
      </c>
    </row>
    <row r="30" spans="2:21" s="162" customFormat="1" ht="15">
      <c r="B30" s="158">
        <f t="shared" si="1"/>
        <v>9999990020</v>
      </c>
      <c r="C30" s="302"/>
      <c r="D30" s="164"/>
      <c r="E30" s="164"/>
      <c r="F30" s="303"/>
      <c r="G30" s="164"/>
      <c r="H30" s="164"/>
      <c r="I30" s="164"/>
      <c r="J30" s="164"/>
      <c r="K30" s="164"/>
      <c r="L30" s="164"/>
      <c r="M30" s="165"/>
      <c r="N30" s="165"/>
      <c r="O30" s="159" t="str">
        <f>IFERROR(IF($F30="(サ)ZEH_M",VLOOKUP($G30,費用効率性リスト!$F$27:$G$30,2,FALSE),(IF($E$4&gt;0.51,VLOOKUP($F30,費用効率性リスト!$F$4:$H$25,2,FALSE),VLOOKUP($F30,費用効率性リスト!$F$4:$H$25,3,FALSE)))),"")</f>
        <v/>
      </c>
      <c r="P30" s="160" t="str">
        <f t="shared" si="2"/>
        <v/>
      </c>
      <c r="Q30" s="305"/>
      <c r="R30" s="164"/>
      <c r="S30" s="164"/>
      <c r="T30" s="164"/>
      <c r="U30" s="161">
        <f t="shared" si="0"/>
        <v>0</v>
      </c>
    </row>
    <row r="31" spans="2:21" s="162" customFormat="1" ht="15">
      <c r="B31" s="158">
        <f t="shared" si="1"/>
        <v>9999990021</v>
      </c>
      <c r="C31" s="302"/>
      <c r="D31" s="164"/>
      <c r="E31" s="164"/>
      <c r="F31" s="303"/>
      <c r="G31" s="164"/>
      <c r="H31" s="164"/>
      <c r="I31" s="164"/>
      <c r="J31" s="164"/>
      <c r="K31" s="164"/>
      <c r="L31" s="164"/>
      <c r="M31" s="165"/>
      <c r="N31" s="165"/>
      <c r="O31" s="159" t="str">
        <f>IFERROR(IF($F31="(サ)ZEH_M",VLOOKUP($G31,費用効率性リスト!$F$27:$G$30,2,FALSE),(IF($E$4&gt;0.51,VLOOKUP($F31,費用効率性リスト!$F$4:$H$25,2,FALSE),VLOOKUP($F31,費用効率性リスト!$F$4:$H$25,3,FALSE)))),"")</f>
        <v/>
      </c>
      <c r="P31" s="160" t="str">
        <f t="shared" si="2"/>
        <v/>
      </c>
      <c r="Q31" s="305"/>
      <c r="R31" s="164"/>
      <c r="S31" s="164"/>
      <c r="T31" s="164"/>
      <c r="U31" s="161">
        <f t="shared" si="0"/>
        <v>0</v>
      </c>
    </row>
    <row r="32" spans="2:21" s="162" customFormat="1" ht="15">
      <c r="B32" s="158">
        <f t="shared" si="1"/>
        <v>9999990022</v>
      </c>
      <c r="C32" s="302"/>
      <c r="D32" s="164"/>
      <c r="E32" s="164"/>
      <c r="F32" s="303"/>
      <c r="G32" s="164"/>
      <c r="H32" s="164"/>
      <c r="I32" s="164"/>
      <c r="J32" s="164"/>
      <c r="K32" s="164"/>
      <c r="L32" s="164"/>
      <c r="M32" s="165"/>
      <c r="N32" s="165"/>
      <c r="O32" s="159" t="str">
        <f>IFERROR(IF($F32="(サ)ZEH_M",VLOOKUP($G32,費用効率性リスト!$F$27:$G$30,2,FALSE),(IF($E$4&gt;0.51,VLOOKUP($F32,費用効率性リスト!$F$4:$H$25,2,FALSE),VLOOKUP($F32,費用効率性リスト!$F$4:$H$25,3,FALSE)))),"")</f>
        <v/>
      </c>
      <c r="P32" s="160" t="str">
        <f t="shared" si="2"/>
        <v/>
      </c>
      <c r="Q32" s="305"/>
      <c r="R32" s="164"/>
      <c r="S32" s="164"/>
      <c r="T32" s="164"/>
      <c r="U32" s="161">
        <f t="shared" si="0"/>
        <v>0</v>
      </c>
    </row>
    <row r="33" spans="2:52" s="162" customFormat="1" ht="15">
      <c r="B33" s="158">
        <f t="shared" si="1"/>
        <v>9999990023</v>
      </c>
      <c r="C33" s="302"/>
      <c r="D33" s="164"/>
      <c r="E33" s="164"/>
      <c r="F33" s="303"/>
      <c r="G33" s="164"/>
      <c r="H33" s="164"/>
      <c r="I33" s="164"/>
      <c r="J33" s="164"/>
      <c r="K33" s="164"/>
      <c r="L33" s="164"/>
      <c r="M33" s="165"/>
      <c r="N33" s="165"/>
      <c r="O33" s="159" t="str">
        <f>IFERROR(IF($F33="(サ)ZEH_M",VLOOKUP($G33,費用効率性リスト!$F$27:$G$30,2,FALSE),(IF($E$4&gt;0.51,VLOOKUP($F33,費用効率性リスト!$F$4:$H$25,2,FALSE),VLOOKUP($F33,費用効率性リスト!$F$4:$H$25,3,FALSE)))),"")</f>
        <v/>
      </c>
      <c r="P33" s="160" t="str">
        <f t="shared" si="2"/>
        <v/>
      </c>
      <c r="Q33" s="305"/>
      <c r="R33" s="164"/>
      <c r="S33" s="164"/>
      <c r="T33" s="164"/>
      <c r="U33" s="161">
        <f t="shared" si="0"/>
        <v>0</v>
      </c>
    </row>
    <row r="34" spans="2:52" s="162" customFormat="1" ht="15">
      <c r="B34" s="158">
        <f t="shared" si="1"/>
        <v>9999990024</v>
      </c>
      <c r="C34" s="302"/>
      <c r="D34" s="164"/>
      <c r="E34" s="164"/>
      <c r="F34" s="303"/>
      <c r="G34" s="164"/>
      <c r="H34" s="164"/>
      <c r="I34" s="164"/>
      <c r="J34" s="164"/>
      <c r="K34" s="164"/>
      <c r="L34" s="164"/>
      <c r="M34" s="165"/>
      <c r="N34" s="165"/>
      <c r="O34" s="159" t="str">
        <f>IFERROR(IF($F34="(サ)ZEH_M",VLOOKUP($G34,費用効率性リスト!$F$27:$G$30,2,FALSE),(IF($E$4&gt;0.51,VLOOKUP($F34,費用効率性リスト!$F$4:$H$25,2,FALSE),VLOOKUP($F34,費用効率性リスト!$F$4:$H$25,3,FALSE)))),"")</f>
        <v/>
      </c>
      <c r="P34" s="160" t="str">
        <f t="shared" si="2"/>
        <v/>
      </c>
      <c r="Q34" s="305"/>
      <c r="R34" s="164"/>
      <c r="S34" s="164"/>
      <c r="T34" s="164"/>
      <c r="U34" s="161">
        <f t="shared" si="0"/>
        <v>0</v>
      </c>
    </row>
    <row r="35" spans="2:52" s="162" customFormat="1" ht="15">
      <c r="B35" s="158">
        <f t="shared" si="1"/>
        <v>9999990025</v>
      </c>
      <c r="C35" s="302"/>
      <c r="D35" s="164"/>
      <c r="E35" s="164"/>
      <c r="F35" s="303"/>
      <c r="G35" s="164"/>
      <c r="H35" s="164"/>
      <c r="I35" s="164"/>
      <c r="J35" s="164"/>
      <c r="K35" s="164"/>
      <c r="L35" s="164"/>
      <c r="M35" s="165"/>
      <c r="N35" s="165"/>
      <c r="O35" s="159" t="str">
        <f>IFERROR(IF($F35="(サ)ZEH_M",VLOOKUP($G35,費用効率性リスト!$F$27:$G$30,2,FALSE),(IF($E$4&gt;0.51,VLOOKUP($F35,費用効率性リスト!$F$4:$H$25,2,FALSE),VLOOKUP($F35,費用効率性リスト!$F$4:$H$25,3,FALSE)))),"")</f>
        <v/>
      </c>
      <c r="P35" s="160" t="str">
        <f t="shared" si="2"/>
        <v/>
      </c>
      <c r="Q35" s="305"/>
      <c r="R35" s="164"/>
      <c r="S35" s="164"/>
      <c r="T35" s="164"/>
      <c r="U35" s="161">
        <f t="shared" si="0"/>
        <v>0</v>
      </c>
    </row>
    <row r="36" spans="2:52" s="162" customFormat="1" ht="15">
      <c r="B36" s="158">
        <f t="shared" si="1"/>
        <v>9999990026</v>
      </c>
      <c r="C36" s="302"/>
      <c r="D36" s="164"/>
      <c r="E36" s="164"/>
      <c r="F36" s="303"/>
      <c r="G36" s="164"/>
      <c r="H36" s="164"/>
      <c r="I36" s="164"/>
      <c r="J36" s="164"/>
      <c r="K36" s="164"/>
      <c r="L36" s="164"/>
      <c r="M36" s="165"/>
      <c r="N36" s="165"/>
      <c r="O36" s="159" t="str">
        <f>IFERROR(IF($F36="(サ)ZEH_M",VLOOKUP($G36,費用効率性リスト!$F$27:$G$30,2,FALSE),(IF($E$4&gt;0.51,VLOOKUP($F36,費用効率性リスト!$F$4:$H$25,2,FALSE),VLOOKUP($F36,費用効率性リスト!$F$4:$H$25,3,FALSE)))),"")</f>
        <v/>
      </c>
      <c r="P36" s="160" t="str">
        <f t="shared" si="2"/>
        <v/>
      </c>
      <c r="Q36" s="305"/>
      <c r="R36" s="164"/>
      <c r="S36" s="164"/>
      <c r="T36" s="164"/>
      <c r="U36" s="161">
        <f t="shared" si="0"/>
        <v>0</v>
      </c>
    </row>
    <row r="37" spans="2:52" s="162" customFormat="1" ht="15">
      <c r="B37" s="158">
        <f t="shared" si="1"/>
        <v>9999990027</v>
      </c>
      <c r="C37" s="302"/>
      <c r="D37" s="164"/>
      <c r="E37" s="164"/>
      <c r="F37" s="303"/>
      <c r="G37" s="164"/>
      <c r="H37" s="164"/>
      <c r="I37" s="164"/>
      <c r="J37" s="164"/>
      <c r="K37" s="164"/>
      <c r="L37" s="164"/>
      <c r="M37" s="165"/>
      <c r="N37" s="165"/>
      <c r="O37" s="159" t="str">
        <f>IFERROR(IF($F37="(サ)ZEH_M",VLOOKUP($G37,費用効率性リスト!$F$27:$G$30,2,FALSE),(IF($E$4&gt;0.51,VLOOKUP($F37,費用効率性リスト!$F$4:$H$25,2,FALSE),VLOOKUP($F37,費用効率性リスト!$F$4:$H$25,3,FALSE)))),"")</f>
        <v/>
      </c>
      <c r="P37" s="160" t="str">
        <f t="shared" si="2"/>
        <v/>
      </c>
      <c r="Q37" s="305"/>
      <c r="R37" s="164"/>
      <c r="S37" s="164"/>
      <c r="T37" s="164"/>
      <c r="U37" s="161">
        <f t="shared" si="0"/>
        <v>0</v>
      </c>
    </row>
    <row r="38" spans="2:52" s="162" customFormat="1" ht="15">
      <c r="B38" s="158">
        <f t="shared" si="1"/>
        <v>9999990028</v>
      </c>
      <c r="C38" s="302"/>
      <c r="D38" s="164"/>
      <c r="E38" s="164"/>
      <c r="F38" s="303"/>
      <c r="G38" s="164"/>
      <c r="H38" s="164"/>
      <c r="I38" s="164"/>
      <c r="J38" s="164"/>
      <c r="K38" s="164"/>
      <c r="L38" s="164"/>
      <c r="M38" s="165"/>
      <c r="N38" s="165"/>
      <c r="O38" s="159" t="str">
        <f>IFERROR(IF($F38="(サ)ZEH_M",VLOOKUP($G38,費用効率性リスト!$F$27:$G$30,2,FALSE),(IF($E$4&gt;0.51,VLOOKUP($F38,費用効率性リスト!$F$4:$H$25,2,FALSE),VLOOKUP($F38,費用効率性リスト!$F$4:$H$25,3,FALSE)))),"")</f>
        <v/>
      </c>
      <c r="P38" s="160" t="str">
        <f t="shared" si="2"/>
        <v/>
      </c>
      <c r="Q38" s="305"/>
      <c r="R38" s="164"/>
      <c r="S38" s="164"/>
      <c r="T38" s="164"/>
      <c r="U38" s="161">
        <f t="shared" si="0"/>
        <v>0</v>
      </c>
    </row>
    <row r="39" spans="2:52" s="162" customFormat="1" ht="15">
      <c r="B39" s="158">
        <f t="shared" si="1"/>
        <v>9999990029</v>
      </c>
      <c r="C39" s="302"/>
      <c r="D39" s="164"/>
      <c r="E39" s="164"/>
      <c r="F39" s="303"/>
      <c r="G39" s="164"/>
      <c r="H39" s="164"/>
      <c r="I39" s="164"/>
      <c r="J39" s="164"/>
      <c r="K39" s="164"/>
      <c r="L39" s="164"/>
      <c r="M39" s="165"/>
      <c r="N39" s="165"/>
      <c r="O39" s="159" t="str">
        <f>IFERROR(IF($F39="(サ)ZEH_M",VLOOKUP($G39,費用効率性リスト!$F$27:$G$30,2,FALSE),(IF($E$4&gt;0.51,VLOOKUP($F39,費用効率性リスト!$F$4:$H$25,2,FALSE),VLOOKUP($F39,費用効率性リスト!$F$4:$H$25,3,FALSE)))),"")</f>
        <v/>
      </c>
      <c r="P39" s="160" t="str">
        <f t="shared" si="2"/>
        <v/>
      </c>
      <c r="Q39" s="305"/>
      <c r="R39" s="164"/>
      <c r="S39" s="164"/>
      <c r="T39" s="164"/>
      <c r="U39" s="161">
        <f t="shared" si="0"/>
        <v>0</v>
      </c>
    </row>
    <row r="40" spans="2:52" s="162" customFormat="1" ht="15">
      <c r="B40" s="158">
        <f t="shared" si="1"/>
        <v>9999990030</v>
      </c>
      <c r="C40" s="302"/>
      <c r="D40" s="164"/>
      <c r="E40" s="164"/>
      <c r="F40" s="303"/>
      <c r="G40" s="164"/>
      <c r="H40" s="164"/>
      <c r="I40" s="164"/>
      <c r="J40" s="164"/>
      <c r="K40" s="164"/>
      <c r="L40" s="164"/>
      <c r="M40" s="165"/>
      <c r="N40" s="165"/>
      <c r="O40" s="159" t="str">
        <f>IFERROR(IF($F40="(サ)ZEH_M",VLOOKUP($G40,費用効率性リスト!$F$27:$G$30,2,FALSE),(IF($E$4&gt;0.51,VLOOKUP($F40,費用効率性リスト!$F$4:$H$25,2,FALSE),VLOOKUP($F40,費用効率性リスト!$F$4:$H$25,3,FALSE)))),"")</f>
        <v/>
      </c>
      <c r="P40" s="160" t="str">
        <f t="shared" si="2"/>
        <v/>
      </c>
      <c r="Q40" s="305"/>
      <c r="R40" s="164"/>
      <c r="S40" s="164"/>
      <c r="T40" s="164"/>
      <c r="U40" s="161">
        <f t="shared" si="0"/>
        <v>0</v>
      </c>
    </row>
    <row r="41" spans="2:52" s="162" customFormat="1" ht="15">
      <c r="B41" s="294"/>
      <c r="C41" s="294"/>
      <c r="D41" s="295"/>
      <c r="E41" s="295"/>
      <c r="F41" s="295"/>
      <c r="G41" s="295"/>
      <c r="H41" s="295"/>
      <c r="I41" s="295"/>
      <c r="J41" s="295"/>
      <c r="K41" s="295"/>
      <c r="L41" s="295"/>
      <c r="M41" s="296">
        <f ca="1">SUMIF(INDIRECT("$M$11:M"&amp;ROW()-1),"&lt;&gt;#N/A")</f>
        <v>150000000</v>
      </c>
      <c r="N41" s="296">
        <f ca="1">SUMIF(INDIRECT("$N$11:N"&amp;ROW()-1),"&lt;&gt;#N/A")</f>
        <v>150000000</v>
      </c>
      <c r="O41" s="297"/>
      <c r="P41" s="296">
        <f ca="1">SUMIF(INDIRECT("$P$11:P"&amp;ROW()-1),"&lt;&gt;#N/A")</f>
        <v>82500000</v>
      </c>
      <c r="Q41" s="296">
        <f ca="1">SUMIF(INDIRECT("$Q$11:Q"&amp;ROW()-1),"&lt;&gt;#N/A")</f>
        <v>0</v>
      </c>
      <c r="R41" s="296">
        <f ca="1">SUMIF(INDIRECT("$R$11:R"&amp;ROW()-1),"&lt;&gt;#N/A")</f>
        <v>6100</v>
      </c>
      <c r="S41" s="296">
        <f ca="1">SUMIF(INDIRECT("$S$11:S"&amp;ROW()-1),"&lt;&gt;#N/A")</f>
        <v>85</v>
      </c>
      <c r="T41" s="297"/>
      <c r="U41" s="296">
        <f ca="1">SUMIF(INDIRECT("$U$11:U"&amp;ROW()-1),"&lt;&gt;#N/A")</f>
        <v>1395</v>
      </c>
    </row>
    <row r="42" spans="2:52" s="162" customFormat="1" ht="18" customHeight="1">
      <c r="E42" s="166"/>
      <c r="M42" s="167" t="s">
        <v>112</v>
      </c>
      <c r="N42" s="167">
        <f ca="1">N41-N44-N43</f>
        <v>150000000</v>
      </c>
      <c r="O42" s="167"/>
      <c r="P42" s="167">
        <f ca="1">P41-P44-P43</f>
        <v>82500000</v>
      </c>
      <c r="S42" s="167"/>
      <c r="T42" s="167"/>
      <c r="U42" s="167"/>
      <c r="V42" s="167"/>
      <c r="W42" s="167"/>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9"/>
      <c r="AZ42" s="169"/>
    </row>
    <row r="43" spans="2:52" s="162" customFormat="1" ht="16.149999999999999" customHeight="1">
      <c r="E43" s="166"/>
      <c r="M43" s="167" t="s">
        <v>113</v>
      </c>
      <c r="N43" s="167">
        <f ca="1">SUMIF(INDIRECT("$F$11:$F"&amp;ROW()-3),費用効率性リスト!$F$23,INDIRECT("$N$11:$N"&amp;ROW()-3))</f>
        <v>0</v>
      </c>
      <c r="O43" s="170"/>
      <c r="P43" s="167">
        <f ca="1">SUMIF(INDIRECT("$F$11:$F"&amp;ROW()-3),費用効率性リスト!$F$23,INDIRECT("$P$11:$P"&amp;ROW()-3))</f>
        <v>0</v>
      </c>
      <c r="S43" s="167"/>
      <c r="T43" s="167"/>
      <c r="U43" s="167"/>
      <c r="V43" s="167"/>
      <c r="W43" s="167"/>
      <c r="X43" s="171"/>
      <c r="Y43" s="171"/>
      <c r="Z43" s="171"/>
      <c r="AA43" s="171"/>
      <c r="AB43" s="171"/>
      <c r="AC43" s="171"/>
      <c r="AD43" s="171"/>
      <c r="AE43" s="171"/>
      <c r="AF43" s="171"/>
      <c r="AG43" s="171"/>
      <c r="AH43" s="171"/>
      <c r="AI43" s="171"/>
      <c r="AJ43" s="171"/>
      <c r="AK43" s="171"/>
      <c r="AL43" s="171"/>
      <c r="AM43" s="171"/>
      <c r="AN43" s="171"/>
      <c r="AO43" s="171"/>
      <c r="AP43" s="172"/>
      <c r="AQ43" s="172"/>
      <c r="AR43" s="172"/>
      <c r="AS43" s="172"/>
      <c r="AT43" s="172"/>
      <c r="AU43" s="172"/>
      <c r="AV43" s="172"/>
      <c r="AW43" s="172"/>
      <c r="AX43" s="172"/>
      <c r="AY43" s="169"/>
      <c r="AZ43" s="169"/>
    </row>
    <row r="44" spans="2:52" s="162" customFormat="1" ht="16.149999999999999" customHeight="1">
      <c r="E44" s="166"/>
      <c r="M44" s="162" t="s">
        <v>114</v>
      </c>
      <c r="N44" s="173">
        <f ca="1">SUMIF(INDIRECT("$F$11:$F"&amp;ROW()-3),費用効率性リスト!$F$25,INDIRECT("$N$11:$N"&amp;ROW()-3))</f>
        <v>0</v>
      </c>
      <c r="O44" s="174"/>
      <c r="P44" s="173">
        <f ca="1">SUMIF(INDIRECT("$F$11:$F"&amp;ROW()-3),費用効率性リスト!$F$25,INDIRECT("$P$11:$P"&amp;ROW()-3))</f>
        <v>0</v>
      </c>
      <c r="S44" s="173"/>
      <c r="T44" s="173"/>
      <c r="X44" s="171"/>
      <c r="Y44" s="171"/>
      <c r="Z44" s="171"/>
      <c r="AA44" s="171"/>
      <c r="AB44" s="171"/>
      <c r="AC44" s="171"/>
      <c r="AD44" s="171"/>
      <c r="AE44" s="171"/>
      <c r="AF44" s="171"/>
      <c r="AG44" s="171"/>
      <c r="AH44" s="171"/>
      <c r="AI44" s="171"/>
      <c r="AJ44" s="171"/>
      <c r="AK44" s="171"/>
      <c r="AL44" s="171"/>
      <c r="AM44" s="171"/>
      <c r="AN44" s="171"/>
      <c r="AO44" s="171"/>
      <c r="AP44" s="172"/>
      <c r="AQ44" s="172"/>
      <c r="AR44" s="172"/>
      <c r="AS44" s="172"/>
      <c r="AT44" s="172"/>
      <c r="AU44" s="172"/>
      <c r="AV44" s="172"/>
      <c r="AW44" s="172"/>
      <c r="AX44" s="172"/>
      <c r="AY44" s="169"/>
      <c r="AZ44" s="169"/>
    </row>
    <row r="45" spans="2:52">
      <c r="M45" s="178" t="s">
        <v>115</v>
      </c>
      <c r="N45" s="179">
        <f ca="1">N43/N42</f>
        <v>0</v>
      </c>
      <c r="P45" s="179"/>
    </row>
  </sheetData>
  <mergeCells count="36">
    <mergeCell ref="T9:T10"/>
    <mergeCell ref="U9:U10"/>
    <mergeCell ref="M8:Q8"/>
    <mergeCell ref="R8:U8"/>
    <mergeCell ref="C9:C10"/>
    <mergeCell ref="D9:D10"/>
    <mergeCell ref="E9:E10"/>
    <mergeCell ref="F9:F10"/>
    <mergeCell ref="G9:G10"/>
    <mergeCell ref="J9:J10"/>
    <mergeCell ref="K9:K10"/>
    <mergeCell ref="L9:L10"/>
    <mergeCell ref="J8:L8"/>
    <mergeCell ref="M9:M10"/>
    <mergeCell ref="Q9:Q10"/>
    <mergeCell ref="R9:R10"/>
    <mergeCell ref="S9:S10"/>
    <mergeCell ref="B8:B10"/>
    <mergeCell ref="C8:D8"/>
    <mergeCell ref="E8:G8"/>
    <mergeCell ref="H8:H10"/>
    <mergeCell ref="I8:I10"/>
    <mergeCell ref="O5:P5"/>
    <mergeCell ref="Q5:R5"/>
    <mergeCell ref="S5:U5"/>
    <mergeCell ref="O6:P6"/>
    <mergeCell ref="Q6:R6"/>
    <mergeCell ref="S6:U6"/>
    <mergeCell ref="G3:L3"/>
    <mergeCell ref="O3:P3"/>
    <mergeCell ref="Q3:R3"/>
    <mergeCell ref="S3:U3"/>
    <mergeCell ref="G4:L4"/>
    <mergeCell ref="O4:P4"/>
    <mergeCell ref="Q4:R4"/>
    <mergeCell ref="S4:U4"/>
  </mergeCells>
  <phoneticPr fontId="1"/>
  <dataValidations count="4">
    <dataValidation type="list" showInputMessage="1" showErrorMessage="1" sqref="H11:H40" xr:uid="{B8EBDA5B-EC27-40AB-A8B3-6D95122ED7DD}">
      <formula1>"民生電力,民生電力以外"</formula1>
    </dataValidation>
    <dataValidation showInputMessage="1" showErrorMessage="1" sqref="I25:J40 X43:AX43" xr:uid="{DE20174C-57E6-4E5E-86EA-7902432B3B46}"/>
    <dataValidation type="list" showInputMessage="1" sqref="G11:G40 F13" xr:uid="{C4EACFD3-DB7F-437E-A0DD-F978F73A52E7}">
      <formula1>INDIRECT(RIGHT($F11,LEN($F11)-3))</formula1>
    </dataValidation>
    <dataValidation type="list" showInputMessage="1" showErrorMessage="1" sqref="F11:F12 F14:F40" xr:uid="{30B74E31-F289-40BD-8B4A-095052CC30D2}">
      <formula1>INDIRECT($E11)</formula1>
    </dataValidation>
  </dataValidations>
  <pageMargins left="0.7" right="0.7" top="0.75" bottom="0.75" header="0.3" footer="0.3"/>
  <pageSetup paperSize="8" scale="53"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034C4930-BD58-468F-ACA6-255025BBB54E}">
          <x14:formula1>
            <xm:f>費用効率性リスト!$D$4:$D$8</xm:f>
          </x14:formula1>
          <xm:sqref>E11:E40</xm:sqref>
        </x14:dataValidation>
        <x14:dataValidation type="list" showInputMessage="1" showErrorMessage="1" xr:uid="{7FAC5261-416E-4147-B4D8-106039CA399A}">
          <x14:formula1>
            <xm:f>費用効率性リスト!$B$4:$B$8</xm:f>
          </x14:formula1>
          <xm:sqref>C11:C40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6F50A-9704-47EB-9C03-3F43E4C7F4F4}">
  <sheetPr>
    <tabColor rgb="FFFFC000"/>
    <pageSetUpPr fitToPage="1"/>
  </sheetPr>
  <dimension ref="B1:AZ45"/>
  <sheetViews>
    <sheetView showGridLines="0" view="pageBreakPreview" zoomScale="70" zoomScaleNormal="60" zoomScaleSheetLayoutView="70" workbookViewId="0">
      <selection activeCell="F13" sqref="F13"/>
    </sheetView>
  </sheetViews>
  <sheetFormatPr defaultColWidth="8.58203125" defaultRowHeight="18"/>
  <cols>
    <col min="1" max="1" width="1.75" customWidth="1"/>
    <col min="2" max="4" width="15.25" customWidth="1"/>
    <col min="5" max="5" width="18.58203125" customWidth="1"/>
    <col min="6" max="6" width="32.83203125" customWidth="1"/>
    <col min="7" max="7" width="18.58203125" customWidth="1"/>
    <col min="8" max="8" width="10.75" customWidth="1"/>
    <col min="9" max="11" width="18.58203125" customWidth="1"/>
    <col min="12" max="12" width="24.25" customWidth="1"/>
    <col min="13" max="14" width="16.58203125" customWidth="1"/>
    <col min="16" max="17" width="16.58203125" customWidth="1"/>
    <col min="18" max="18" width="12.58203125" customWidth="1"/>
    <col min="19" max="19" width="14.75" customWidth="1"/>
    <col min="20" max="20" width="9.33203125" customWidth="1"/>
    <col min="21" max="21" width="14.75" customWidth="1"/>
  </cols>
  <sheetData>
    <row r="1" spans="2:21" s="148" customFormat="1" ht="29">
      <c r="B1" s="196" t="s">
        <v>70</v>
      </c>
      <c r="F1" s="148" t="s">
        <v>71</v>
      </c>
    </row>
    <row r="2" spans="2:21" ht="18.5" thickBot="1"/>
    <row r="3" spans="2:21" s="153" customFormat="1" ht="26.5" customHeight="1">
      <c r="B3" s="283" t="s">
        <v>72</v>
      </c>
      <c r="C3" s="282" t="s">
        <v>73</v>
      </c>
      <c r="D3" s="149" t="s">
        <v>74</v>
      </c>
      <c r="E3" s="149" t="s">
        <v>75</v>
      </c>
      <c r="F3" s="150" t="s">
        <v>76</v>
      </c>
      <c r="G3" s="333" t="s">
        <v>77</v>
      </c>
      <c r="H3" s="334"/>
      <c r="I3" s="334"/>
      <c r="J3" s="334"/>
      <c r="K3" s="334"/>
      <c r="L3" s="335"/>
      <c r="M3" s="151"/>
      <c r="N3" s="152"/>
      <c r="O3" s="336" t="s">
        <v>78</v>
      </c>
      <c r="P3" s="336"/>
      <c r="Q3" s="336" t="s">
        <v>79</v>
      </c>
      <c r="R3" s="337"/>
      <c r="S3" s="338" t="s">
        <v>80</v>
      </c>
      <c r="T3" s="339"/>
      <c r="U3" s="340"/>
    </row>
    <row r="4" spans="2:21" s="153" customFormat="1" ht="26.5" customHeight="1" thickBot="1">
      <c r="B4" s="309" t="s">
        <v>152</v>
      </c>
      <c r="C4" s="310" t="s">
        <v>153</v>
      </c>
      <c r="D4" s="154" t="str">
        <f>IFERROR(VLOOKUP(B4&amp;C4,リスト①!D2:E1795,2,FALSE),"")</f>
        <v>272051</v>
      </c>
      <c r="E4" s="284">
        <f>IFERROR(IF(COUNTIF(リスト②!A3:A49,C4)=1,VLOOKUP(C4,リスト②!$A$3:$B$49,2,FALSE),VLOOKUP(D4,リスト③!$A$3:$D$1743,4,FALSE)),"")</f>
        <v>0.97</v>
      </c>
      <c r="F4" s="311"/>
      <c r="G4" s="341"/>
      <c r="H4" s="342"/>
      <c r="I4" s="342"/>
      <c r="J4" s="342"/>
      <c r="K4" s="342"/>
      <c r="L4" s="343"/>
      <c r="M4" s="151"/>
      <c r="N4" s="289" t="s">
        <v>81</v>
      </c>
      <c r="O4" s="344">
        <f ca="1">IFERROR(P41,"")</f>
        <v>257000000</v>
      </c>
      <c r="P4" s="345"/>
      <c r="Q4" s="344">
        <f ca="1">IFERROR(U41,"")</f>
        <v>17370</v>
      </c>
      <c r="R4" s="346"/>
      <c r="S4" s="347">
        <f ca="1">IFERROR(O4/Q4,"")</f>
        <v>14795.624640184225</v>
      </c>
      <c r="T4" s="348"/>
      <c r="U4" s="349"/>
    </row>
    <row r="5" spans="2:21" ht="24" customHeight="1" thickBot="1">
      <c r="N5" s="290" t="s">
        <v>82</v>
      </c>
      <c r="O5" s="344">
        <f>IFERROR(SUMIF($H10:$H41,N5,$P10:$P41),"")</f>
        <v>40000000</v>
      </c>
      <c r="P5" s="345"/>
      <c r="Q5" s="344">
        <f>IFERROR(SUMIF($H10:$H41,"民生電力",$U10:$U41),"")</f>
        <v>17340</v>
      </c>
      <c r="R5" s="346"/>
      <c r="S5" s="347">
        <f>IFERROR(O5/Q5,"")</f>
        <v>2306.8050749711651</v>
      </c>
      <c r="T5" s="348"/>
      <c r="U5" s="349"/>
    </row>
    <row r="6" spans="2:21" ht="24" customHeight="1" thickTop="1" thickBot="1">
      <c r="N6" s="291" t="s">
        <v>83</v>
      </c>
      <c r="O6" s="350">
        <f>IFERROR(SUMIF($H10:$H41,N6,$P10:$P41),"")</f>
        <v>217000000</v>
      </c>
      <c r="P6" s="351"/>
      <c r="Q6" s="350">
        <f>IFERROR(SUMIF($H10:$H41,"民生電力以外",$U10:$U41),"")</f>
        <v>30</v>
      </c>
      <c r="R6" s="352"/>
      <c r="S6" s="347">
        <f>IFERROR(O6/Q6,"")</f>
        <v>7233333.333333333</v>
      </c>
      <c r="T6" s="348"/>
      <c r="U6" s="349"/>
    </row>
    <row r="8" spans="2:21" s="157" customFormat="1" ht="19.5" customHeight="1">
      <c r="B8" s="353" t="s">
        <v>84</v>
      </c>
      <c r="C8" s="353" t="s">
        <v>85</v>
      </c>
      <c r="D8" s="353"/>
      <c r="E8" s="354" t="s">
        <v>86</v>
      </c>
      <c r="F8" s="355"/>
      <c r="G8" s="356"/>
      <c r="H8" s="357" t="s">
        <v>87</v>
      </c>
      <c r="I8" s="357" t="s">
        <v>88</v>
      </c>
      <c r="J8" s="354" t="s">
        <v>89</v>
      </c>
      <c r="K8" s="355"/>
      <c r="L8" s="356"/>
      <c r="M8" s="354" t="s">
        <v>90</v>
      </c>
      <c r="N8" s="355"/>
      <c r="O8" s="355"/>
      <c r="P8" s="355"/>
      <c r="Q8" s="356"/>
      <c r="R8" s="353" t="s">
        <v>91</v>
      </c>
      <c r="S8" s="353"/>
      <c r="T8" s="353"/>
      <c r="U8" s="353"/>
    </row>
    <row r="9" spans="2:21" s="157" customFormat="1" ht="19.5" customHeight="1">
      <c r="B9" s="353"/>
      <c r="C9" s="353" t="s">
        <v>92</v>
      </c>
      <c r="D9" s="353" t="s">
        <v>93</v>
      </c>
      <c r="E9" s="353" t="s">
        <v>94</v>
      </c>
      <c r="F9" s="353" t="s">
        <v>95</v>
      </c>
      <c r="G9" s="353" t="s">
        <v>96</v>
      </c>
      <c r="H9" s="358"/>
      <c r="I9" s="358"/>
      <c r="J9" s="360" t="s">
        <v>97</v>
      </c>
      <c r="K9" s="360" t="s">
        <v>98</v>
      </c>
      <c r="L9" s="353" t="s">
        <v>99</v>
      </c>
      <c r="M9" s="360" t="s">
        <v>100</v>
      </c>
      <c r="N9" s="155" t="s">
        <v>101</v>
      </c>
      <c r="O9" s="155" t="s">
        <v>102</v>
      </c>
      <c r="P9" s="155" t="s">
        <v>103</v>
      </c>
      <c r="Q9" s="360" t="s">
        <v>104</v>
      </c>
      <c r="R9" s="353" t="s">
        <v>105</v>
      </c>
      <c r="S9" s="353" t="s">
        <v>106</v>
      </c>
      <c r="T9" s="357" t="s">
        <v>107</v>
      </c>
      <c r="U9" s="353" t="s">
        <v>108</v>
      </c>
    </row>
    <row r="10" spans="2:21" s="157" customFormat="1" ht="19.5" customHeight="1">
      <c r="B10" s="353"/>
      <c r="C10" s="353"/>
      <c r="D10" s="353"/>
      <c r="E10" s="353"/>
      <c r="F10" s="353"/>
      <c r="G10" s="353"/>
      <c r="H10" s="359"/>
      <c r="I10" s="359"/>
      <c r="J10" s="361"/>
      <c r="K10" s="361"/>
      <c r="L10" s="353"/>
      <c r="M10" s="361"/>
      <c r="N10" s="155" t="s">
        <v>109</v>
      </c>
      <c r="O10" s="155" t="s">
        <v>110</v>
      </c>
      <c r="P10" s="155" t="s">
        <v>111</v>
      </c>
      <c r="Q10" s="361"/>
      <c r="R10" s="353"/>
      <c r="S10" s="353"/>
      <c r="T10" s="359"/>
      <c r="U10" s="353"/>
    </row>
    <row r="11" spans="2:21" s="162" customFormat="1" ht="15">
      <c r="B11" s="158">
        <f>IFERROR($D$4*10000+(ROW()-10),"")</f>
        <v>2720510001</v>
      </c>
      <c r="C11" s="302" t="s">
        <v>120</v>
      </c>
      <c r="D11" s="164" t="s">
        <v>154</v>
      </c>
      <c r="E11" s="164" t="s">
        <v>122</v>
      </c>
      <c r="F11" s="303" t="s">
        <v>123</v>
      </c>
      <c r="G11" s="164" t="s">
        <v>155</v>
      </c>
      <c r="H11" s="164" t="s">
        <v>125</v>
      </c>
      <c r="I11" s="164"/>
      <c r="J11" s="164"/>
      <c r="K11" s="163"/>
      <c r="L11" s="164"/>
      <c r="M11" s="165">
        <v>30000000</v>
      </c>
      <c r="N11" s="165">
        <v>30000000</v>
      </c>
      <c r="O11" s="159">
        <f>IFERROR(IF($F11="(サ)ZEH_M",VLOOKUP($G11,費用効率性リスト!$F$27:$G$30,2,FALSE),(IF($E$4&gt;0.51,VLOOKUP($F11,費用効率性リスト!$F$4:$H$25,2,FALSE),VLOOKUP($F11,費用効率性リスト!$F$4:$H$25,3,FALSE)))),"")</f>
        <v>0.66666666666666663</v>
      </c>
      <c r="P11" s="160">
        <f>IFERROR(ROUNDDOWN(N11*IF(O11="定額",1,O11),-3),"")</f>
        <v>20000000</v>
      </c>
      <c r="Q11" s="305"/>
      <c r="R11" s="307"/>
      <c r="S11" s="307">
        <v>20</v>
      </c>
      <c r="T11" s="307">
        <v>17</v>
      </c>
      <c r="U11" s="161">
        <f>S11*T11</f>
        <v>340</v>
      </c>
    </row>
    <row r="12" spans="2:21" s="162" customFormat="1" ht="15">
      <c r="B12" s="158">
        <f t="shared" ref="B12:B40" si="0">IFERROR($D$4*10000+(ROW()-10),"")</f>
        <v>2720510002</v>
      </c>
      <c r="C12" s="302" t="s">
        <v>129</v>
      </c>
      <c r="D12" s="164" t="s">
        <v>154</v>
      </c>
      <c r="E12" s="164" t="s">
        <v>156</v>
      </c>
      <c r="F12" s="303" t="s">
        <v>157</v>
      </c>
      <c r="G12" s="164" t="s">
        <v>158</v>
      </c>
      <c r="H12" s="164" t="s">
        <v>159</v>
      </c>
      <c r="I12" s="164"/>
      <c r="J12" s="164"/>
      <c r="K12" s="163"/>
      <c r="L12" s="164"/>
      <c r="M12" s="165">
        <v>30000000</v>
      </c>
      <c r="N12" s="165">
        <v>15000000</v>
      </c>
      <c r="O12" s="159" t="str">
        <f>IFERROR(IF($F12="(サ)ZEH_M",VLOOKUP($G12,費用効率性リスト!$F$27:$G$30,2,FALSE),(IF($E$4&gt;0.51,VLOOKUP($F12,費用効率性リスト!$F$4:$H$25,2,FALSE),VLOOKUP($F12,費用効率性リスト!$F$4:$H$25,3,FALSE)))),"")</f>
        <v>定額</v>
      </c>
      <c r="P12" s="160">
        <f t="shared" ref="P12:P40" si="1">IFERROR(ROUNDDOWN(N12*IF(O12="定額",1,O12),-3),"")</f>
        <v>15000000</v>
      </c>
      <c r="Q12" s="305"/>
      <c r="R12" s="307"/>
      <c r="S12" s="307"/>
      <c r="T12" s="307"/>
      <c r="U12" s="161">
        <f t="shared" ref="U12:U40" si="2">S12*T12</f>
        <v>0</v>
      </c>
    </row>
    <row r="13" spans="2:21" s="162" customFormat="1" ht="15">
      <c r="B13" s="158">
        <f t="shared" si="0"/>
        <v>2720510003</v>
      </c>
      <c r="C13" s="302" t="s">
        <v>120</v>
      </c>
      <c r="D13" s="164" t="s">
        <v>154</v>
      </c>
      <c r="E13" s="164" t="s">
        <v>122</v>
      </c>
      <c r="F13" s="314"/>
      <c r="G13" s="315"/>
      <c r="H13" s="164"/>
      <c r="I13" s="164"/>
      <c r="J13" s="164"/>
      <c r="K13" s="163"/>
      <c r="L13" s="164"/>
      <c r="M13" s="165"/>
      <c r="N13" s="165"/>
      <c r="O13" s="159" t="str">
        <f>IFERROR(IF($F13="(サ)ZEH_M",VLOOKUP($G13,費用効率性リスト!$F$27:$G$30,2,FALSE),(IF($E$4&gt;0.51,VLOOKUP($F13,費用効率性リスト!$F$4:$H$25,2,FALSE),VLOOKUP($F13,費用効率性リスト!$F$4:$H$25,3,FALSE)))),"")</f>
        <v/>
      </c>
      <c r="P13" s="160" t="str">
        <f t="shared" si="1"/>
        <v/>
      </c>
      <c r="Q13" s="305"/>
      <c r="R13" s="307"/>
      <c r="S13" s="307"/>
      <c r="T13" s="307"/>
      <c r="U13" s="161">
        <f t="shared" si="2"/>
        <v>0</v>
      </c>
    </row>
    <row r="14" spans="2:21" s="162" customFormat="1" ht="15">
      <c r="B14" s="158">
        <f t="shared" si="0"/>
        <v>2720510004</v>
      </c>
      <c r="C14" s="302" t="s">
        <v>143</v>
      </c>
      <c r="D14" s="164"/>
      <c r="E14" s="164" t="s">
        <v>160</v>
      </c>
      <c r="F14" s="303" t="s">
        <v>161</v>
      </c>
      <c r="G14" s="164" t="s">
        <v>162</v>
      </c>
      <c r="H14" s="164"/>
      <c r="I14" s="164"/>
      <c r="J14" s="164"/>
      <c r="K14" s="163"/>
      <c r="L14" s="164"/>
      <c r="M14" s="165"/>
      <c r="N14" s="165"/>
      <c r="O14" s="159">
        <f>IFERROR(IF($F14="(サ)ZEH_M",VLOOKUP($G14,費用効率性リスト!$F$27:$G$30,2,FALSE),(IF($E$4&gt;0.51,VLOOKUP($F14,費用効率性リスト!$F$4:$H$25,2,FALSE),VLOOKUP($F14,費用効率性リスト!$F$4:$H$25,3,FALSE)))),"")</f>
        <v>0.66666666666666663</v>
      </c>
      <c r="P14" s="160">
        <f t="shared" si="1"/>
        <v>0</v>
      </c>
      <c r="Q14" s="305"/>
      <c r="R14" s="307"/>
      <c r="S14" s="307"/>
      <c r="T14" s="307"/>
      <c r="U14" s="161">
        <f t="shared" si="2"/>
        <v>0</v>
      </c>
    </row>
    <row r="15" spans="2:21" s="162" customFormat="1" ht="15">
      <c r="B15" s="158">
        <f t="shared" si="0"/>
        <v>2720510005</v>
      </c>
      <c r="C15" s="302" t="s">
        <v>147</v>
      </c>
      <c r="D15" s="164"/>
      <c r="E15" s="164" t="s">
        <v>122</v>
      </c>
      <c r="F15" s="303" t="s">
        <v>139</v>
      </c>
      <c r="G15" s="164" t="s">
        <v>144</v>
      </c>
      <c r="H15" s="164" t="s">
        <v>125</v>
      </c>
      <c r="I15" s="164"/>
      <c r="J15" s="164"/>
      <c r="K15" s="163"/>
      <c r="L15" s="164"/>
      <c r="M15" s="165">
        <v>30000000</v>
      </c>
      <c r="N15" s="165">
        <v>30000000</v>
      </c>
      <c r="O15" s="159">
        <f>IFERROR(IF($F15="(サ)ZEH_M",VLOOKUP($G15,費用効率性リスト!$F$27:$G$30,2,FALSE),(IF($E$4&gt;0.51,VLOOKUP($F15,費用効率性リスト!$F$4:$H$25,2,FALSE),VLOOKUP($F15,費用効率性リスト!$F$4:$H$25,3,FALSE)))),"")</f>
        <v>0.66666666666666663</v>
      </c>
      <c r="P15" s="160">
        <f t="shared" si="1"/>
        <v>20000000</v>
      </c>
      <c r="Q15" s="305"/>
      <c r="R15" s="307"/>
      <c r="S15" s="307">
        <v>1000</v>
      </c>
      <c r="T15" s="307">
        <v>17</v>
      </c>
      <c r="U15" s="161">
        <f t="shared" si="2"/>
        <v>17000</v>
      </c>
    </row>
    <row r="16" spans="2:21" s="162" customFormat="1" ht="30">
      <c r="B16" s="158">
        <f t="shared" si="0"/>
        <v>2720510006</v>
      </c>
      <c r="C16" s="302"/>
      <c r="D16" s="164"/>
      <c r="E16" s="164" t="s">
        <v>131</v>
      </c>
      <c r="F16" s="303" t="s">
        <v>163</v>
      </c>
      <c r="G16" s="164" t="s">
        <v>164</v>
      </c>
      <c r="H16" s="164"/>
      <c r="I16" s="164"/>
      <c r="J16" s="164"/>
      <c r="K16" s="163"/>
      <c r="L16" s="164"/>
      <c r="M16" s="165"/>
      <c r="N16" s="165"/>
      <c r="O16" s="159" t="str">
        <f>IFERROR(IF($F16="(サ)ZEH_M",VLOOKUP($G16,費用効率性リスト!$F$27:$G$30,2,FALSE),(IF($E$4&gt;0.51,VLOOKUP($F16,費用効率性リスト!$F$4:$H$25,2,FALSE),VLOOKUP($F16,費用効率性リスト!$F$4:$H$25,3,FALSE)))),"")</f>
        <v>定額</v>
      </c>
      <c r="P16" s="160">
        <f t="shared" si="1"/>
        <v>0</v>
      </c>
      <c r="Q16" s="305"/>
      <c r="R16" s="307"/>
      <c r="S16" s="307"/>
      <c r="T16" s="307"/>
      <c r="U16" s="161">
        <f t="shared" si="2"/>
        <v>0</v>
      </c>
    </row>
    <row r="17" spans="2:21" s="162" customFormat="1" ht="15">
      <c r="B17" s="158">
        <f t="shared" si="0"/>
        <v>2720510007</v>
      </c>
      <c r="C17" s="302"/>
      <c r="D17" s="164"/>
      <c r="E17" s="164" t="s">
        <v>165</v>
      </c>
      <c r="F17" s="303" t="s">
        <v>166</v>
      </c>
      <c r="G17" s="164" t="s">
        <v>162</v>
      </c>
      <c r="H17" s="164"/>
      <c r="I17" s="164"/>
      <c r="J17" s="164"/>
      <c r="K17" s="163"/>
      <c r="L17" s="164"/>
      <c r="M17" s="165"/>
      <c r="N17" s="165"/>
      <c r="O17" s="159" t="str">
        <f>IFERROR(IF($F17="(サ)ZEH_M",VLOOKUP($G17,費用効率性リスト!$F$27:$G$30,2,FALSE),(IF($E$4&gt;0.51,VLOOKUP($F17,費用効率性リスト!$F$4:$H$25,2,FALSE),VLOOKUP($F17,費用効率性リスト!$F$4:$H$25,3,FALSE)))),"")</f>
        <v>定額</v>
      </c>
      <c r="P17" s="160">
        <f t="shared" si="1"/>
        <v>0</v>
      </c>
      <c r="Q17" s="305"/>
      <c r="R17" s="164"/>
      <c r="S17" s="164"/>
      <c r="T17" s="164"/>
      <c r="U17" s="161">
        <f t="shared" si="2"/>
        <v>0</v>
      </c>
    </row>
    <row r="18" spans="2:21" s="162" customFormat="1" ht="15">
      <c r="B18" s="158">
        <f t="shared" si="0"/>
        <v>2720510008</v>
      </c>
      <c r="C18" s="302"/>
      <c r="D18" s="164"/>
      <c r="E18" s="164" t="s">
        <v>156</v>
      </c>
      <c r="F18" s="303" t="s">
        <v>167</v>
      </c>
      <c r="G18" s="164" t="s">
        <v>168</v>
      </c>
      <c r="H18" s="164"/>
      <c r="I18" s="164"/>
      <c r="J18" s="164"/>
      <c r="K18" s="163"/>
      <c r="L18" s="164"/>
      <c r="M18" s="165"/>
      <c r="N18" s="165"/>
      <c r="O18" s="159">
        <f>IFERROR(IF($F18="(サ)ZEH_M",VLOOKUP($G18,費用効率性リスト!$F$27:$G$30,2,FALSE),(IF($E$4&gt;0.51,VLOOKUP($F18,費用効率性リスト!$F$4:$H$25,2,FALSE),VLOOKUP($F18,費用効率性リスト!$F$4:$H$25,3,FALSE)))),"")</f>
        <v>0.66666666666666663</v>
      </c>
      <c r="P18" s="160">
        <f t="shared" si="1"/>
        <v>0</v>
      </c>
      <c r="Q18" s="305"/>
      <c r="R18" s="164"/>
      <c r="S18" s="164"/>
      <c r="T18" s="164"/>
      <c r="U18" s="161">
        <f t="shared" si="2"/>
        <v>0</v>
      </c>
    </row>
    <row r="19" spans="2:21" s="162" customFormat="1" ht="15">
      <c r="B19" s="158">
        <f t="shared" si="0"/>
        <v>2720510009</v>
      </c>
      <c r="C19" s="302" t="s">
        <v>120</v>
      </c>
      <c r="D19" s="164"/>
      <c r="E19" s="164" t="s">
        <v>131</v>
      </c>
      <c r="F19" s="303" t="s">
        <v>169</v>
      </c>
      <c r="G19" s="164" t="s">
        <v>170</v>
      </c>
      <c r="H19" s="164" t="s">
        <v>159</v>
      </c>
      <c r="I19" s="164"/>
      <c r="J19" s="164"/>
      <c r="K19" s="163"/>
      <c r="L19" s="164"/>
      <c r="M19" s="165">
        <v>303000000</v>
      </c>
      <c r="N19" s="165">
        <v>303000000</v>
      </c>
      <c r="O19" s="159">
        <f>IFERROR(IF($F19="(サ)ZEH_M",VLOOKUP($G19,費用効率性リスト!$F$27:$G$30,2,FALSE),(IF($E$4&gt;0.51,VLOOKUP($F19,費用効率性リスト!$F$4:$H$25,2,FALSE),VLOOKUP($F19,費用効率性リスト!$F$4:$H$25,3,FALSE)))),"")</f>
        <v>0.66666666666666663</v>
      </c>
      <c r="P19" s="160">
        <f t="shared" si="1"/>
        <v>202000000</v>
      </c>
      <c r="Q19" s="305"/>
      <c r="R19" s="164"/>
      <c r="S19" s="164">
        <v>5</v>
      </c>
      <c r="T19" s="164">
        <v>6</v>
      </c>
      <c r="U19" s="161">
        <f t="shared" si="2"/>
        <v>30</v>
      </c>
    </row>
    <row r="20" spans="2:21" s="162" customFormat="1" ht="15">
      <c r="B20" s="158">
        <f t="shared" si="0"/>
        <v>2720510010</v>
      </c>
      <c r="C20" s="302"/>
      <c r="D20" s="164"/>
      <c r="E20" s="164" t="s">
        <v>156</v>
      </c>
      <c r="F20" s="303" t="s">
        <v>157</v>
      </c>
      <c r="G20" s="164" t="s">
        <v>158</v>
      </c>
      <c r="H20" s="164"/>
      <c r="I20" s="164"/>
      <c r="J20" s="164"/>
      <c r="K20" s="163"/>
      <c r="L20" s="164"/>
      <c r="M20" s="165"/>
      <c r="N20" s="165"/>
      <c r="O20" s="159" t="str">
        <f>IFERROR(IF($F20="(サ)ZEH_M",VLOOKUP($G20,費用効率性リスト!$F$27:$G$30,2,FALSE),(IF($E$4&gt;0.51,VLOOKUP($F20,費用効率性リスト!$F$4:$H$25,2,FALSE),VLOOKUP($F20,費用効率性リスト!$F$4:$H$25,3,FALSE)))),"")</f>
        <v>定額</v>
      </c>
      <c r="P20" s="160">
        <f t="shared" si="1"/>
        <v>0</v>
      </c>
      <c r="Q20" s="305"/>
      <c r="R20" s="164"/>
      <c r="S20" s="164"/>
      <c r="T20" s="164"/>
      <c r="U20" s="161">
        <f t="shared" si="2"/>
        <v>0</v>
      </c>
    </row>
    <row r="21" spans="2:21" s="162" customFormat="1" ht="15">
      <c r="B21" s="158">
        <f t="shared" si="0"/>
        <v>2720510011</v>
      </c>
      <c r="C21" s="302"/>
      <c r="D21" s="164"/>
      <c r="E21" s="164" t="s">
        <v>122</v>
      </c>
      <c r="F21" s="303" t="s">
        <v>171</v>
      </c>
      <c r="G21" s="164" t="s">
        <v>172</v>
      </c>
      <c r="H21" s="164"/>
      <c r="I21" s="164"/>
      <c r="J21" s="164"/>
      <c r="K21" s="163"/>
      <c r="L21" s="164"/>
      <c r="M21" s="165"/>
      <c r="N21" s="165"/>
      <c r="O21" s="159">
        <f>IFERROR(IF($F21="(サ)ZEH_M",VLOOKUP($G21,費用効率性リスト!$F$27:$G$30,2,FALSE),(IF($E$4&gt;0.51,VLOOKUP($F21,費用効率性リスト!$F$4:$H$25,2,FALSE),VLOOKUP($F21,費用効率性リスト!$F$4:$H$25,3,FALSE)))),"")</f>
        <v>0.66666666666666663</v>
      </c>
      <c r="P21" s="160">
        <f t="shared" si="1"/>
        <v>0</v>
      </c>
      <c r="Q21" s="305"/>
      <c r="R21" s="164"/>
      <c r="S21" s="164"/>
      <c r="T21" s="164"/>
      <c r="U21" s="161">
        <f t="shared" si="2"/>
        <v>0</v>
      </c>
    </row>
    <row r="22" spans="2:21" s="162" customFormat="1" ht="15">
      <c r="B22" s="158">
        <f t="shared" si="0"/>
        <v>2720510012</v>
      </c>
      <c r="C22" s="302"/>
      <c r="D22" s="164"/>
      <c r="E22" s="164" t="s">
        <v>160</v>
      </c>
      <c r="F22" s="303" t="s">
        <v>161</v>
      </c>
      <c r="G22" s="164" t="s">
        <v>162</v>
      </c>
      <c r="H22" s="164"/>
      <c r="I22" s="164"/>
      <c r="J22" s="164"/>
      <c r="K22" s="163"/>
      <c r="L22" s="164"/>
      <c r="M22" s="165"/>
      <c r="N22" s="165"/>
      <c r="O22" s="159">
        <f>IFERROR(IF($F22="(サ)ZEH_M",VLOOKUP($G22,費用効率性リスト!$F$27:$G$30,2,FALSE),(IF($E$4&gt;0.51,VLOOKUP($F22,費用効率性リスト!$F$4:$H$25,2,FALSE),VLOOKUP($F22,費用効率性リスト!$F$4:$H$25,3,FALSE)))),"")</f>
        <v>0.66666666666666663</v>
      </c>
      <c r="P22" s="160">
        <f t="shared" si="1"/>
        <v>0</v>
      </c>
      <c r="Q22" s="305"/>
      <c r="R22" s="164"/>
      <c r="S22" s="164"/>
      <c r="T22" s="164"/>
      <c r="U22" s="161">
        <f t="shared" si="2"/>
        <v>0</v>
      </c>
    </row>
    <row r="23" spans="2:21" s="162" customFormat="1" ht="15">
      <c r="B23" s="158">
        <f t="shared" si="0"/>
        <v>2720510013</v>
      </c>
      <c r="C23" s="302"/>
      <c r="D23" s="164"/>
      <c r="E23" s="164" t="s">
        <v>131</v>
      </c>
      <c r="F23" s="303" t="s">
        <v>173</v>
      </c>
      <c r="G23" s="164" t="s">
        <v>174</v>
      </c>
      <c r="H23" s="164"/>
      <c r="I23" s="164"/>
      <c r="J23" s="164"/>
      <c r="K23" s="163"/>
      <c r="L23" s="164"/>
      <c r="M23" s="165"/>
      <c r="N23" s="165"/>
      <c r="O23" s="159">
        <f>IFERROR(IF($F23="(サ)ZEH_M",VLOOKUP($G23,費用効率性リスト!$F$27:$G$30,2,FALSE),(IF($E$4&gt;0.51,VLOOKUP($F23,費用効率性リスト!$F$4:$H$25,2,FALSE),VLOOKUP($F23,費用効率性リスト!$F$4:$H$25,3,FALSE)))),"")</f>
        <v>0.66666666666666663</v>
      </c>
      <c r="P23" s="160">
        <f t="shared" si="1"/>
        <v>0</v>
      </c>
      <c r="Q23" s="305"/>
      <c r="R23" s="164"/>
      <c r="S23" s="164"/>
      <c r="T23" s="164"/>
      <c r="U23" s="161">
        <f t="shared" si="2"/>
        <v>0</v>
      </c>
    </row>
    <row r="24" spans="2:21" s="162" customFormat="1" ht="15">
      <c r="B24" s="158">
        <f t="shared" si="0"/>
        <v>2720510014</v>
      </c>
      <c r="C24" s="302"/>
      <c r="D24" s="164"/>
      <c r="E24" s="164" t="s">
        <v>156</v>
      </c>
      <c r="F24" s="303" t="s">
        <v>175</v>
      </c>
      <c r="G24" s="164" t="s">
        <v>176</v>
      </c>
      <c r="H24" s="164"/>
      <c r="I24" s="164"/>
      <c r="J24" s="164"/>
      <c r="K24" s="163"/>
      <c r="L24" s="164"/>
      <c r="M24" s="165"/>
      <c r="N24" s="165"/>
      <c r="O24" s="159">
        <f>IFERROR(IF($F24="(サ)ZEH_M",VLOOKUP($G24,費用効率性リスト!$F$27:$G$30,2,FALSE),(IF($E$4&gt;0.51,VLOOKUP($F24,費用効率性リスト!$F$4:$H$25,2,FALSE),VLOOKUP($F24,費用効率性リスト!$F$4:$H$25,3,FALSE)))),"")</f>
        <v>0.66666666666666663</v>
      </c>
      <c r="P24" s="160">
        <f t="shared" si="1"/>
        <v>0</v>
      </c>
      <c r="Q24" s="305"/>
      <c r="R24" s="164"/>
      <c r="S24" s="164"/>
      <c r="T24" s="164"/>
      <c r="U24" s="161">
        <f t="shared" si="2"/>
        <v>0</v>
      </c>
    </row>
    <row r="25" spans="2:21" s="162" customFormat="1" ht="15">
      <c r="B25" s="158">
        <f t="shared" si="0"/>
        <v>2720510015</v>
      </c>
      <c r="C25" s="302"/>
      <c r="D25" s="164"/>
      <c r="E25" s="164" t="s">
        <v>131</v>
      </c>
      <c r="F25" s="303" t="s">
        <v>177</v>
      </c>
      <c r="G25" s="164" t="s">
        <v>178</v>
      </c>
      <c r="H25" s="164"/>
      <c r="I25" s="164"/>
      <c r="J25" s="164"/>
      <c r="K25" s="164"/>
      <c r="L25" s="164"/>
      <c r="M25" s="165"/>
      <c r="N25" s="165"/>
      <c r="O25" s="159">
        <f>IFERROR(IF($F25="(サ)ZEH_M",VLOOKUP($G25,費用効率性リスト!$F$27:$G$30,2,FALSE),(IF($E$4&gt;0.51,VLOOKUP($F25,費用効率性リスト!$F$4:$H$25,2,FALSE),VLOOKUP($F25,費用効率性リスト!$F$4:$H$25,3,FALSE)))),"")</f>
        <v>0.66666666666666663</v>
      </c>
      <c r="P25" s="160">
        <f t="shared" si="1"/>
        <v>0</v>
      </c>
      <c r="Q25" s="305"/>
      <c r="R25" s="164"/>
      <c r="S25" s="164"/>
      <c r="T25" s="164"/>
      <c r="U25" s="161">
        <f t="shared" si="2"/>
        <v>0</v>
      </c>
    </row>
    <row r="26" spans="2:21" s="162" customFormat="1" ht="30">
      <c r="B26" s="158">
        <f t="shared" si="0"/>
        <v>2720510016</v>
      </c>
      <c r="C26" s="302"/>
      <c r="D26" s="164"/>
      <c r="E26" s="164" t="s">
        <v>131</v>
      </c>
      <c r="F26" s="303" t="s">
        <v>163</v>
      </c>
      <c r="G26" s="164" t="s">
        <v>179</v>
      </c>
      <c r="H26" s="164"/>
      <c r="I26" s="164"/>
      <c r="J26" s="164"/>
      <c r="K26" s="164"/>
      <c r="L26" s="164"/>
      <c r="M26" s="165"/>
      <c r="N26" s="165"/>
      <c r="O26" s="159" t="str">
        <f>IFERROR(IF($F26="(サ)ZEH_M",VLOOKUP($G26,費用効率性リスト!$F$27:$G$30,2,FALSE),(IF($E$4&gt;0.51,VLOOKUP($F26,費用効率性リスト!$F$4:$H$25,2,FALSE),VLOOKUP($F26,費用効率性リスト!$F$4:$H$25,3,FALSE)))),"")</f>
        <v>定額</v>
      </c>
      <c r="P26" s="160">
        <f t="shared" si="1"/>
        <v>0</v>
      </c>
      <c r="Q26" s="305"/>
      <c r="R26" s="164"/>
      <c r="S26" s="164"/>
      <c r="T26" s="164"/>
      <c r="U26" s="161">
        <f t="shared" si="2"/>
        <v>0</v>
      </c>
    </row>
    <row r="27" spans="2:21" s="162" customFormat="1" ht="15">
      <c r="B27" s="158">
        <f t="shared" si="0"/>
        <v>2720510017</v>
      </c>
      <c r="C27" s="302"/>
      <c r="D27" s="164"/>
      <c r="E27" s="164" t="s">
        <v>131</v>
      </c>
      <c r="F27" s="303" t="s">
        <v>180</v>
      </c>
      <c r="G27" s="164" t="s">
        <v>181</v>
      </c>
      <c r="H27" s="164"/>
      <c r="I27" s="164"/>
      <c r="J27" s="164"/>
      <c r="K27" s="164"/>
      <c r="L27" s="164"/>
      <c r="M27" s="165"/>
      <c r="N27" s="165"/>
      <c r="O27" s="159">
        <f>IFERROR(IF($F27="(サ)ZEH_M",VLOOKUP($G27,費用効率性リスト!$F$27:$G$30,2,FALSE),(IF($E$4&gt;0.51,VLOOKUP($F27,費用効率性リスト!$F$4:$H$25,2,FALSE),VLOOKUP($F27,費用効率性リスト!$F$4:$H$25,3,FALSE)))),"")</f>
        <v>0.66666666666666663</v>
      </c>
      <c r="P27" s="160">
        <f t="shared" si="1"/>
        <v>0</v>
      </c>
      <c r="Q27" s="305"/>
      <c r="R27" s="164"/>
      <c r="S27" s="164"/>
      <c r="T27" s="164"/>
      <c r="U27" s="161">
        <f t="shared" si="2"/>
        <v>0</v>
      </c>
    </row>
    <row r="28" spans="2:21" s="162" customFormat="1" ht="15">
      <c r="B28" s="158">
        <f t="shared" si="0"/>
        <v>2720510018</v>
      </c>
      <c r="C28" s="302"/>
      <c r="D28" s="164"/>
      <c r="E28" s="164" t="s">
        <v>156</v>
      </c>
      <c r="F28" s="303" t="s">
        <v>175</v>
      </c>
      <c r="G28" s="164" t="s">
        <v>182</v>
      </c>
      <c r="H28" s="164"/>
      <c r="I28" s="164"/>
      <c r="J28" s="164"/>
      <c r="K28" s="164"/>
      <c r="L28" s="164"/>
      <c r="M28" s="165"/>
      <c r="N28" s="165"/>
      <c r="O28" s="159">
        <f>IFERROR(IF($F28="(サ)ZEH_M",VLOOKUP($G28,費用効率性リスト!$F$27:$G$30,2,FALSE),(IF($E$4&gt;0.51,VLOOKUP($F28,費用効率性リスト!$F$4:$H$25,2,FALSE),VLOOKUP($F28,費用効率性リスト!$F$4:$H$25,3,FALSE)))),"")</f>
        <v>0.66666666666666663</v>
      </c>
      <c r="P28" s="160">
        <f t="shared" si="1"/>
        <v>0</v>
      </c>
      <c r="Q28" s="305"/>
      <c r="R28" s="164"/>
      <c r="S28" s="164"/>
      <c r="T28" s="164"/>
      <c r="U28" s="161">
        <f t="shared" si="2"/>
        <v>0</v>
      </c>
    </row>
    <row r="29" spans="2:21" s="162" customFormat="1" ht="15">
      <c r="B29" s="158">
        <f t="shared" si="0"/>
        <v>2720510019</v>
      </c>
      <c r="C29" s="302"/>
      <c r="D29" s="164"/>
      <c r="E29" s="164" t="s">
        <v>131</v>
      </c>
      <c r="F29" s="303" t="s">
        <v>148</v>
      </c>
      <c r="G29" s="164" t="s">
        <v>149</v>
      </c>
      <c r="H29" s="164"/>
      <c r="I29" s="164"/>
      <c r="J29" s="164"/>
      <c r="K29" s="164"/>
      <c r="L29" s="164"/>
      <c r="M29" s="165"/>
      <c r="N29" s="165"/>
      <c r="O29" s="159">
        <f>IFERROR(IF($F29="(サ)ZEH_M",VLOOKUP($G29,費用効率性リスト!$F$27:$G$30,2,FALSE),(IF($E$4&gt;0.51,VLOOKUP($F29,費用効率性リスト!$F$4:$H$25,2,FALSE),VLOOKUP($F29,費用効率性リスト!$F$4:$H$25,3,FALSE)))),"")</f>
        <v>0.66666666666666663</v>
      </c>
      <c r="P29" s="160">
        <f t="shared" si="1"/>
        <v>0</v>
      </c>
      <c r="Q29" s="305"/>
      <c r="R29" s="164"/>
      <c r="S29" s="164"/>
      <c r="T29" s="164"/>
      <c r="U29" s="161">
        <f t="shared" si="2"/>
        <v>0</v>
      </c>
    </row>
    <row r="30" spans="2:21" s="162" customFormat="1" ht="15">
      <c r="B30" s="158">
        <f t="shared" si="0"/>
        <v>2720510020</v>
      </c>
      <c r="C30" s="302"/>
      <c r="D30" s="164"/>
      <c r="E30" s="164" t="s">
        <v>122</v>
      </c>
      <c r="F30" s="303" t="s">
        <v>123</v>
      </c>
      <c r="G30" s="164" t="s">
        <v>183</v>
      </c>
      <c r="H30" s="164"/>
      <c r="I30" s="164"/>
      <c r="J30" s="164"/>
      <c r="K30" s="164"/>
      <c r="L30" s="164"/>
      <c r="M30" s="165"/>
      <c r="N30" s="165"/>
      <c r="O30" s="159">
        <f>IFERROR(IF($F30="(サ)ZEH_M",VLOOKUP($G30,費用効率性リスト!$F$27:$G$30,2,FALSE),(IF($E$4&gt;0.51,VLOOKUP($F30,費用効率性リスト!$F$4:$H$25,2,FALSE),VLOOKUP($F30,費用効率性リスト!$F$4:$H$25,3,FALSE)))),"")</f>
        <v>0.66666666666666663</v>
      </c>
      <c r="P30" s="160">
        <f t="shared" si="1"/>
        <v>0</v>
      </c>
      <c r="Q30" s="305"/>
      <c r="R30" s="164"/>
      <c r="S30" s="164"/>
      <c r="T30" s="164"/>
      <c r="U30" s="161">
        <f t="shared" si="2"/>
        <v>0</v>
      </c>
    </row>
    <row r="31" spans="2:21" s="162" customFormat="1" ht="30">
      <c r="B31" s="158">
        <f t="shared" si="0"/>
        <v>2720510021</v>
      </c>
      <c r="C31" s="302"/>
      <c r="D31" s="164"/>
      <c r="E31" s="164" t="s">
        <v>165</v>
      </c>
      <c r="F31" s="303" t="s">
        <v>184</v>
      </c>
      <c r="G31" s="164" t="s">
        <v>162</v>
      </c>
      <c r="H31" s="164"/>
      <c r="I31" s="164"/>
      <c r="J31" s="164"/>
      <c r="K31" s="164"/>
      <c r="L31" s="164"/>
      <c r="M31" s="165"/>
      <c r="N31" s="165"/>
      <c r="O31" s="159">
        <f>IFERROR(IF($F31="(サ)ZEH_M",VLOOKUP($G31,費用効率性リスト!$F$27:$G$30,2,FALSE),(IF($E$4&gt;0.51,VLOOKUP($F31,費用効率性リスト!$F$4:$H$25,2,FALSE),VLOOKUP($F31,費用効率性リスト!$F$4:$H$25,3,FALSE)))),"")</f>
        <v>0.66666666666666663</v>
      </c>
      <c r="P31" s="160">
        <f t="shared" si="1"/>
        <v>0</v>
      </c>
      <c r="Q31" s="305"/>
      <c r="R31" s="164"/>
      <c r="S31" s="164"/>
      <c r="T31" s="164"/>
      <c r="U31" s="161">
        <f t="shared" si="2"/>
        <v>0</v>
      </c>
    </row>
    <row r="32" spans="2:21" s="162" customFormat="1" ht="15">
      <c r="B32" s="158">
        <f t="shared" si="0"/>
        <v>2720510022</v>
      </c>
      <c r="C32" s="302"/>
      <c r="D32" s="164"/>
      <c r="E32" s="164" t="s">
        <v>131</v>
      </c>
      <c r="F32" s="303" t="s">
        <v>185</v>
      </c>
      <c r="G32" s="164" t="s">
        <v>186</v>
      </c>
      <c r="H32" s="164"/>
      <c r="I32" s="164"/>
      <c r="J32" s="164"/>
      <c r="K32" s="164"/>
      <c r="L32" s="164"/>
      <c r="M32" s="165"/>
      <c r="N32" s="165"/>
      <c r="O32" s="159">
        <f>IFERROR(IF($F32="(サ)ZEH_M",VLOOKUP($G32,費用効率性リスト!$F$27:$G$30,2,FALSE),(IF($E$4&gt;0.51,VLOOKUP($F32,費用効率性リスト!$F$4:$H$25,2,FALSE),VLOOKUP($F32,費用効率性リスト!$F$4:$H$25,3,FALSE)))),"")</f>
        <v>0.66666666666666663</v>
      </c>
      <c r="P32" s="160">
        <f t="shared" si="1"/>
        <v>0</v>
      </c>
      <c r="Q32" s="305"/>
      <c r="R32" s="164"/>
      <c r="S32" s="164"/>
      <c r="T32" s="164"/>
      <c r="U32" s="161">
        <f t="shared" si="2"/>
        <v>0</v>
      </c>
    </row>
    <row r="33" spans="2:52" s="162" customFormat="1" ht="15">
      <c r="B33" s="158">
        <f t="shared" si="0"/>
        <v>2720510023</v>
      </c>
      <c r="C33" s="302"/>
      <c r="D33" s="164"/>
      <c r="E33" s="164" t="s">
        <v>156</v>
      </c>
      <c r="F33" s="303" t="s">
        <v>187</v>
      </c>
      <c r="G33" s="164" t="s">
        <v>188</v>
      </c>
      <c r="H33" s="164"/>
      <c r="I33" s="164"/>
      <c r="J33" s="164"/>
      <c r="K33" s="164"/>
      <c r="L33" s="164"/>
      <c r="M33" s="165"/>
      <c r="N33" s="165"/>
      <c r="O33" s="159">
        <f>IFERROR(IF($F33="(サ)ZEH_M",VLOOKUP($G33,費用効率性リスト!$F$27:$G$30,2,FALSE),(IF($E$4&gt;0.51,VLOOKUP($F33,費用効率性リスト!$F$4:$H$25,2,FALSE),VLOOKUP($F33,費用効率性リスト!$F$4:$H$25,3,FALSE)))),"")</f>
        <v>0.66666666666666663</v>
      </c>
      <c r="P33" s="160">
        <f t="shared" si="1"/>
        <v>0</v>
      </c>
      <c r="Q33" s="305"/>
      <c r="R33" s="164"/>
      <c r="S33" s="164"/>
      <c r="T33" s="164"/>
      <c r="U33" s="161">
        <f t="shared" si="2"/>
        <v>0</v>
      </c>
    </row>
    <row r="34" spans="2:52" s="162" customFormat="1" ht="15">
      <c r="B34" s="158">
        <f t="shared" si="0"/>
        <v>2720510024</v>
      </c>
      <c r="C34" s="302"/>
      <c r="D34" s="164"/>
      <c r="E34" s="164" t="s">
        <v>122</v>
      </c>
      <c r="F34" s="303" t="s">
        <v>123</v>
      </c>
      <c r="G34" s="164" t="s">
        <v>189</v>
      </c>
      <c r="H34" s="164"/>
      <c r="I34" s="164"/>
      <c r="J34" s="164"/>
      <c r="K34" s="164"/>
      <c r="L34" s="164"/>
      <c r="M34" s="165"/>
      <c r="N34" s="165"/>
      <c r="O34" s="159">
        <f>IFERROR(IF($F34="(サ)ZEH_M",VLOOKUP($G34,費用効率性リスト!$F$27:$G$30,2,FALSE),(IF($E$4&gt;0.51,VLOOKUP($F34,費用効率性リスト!$F$4:$H$25,2,FALSE),VLOOKUP($F34,費用効率性リスト!$F$4:$H$25,3,FALSE)))),"")</f>
        <v>0.66666666666666663</v>
      </c>
      <c r="P34" s="160">
        <f t="shared" si="1"/>
        <v>0</v>
      </c>
      <c r="Q34" s="305"/>
      <c r="R34" s="164"/>
      <c r="S34" s="164"/>
      <c r="T34" s="164"/>
      <c r="U34" s="161">
        <f t="shared" si="2"/>
        <v>0</v>
      </c>
    </row>
    <row r="35" spans="2:52" s="162" customFormat="1" ht="15">
      <c r="B35" s="158">
        <f t="shared" si="0"/>
        <v>2720510025</v>
      </c>
      <c r="C35" s="302"/>
      <c r="D35" s="164"/>
      <c r="E35" s="164" t="s">
        <v>156</v>
      </c>
      <c r="F35" s="303" t="s">
        <v>190</v>
      </c>
      <c r="G35" s="164" t="s">
        <v>191</v>
      </c>
      <c r="H35" s="164"/>
      <c r="I35" s="164"/>
      <c r="J35" s="164"/>
      <c r="K35" s="164"/>
      <c r="L35" s="164"/>
      <c r="M35" s="165"/>
      <c r="N35" s="165"/>
      <c r="O35" s="159">
        <f>IFERROR(IF($F35="(サ)ZEH_M",VLOOKUP($G35,費用効率性リスト!$F$27:$G$30,2,FALSE),(IF($E$4&gt;0.51,VLOOKUP($F35,費用効率性リスト!$F$4:$H$25,2,FALSE),VLOOKUP($F35,費用効率性リスト!$F$4:$H$25,3,FALSE)))),"")</f>
        <v>0.66666666666666663</v>
      </c>
      <c r="P35" s="160">
        <f t="shared" si="1"/>
        <v>0</v>
      </c>
      <c r="Q35" s="305"/>
      <c r="R35" s="164"/>
      <c r="S35" s="164"/>
      <c r="T35" s="164"/>
      <c r="U35" s="161">
        <f t="shared" si="2"/>
        <v>0</v>
      </c>
    </row>
    <row r="36" spans="2:52" s="162" customFormat="1" ht="15">
      <c r="B36" s="158">
        <f t="shared" si="0"/>
        <v>2720510026</v>
      </c>
      <c r="C36" s="302"/>
      <c r="D36" s="164"/>
      <c r="E36" s="164" t="s">
        <v>156</v>
      </c>
      <c r="F36" s="303" t="s">
        <v>187</v>
      </c>
      <c r="G36" s="164" t="s">
        <v>192</v>
      </c>
      <c r="H36" s="164"/>
      <c r="I36" s="164"/>
      <c r="J36" s="164"/>
      <c r="K36" s="164"/>
      <c r="L36" s="164"/>
      <c r="M36" s="165"/>
      <c r="N36" s="165"/>
      <c r="O36" s="159">
        <f>IFERROR(IF($F36="(サ)ZEH_M",VLOOKUP($G36,費用効率性リスト!$F$27:$G$30,2,FALSE),(IF($E$4&gt;0.51,VLOOKUP($F36,費用効率性リスト!$F$4:$H$25,2,FALSE),VLOOKUP($F36,費用効率性リスト!$F$4:$H$25,3,FALSE)))),"")</f>
        <v>0.66666666666666663</v>
      </c>
      <c r="P36" s="160">
        <f t="shared" si="1"/>
        <v>0</v>
      </c>
      <c r="Q36" s="305"/>
      <c r="R36" s="164"/>
      <c r="S36" s="164"/>
      <c r="T36" s="164"/>
      <c r="U36" s="161">
        <f t="shared" si="2"/>
        <v>0</v>
      </c>
    </row>
    <row r="37" spans="2:52" s="162" customFormat="1" ht="15">
      <c r="B37" s="158">
        <f t="shared" si="0"/>
        <v>2720510027</v>
      </c>
      <c r="C37" s="302"/>
      <c r="D37" s="164"/>
      <c r="E37" s="164" t="s">
        <v>156</v>
      </c>
      <c r="F37" s="303" t="s">
        <v>157</v>
      </c>
      <c r="G37" s="164" t="s">
        <v>193</v>
      </c>
      <c r="H37" s="164"/>
      <c r="I37" s="164"/>
      <c r="J37" s="164"/>
      <c r="K37" s="164"/>
      <c r="L37" s="164"/>
      <c r="M37" s="165"/>
      <c r="N37" s="165"/>
      <c r="O37" s="159" t="str">
        <f>IFERROR(IF($F37="(サ)ZEH_M",VLOOKUP($G37,費用効率性リスト!$F$27:$G$30,2,FALSE),(IF($E$4&gt;0.51,VLOOKUP($F37,費用効率性リスト!$F$4:$H$25,2,FALSE),VLOOKUP($F37,費用効率性リスト!$F$4:$H$25,3,FALSE)))),"")</f>
        <v>定額</v>
      </c>
      <c r="P37" s="160">
        <f t="shared" si="1"/>
        <v>0</v>
      </c>
      <c r="Q37" s="305"/>
      <c r="R37" s="164"/>
      <c r="S37" s="164"/>
      <c r="T37" s="164"/>
      <c r="U37" s="161">
        <f t="shared" si="2"/>
        <v>0</v>
      </c>
    </row>
    <row r="38" spans="2:52" s="162" customFormat="1" ht="15">
      <c r="B38" s="158">
        <f t="shared" si="0"/>
        <v>2720510028</v>
      </c>
      <c r="C38" s="302"/>
      <c r="D38" s="164"/>
      <c r="E38" s="164" t="s">
        <v>131</v>
      </c>
      <c r="F38" s="303" t="s">
        <v>185</v>
      </c>
      <c r="G38" s="164" t="s">
        <v>186</v>
      </c>
      <c r="H38" s="164"/>
      <c r="I38" s="164"/>
      <c r="J38" s="164"/>
      <c r="K38" s="164"/>
      <c r="L38" s="164"/>
      <c r="M38" s="165"/>
      <c r="N38" s="165"/>
      <c r="O38" s="159">
        <f>IFERROR(IF($F38="(サ)ZEH_M",VLOOKUP($G38,費用効率性リスト!$F$27:$G$30,2,FALSE),(IF($E$4&gt;0.51,VLOOKUP($F38,費用効率性リスト!$F$4:$H$25,2,FALSE),VLOOKUP($F38,費用効率性リスト!$F$4:$H$25,3,FALSE)))),"")</f>
        <v>0.66666666666666663</v>
      </c>
      <c r="P38" s="160">
        <f t="shared" si="1"/>
        <v>0</v>
      </c>
      <c r="Q38" s="305"/>
      <c r="R38" s="164"/>
      <c r="S38" s="164"/>
      <c r="T38" s="164"/>
      <c r="U38" s="161">
        <f t="shared" si="2"/>
        <v>0</v>
      </c>
    </row>
    <row r="39" spans="2:52" s="162" customFormat="1" ht="15">
      <c r="B39" s="158">
        <f t="shared" si="0"/>
        <v>2720510029</v>
      </c>
      <c r="C39" s="302"/>
      <c r="D39" s="164"/>
      <c r="E39" s="164" t="s">
        <v>160</v>
      </c>
      <c r="F39" s="303" t="s">
        <v>161</v>
      </c>
      <c r="G39" s="164" t="s">
        <v>162</v>
      </c>
      <c r="H39" s="164"/>
      <c r="I39" s="164"/>
      <c r="J39" s="164"/>
      <c r="K39" s="164"/>
      <c r="L39" s="164"/>
      <c r="M39" s="165"/>
      <c r="N39" s="165"/>
      <c r="O39" s="159">
        <f>IFERROR(IF($F39="(サ)ZEH_M",VLOOKUP($G39,費用効率性リスト!$F$27:$G$30,2,FALSE),(IF($E$4&gt;0.51,VLOOKUP($F39,費用効率性リスト!$F$4:$H$25,2,FALSE),VLOOKUP($F39,費用効率性リスト!$F$4:$H$25,3,FALSE)))),"")</f>
        <v>0.66666666666666663</v>
      </c>
      <c r="P39" s="160">
        <f t="shared" si="1"/>
        <v>0</v>
      </c>
      <c r="Q39" s="305"/>
      <c r="R39" s="164"/>
      <c r="S39" s="164"/>
      <c r="T39" s="164"/>
      <c r="U39" s="161">
        <f t="shared" si="2"/>
        <v>0</v>
      </c>
    </row>
    <row r="40" spans="2:52" s="162" customFormat="1" ht="15">
      <c r="B40" s="158">
        <f t="shared" si="0"/>
        <v>2720510030</v>
      </c>
      <c r="C40" s="302"/>
      <c r="D40" s="164"/>
      <c r="E40" s="164" t="s">
        <v>156</v>
      </c>
      <c r="F40" s="303" t="s">
        <v>187</v>
      </c>
      <c r="G40" s="164" t="s">
        <v>188</v>
      </c>
      <c r="H40" s="164"/>
      <c r="I40" s="164"/>
      <c r="J40" s="164"/>
      <c r="K40" s="164"/>
      <c r="L40" s="164"/>
      <c r="M40" s="165"/>
      <c r="N40" s="165"/>
      <c r="O40" s="159">
        <f>IFERROR(IF($F40="(サ)ZEH_M",VLOOKUP($G40,費用効率性リスト!$F$27:$G$30,2,FALSE),(IF($E$4&gt;0.51,VLOOKUP($F40,費用効率性リスト!$F$4:$H$25,2,FALSE),VLOOKUP($F40,費用効率性リスト!$F$4:$H$25,3,FALSE)))),"")</f>
        <v>0.66666666666666663</v>
      </c>
      <c r="P40" s="160">
        <f t="shared" si="1"/>
        <v>0</v>
      </c>
      <c r="Q40" s="305"/>
      <c r="R40" s="164"/>
      <c r="S40" s="164"/>
      <c r="T40" s="164"/>
      <c r="U40" s="161">
        <f t="shared" si="2"/>
        <v>0</v>
      </c>
    </row>
    <row r="41" spans="2:52" s="162" customFormat="1" ht="15">
      <c r="B41" s="294"/>
      <c r="C41" s="294"/>
      <c r="D41" s="295"/>
      <c r="E41" s="295"/>
      <c r="F41" s="295"/>
      <c r="G41" s="295"/>
      <c r="H41" s="295"/>
      <c r="I41" s="295"/>
      <c r="J41" s="295"/>
      <c r="K41" s="295"/>
      <c r="L41" s="295"/>
      <c r="M41" s="296">
        <f ca="1">SUMIF(INDIRECT("$M$11:M"&amp;ROW()-1),"&lt;&gt;#N/A")</f>
        <v>393000000</v>
      </c>
      <c r="N41" s="296">
        <f ca="1">SUMIF(INDIRECT("$N$11:N"&amp;ROW()-1),"&lt;&gt;#N/A")</f>
        <v>378000000</v>
      </c>
      <c r="O41" s="297"/>
      <c r="P41" s="296">
        <f ca="1">SUMIF(INDIRECT("$P$11:P"&amp;ROW()-1),"&lt;&gt;#N/A")</f>
        <v>257000000</v>
      </c>
      <c r="Q41" s="296">
        <f ca="1">SUMIF(INDIRECT("$Q$11:Q"&amp;ROW()-1),"&lt;&gt;#N/A")</f>
        <v>0</v>
      </c>
      <c r="R41" s="296">
        <f ca="1">SUMIF(INDIRECT("$R$11:R"&amp;ROW()-1),"&lt;&gt;#N/A")</f>
        <v>0</v>
      </c>
      <c r="S41" s="296">
        <f ca="1">SUMIF(INDIRECT("$S$11:S"&amp;ROW()-1),"&lt;&gt;#N/A")</f>
        <v>1025</v>
      </c>
      <c r="T41" s="297"/>
      <c r="U41" s="296">
        <f ca="1">SUMIF(INDIRECT("$U$11:U"&amp;ROW()-1),"&lt;&gt;#N/A")</f>
        <v>17370</v>
      </c>
    </row>
    <row r="42" spans="2:52" s="162" customFormat="1" ht="18" customHeight="1">
      <c r="E42" s="166"/>
      <c r="M42" s="167" t="s">
        <v>112</v>
      </c>
      <c r="N42" s="167">
        <f ca="1">N41-N44-N43</f>
        <v>378000000</v>
      </c>
      <c r="O42" s="167"/>
      <c r="P42" s="167">
        <f ca="1">P41-P44-P43</f>
        <v>257000000</v>
      </c>
      <c r="S42" s="167"/>
      <c r="T42" s="167"/>
      <c r="U42" s="167"/>
      <c r="V42" s="167"/>
      <c r="W42" s="167"/>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9"/>
      <c r="AZ42" s="169"/>
    </row>
    <row r="43" spans="2:52" s="162" customFormat="1" ht="16.149999999999999" customHeight="1">
      <c r="E43" s="166"/>
      <c r="M43" s="167" t="s">
        <v>113</v>
      </c>
      <c r="N43" s="167">
        <f ca="1">SUMIF(INDIRECT("$F$11:$F"&amp;ROW()-3),費用効率性リスト!$F$23,INDIRECT("$N$11:$N"&amp;ROW()-3))</f>
        <v>0</v>
      </c>
      <c r="O43" s="170"/>
      <c r="P43" s="167">
        <f ca="1">SUMIF(INDIRECT("$F$11:$F"&amp;ROW()-3),費用効率性リスト!$F$23,INDIRECT("$P$11:$P"&amp;ROW()-3))</f>
        <v>0</v>
      </c>
      <c r="S43" s="167"/>
      <c r="T43" s="167"/>
      <c r="U43" s="167"/>
      <c r="V43" s="167"/>
      <c r="W43" s="167"/>
      <c r="X43" s="171"/>
      <c r="Y43" s="171"/>
      <c r="Z43" s="171"/>
      <c r="AA43" s="171"/>
      <c r="AB43" s="171"/>
      <c r="AC43" s="171"/>
      <c r="AD43" s="171"/>
      <c r="AE43" s="171"/>
      <c r="AF43" s="171"/>
      <c r="AG43" s="171"/>
      <c r="AH43" s="171"/>
      <c r="AI43" s="171"/>
      <c r="AJ43" s="171"/>
      <c r="AK43" s="171"/>
      <c r="AL43" s="171"/>
      <c r="AM43" s="171"/>
      <c r="AN43" s="171"/>
      <c r="AO43" s="171"/>
      <c r="AP43" s="172"/>
      <c r="AQ43" s="172"/>
      <c r="AR43" s="172"/>
      <c r="AS43" s="172"/>
      <c r="AT43" s="172"/>
      <c r="AU43" s="172"/>
      <c r="AV43" s="172"/>
      <c r="AW43" s="172"/>
      <c r="AX43" s="172"/>
      <c r="AY43" s="169"/>
      <c r="AZ43" s="169"/>
    </row>
    <row r="44" spans="2:52" s="162" customFormat="1" ht="16.149999999999999" customHeight="1">
      <c r="E44" s="166"/>
      <c r="M44" s="162" t="s">
        <v>114</v>
      </c>
      <c r="N44" s="173">
        <f ca="1">SUMIF(INDIRECT("$F$11:$F"&amp;ROW()-3),費用効率性リスト!$F$25,INDIRECT("$N$11:$N"&amp;ROW()-3))</f>
        <v>0</v>
      </c>
      <c r="O44" s="174"/>
      <c r="P44" s="173">
        <f ca="1">SUMIF(INDIRECT("$F$11:$F"&amp;ROW()-3),費用効率性リスト!$F$25,INDIRECT("$P$11:$P"&amp;ROW()-3))</f>
        <v>0</v>
      </c>
      <c r="S44" s="173"/>
      <c r="T44" s="173"/>
      <c r="X44" s="171"/>
      <c r="Y44" s="171"/>
      <c r="Z44" s="171"/>
      <c r="AA44" s="171"/>
      <c r="AB44" s="171"/>
      <c r="AC44" s="171"/>
      <c r="AD44" s="171"/>
      <c r="AE44" s="171"/>
      <c r="AF44" s="171"/>
      <c r="AG44" s="171"/>
      <c r="AH44" s="171"/>
      <c r="AI44" s="171"/>
      <c r="AJ44" s="171"/>
      <c r="AK44" s="171"/>
      <c r="AL44" s="171"/>
      <c r="AM44" s="171"/>
      <c r="AN44" s="171"/>
      <c r="AO44" s="171"/>
      <c r="AP44" s="172"/>
      <c r="AQ44" s="172"/>
      <c r="AR44" s="172"/>
      <c r="AS44" s="172"/>
      <c r="AT44" s="172"/>
      <c r="AU44" s="172"/>
      <c r="AV44" s="172"/>
      <c r="AW44" s="172"/>
      <c r="AX44" s="172"/>
      <c r="AY44" s="169"/>
      <c r="AZ44" s="169"/>
    </row>
    <row r="45" spans="2:52">
      <c r="M45" s="178" t="s">
        <v>115</v>
      </c>
      <c r="N45" s="179">
        <f ca="1">N43/N42</f>
        <v>0</v>
      </c>
      <c r="P45" s="179"/>
    </row>
  </sheetData>
  <mergeCells count="36">
    <mergeCell ref="T9:T10"/>
    <mergeCell ref="U9:U10"/>
    <mergeCell ref="M8:Q8"/>
    <mergeCell ref="R8:U8"/>
    <mergeCell ref="C9:C10"/>
    <mergeCell ref="D9:D10"/>
    <mergeCell ref="E9:E10"/>
    <mergeCell ref="F9:F10"/>
    <mergeCell ref="G9:G10"/>
    <mergeCell ref="J9:J10"/>
    <mergeCell ref="K9:K10"/>
    <mergeCell ref="L9:L10"/>
    <mergeCell ref="J8:L8"/>
    <mergeCell ref="M9:M10"/>
    <mergeCell ref="Q9:Q10"/>
    <mergeCell ref="R9:R10"/>
    <mergeCell ref="S9:S10"/>
    <mergeCell ref="B8:B10"/>
    <mergeCell ref="C8:D8"/>
    <mergeCell ref="E8:G8"/>
    <mergeCell ref="H8:H10"/>
    <mergeCell ref="I8:I10"/>
    <mergeCell ref="O5:P5"/>
    <mergeCell ref="Q5:R5"/>
    <mergeCell ref="S5:U5"/>
    <mergeCell ref="O6:P6"/>
    <mergeCell ref="Q6:R6"/>
    <mergeCell ref="S6:U6"/>
    <mergeCell ref="G3:L3"/>
    <mergeCell ref="O3:P3"/>
    <mergeCell ref="Q3:R3"/>
    <mergeCell ref="S3:U3"/>
    <mergeCell ref="G4:L4"/>
    <mergeCell ref="O4:P4"/>
    <mergeCell ref="Q4:R4"/>
    <mergeCell ref="S4:U4"/>
  </mergeCells>
  <phoneticPr fontId="1"/>
  <dataValidations count="5">
    <dataValidation type="list" allowBlank="1" showInputMessage="1" showErrorMessage="1" sqref="C4" xr:uid="{00FF32B3-4376-41A0-8F2B-837C9F1DD44E}">
      <formula1>INDIRECT($B$4)</formula1>
    </dataValidation>
    <dataValidation type="list" showInputMessage="1" showErrorMessage="1" sqref="F14:F40 F11 F12" xr:uid="{7E37718D-F2AF-4EA2-A29F-07650E4558C5}">
      <formula1>INDIRECT($E11)</formula1>
    </dataValidation>
    <dataValidation type="list" showInputMessage="1" sqref="G11:G40 F13" xr:uid="{210D54D7-A2B0-4380-BFB2-0E7F23C0CFF5}">
      <formula1>INDIRECT(RIGHT($F11,LEN($F11)-3))</formula1>
    </dataValidation>
    <dataValidation showInputMessage="1" showErrorMessage="1" sqref="I25:J40 X43:AX43" xr:uid="{6C90A796-F566-4149-8E6C-8DF6FE478D75}"/>
    <dataValidation type="list" showInputMessage="1" showErrorMessage="1" sqref="H11:H40" xr:uid="{EEC9B13C-E633-4466-83B8-2A4DBA642698}">
      <formula1>"民生電力,民生電力以外"</formula1>
    </dataValidation>
  </dataValidations>
  <pageMargins left="0.7" right="0.7" top="0.75" bottom="0.75" header="0.3" footer="0.3"/>
  <pageSetup paperSize="8" scale="53"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xr:uid="{C08E5ED8-07B1-43B6-A161-E0AECFC975D9}">
          <x14:formula1>
            <xm:f>費用効率性リスト!$B$4:$B$8</xm:f>
          </x14:formula1>
          <xm:sqref>C11:C40</xm:sqref>
        </x14:dataValidation>
        <x14:dataValidation type="list" allowBlank="1" showInputMessage="1" showErrorMessage="1" xr:uid="{5717441A-2A38-4CEF-BDA8-280FA59496DA}">
          <x14:formula1>
            <xm:f>リスト①!$J$2:$J$48</xm:f>
          </x14:formula1>
          <xm:sqref>B4</xm:sqref>
        </x14:dataValidation>
        <x14:dataValidation type="list" showInputMessage="1" showErrorMessage="1" xr:uid="{7CDADE39-6715-46F6-A3C5-2E58165446A9}">
          <x14:formula1>
            <xm:f>費用効率性リスト!$D$4:$D$8</xm:f>
          </x14:formula1>
          <xm:sqref>E11:E40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4D7F-F961-46F5-809A-4B31A87CD589}">
  <sheetPr>
    <tabColor rgb="FFFFC000"/>
    <pageSetUpPr fitToPage="1"/>
  </sheetPr>
  <dimension ref="B1:AZ45"/>
  <sheetViews>
    <sheetView showGridLines="0" view="pageBreakPreview" zoomScale="40" zoomScaleNormal="60" zoomScaleSheetLayoutView="40" workbookViewId="0">
      <selection activeCell="F13" sqref="F13"/>
    </sheetView>
  </sheetViews>
  <sheetFormatPr defaultColWidth="8.58203125" defaultRowHeight="18"/>
  <cols>
    <col min="1" max="1" width="1.75" customWidth="1"/>
    <col min="2" max="4" width="15.25" customWidth="1"/>
    <col min="5" max="5" width="18.58203125" customWidth="1"/>
    <col min="6" max="6" width="32.83203125" customWidth="1"/>
    <col min="7" max="7" width="18.58203125" customWidth="1"/>
    <col min="8" max="8" width="10.75" customWidth="1"/>
    <col min="9" max="11" width="18.58203125" customWidth="1"/>
    <col min="12" max="12" width="24.25" customWidth="1"/>
    <col min="13" max="14" width="16.58203125" customWidth="1"/>
    <col min="16" max="17" width="16.58203125" customWidth="1"/>
    <col min="18" max="18" width="12.58203125" customWidth="1"/>
    <col min="19" max="19" width="14.75" customWidth="1"/>
    <col min="20" max="20" width="9.33203125" customWidth="1"/>
    <col min="21" max="21" width="14.75" customWidth="1"/>
  </cols>
  <sheetData>
    <row r="1" spans="2:21" s="148" customFormat="1" ht="29">
      <c r="B1" s="196" t="s">
        <v>70</v>
      </c>
      <c r="F1" s="148" t="s">
        <v>71</v>
      </c>
    </row>
    <row r="2" spans="2:21" ht="18.5" thickBot="1"/>
    <row r="3" spans="2:21" s="153" customFormat="1" ht="26.5" customHeight="1">
      <c r="B3" s="283" t="s">
        <v>72</v>
      </c>
      <c r="C3" s="282" t="s">
        <v>73</v>
      </c>
      <c r="D3" s="149" t="s">
        <v>74</v>
      </c>
      <c r="E3" s="149" t="s">
        <v>75</v>
      </c>
      <c r="F3" s="150" t="s">
        <v>76</v>
      </c>
      <c r="G3" s="333" t="s">
        <v>77</v>
      </c>
      <c r="H3" s="334"/>
      <c r="I3" s="334"/>
      <c r="J3" s="334"/>
      <c r="K3" s="334"/>
      <c r="L3" s="335"/>
      <c r="M3" s="151"/>
      <c r="N3" s="152"/>
      <c r="O3" s="336" t="s">
        <v>78</v>
      </c>
      <c r="P3" s="336"/>
      <c r="Q3" s="336" t="s">
        <v>79</v>
      </c>
      <c r="R3" s="337"/>
      <c r="S3" s="338" t="s">
        <v>80</v>
      </c>
      <c r="T3" s="339"/>
      <c r="U3" s="340"/>
    </row>
    <row r="4" spans="2:21" s="153" customFormat="1" ht="26.5" customHeight="1" thickBot="1">
      <c r="B4" s="285" t="s">
        <v>116</v>
      </c>
      <c r="C4" s="286" t="s">
        <v>117</v>
      </c>
      <c r="D4" s="286">
        <v>999999</v>
      </c>
      <c r="E4" s="286">
        <v>0.45</v>
      </c>
      <c r="F4" s="287" t="s">
        <v>118</v>
      </c>
      <c r="G4" s="362" t="s">
        <v>119</v>
      </c>
      <c r="H4" s="363"/>
      <c r="I4" s="363"/>
      <c r="J4" s="363"/>
      <c r="K4" s="363"/>
      <c r="L4" s="364"/>
      <c r="M4" s="151"/>
      <c r="N4" s="289" t="s">
        <v>81</v>
      </c>
      <c r="O4" s="344">
        <f ca="1">IFERROR(P41,"")</f>
        <v>82500000</v>
      </c>
      <c r="P4" s="345"/>
      <c r="Q4" s="344">
        <f ca="1">IFERROR(U41,"")</f>
        <v>1395</v>
      </c>
      <c r="R4" s="346"/>
      <c r="S4" s="347">
        <f ca="1">IFERROR(O4/Q4,"")</f>
        <v>59139.784946236556</v>
      </c>
      <c r="T4" s="348"/>
      <c r="U4" s="349"/>
    </row>
    <row r="5" spans="2:21" ht="24" customHeight="1" thickBot="1">
      <c r="N5" s="290" t="s">
        <v>82</v>
      </c>
      <c r="O5" s="344">
        <f>IFERROR(SUMIF($H10:$H41,N5,$P10:$P41),"")</f>
        <v>82500000</v>
      </c>
      <c r="P5" s="345"/>
      <c r="Q5" s="344">
        <f>IFERROR(SUMIF($H10:$H41,"民生電力",$U10:$U41),"")</f>
        <v>1395</v>
      </c>
      <c r="R5" s="346"/>
      <c r="S5" s="347">
        <f>IFERROR(O5/Q5,"")</f>
        <v>59139.784946236556</v>
      </c>
      <c r="T5" s="348"/>
      <c r="U5" s="349"/>
    </row>
    <row r="6" spans="2:21" ht="24" customHeight="1" thickTop="1" thickBot="1">
      <c r="N6" s="291" t="s">
        <v>83</v>
      </c>
      <c r="O6" s="350">
        <f>IFERROR(SUMIF($H10:$H41,"2.5(2)",$P10:$P41),"")</f>
        <v>0</v>
      </c>
      <c r="P6" s="351"/>
      <c r="Q6" s="350">
        <f>IFERROR(SUMIF($H11:$H41,"民生電力以外",$U10:$U41),"")</f>
        <v>0</v>
      </c>
      <c r="R6" s="352"/>
      <c r="S6" s="347" t="str">
        <f>IFERROR(O6/Q6,"")</f>
        <v/>
      </c>
      <c r="T6" s="348"/>
      <c r="U6" s="349"/>
    </row>
    <row r="8" spans="2:21" s="157" customFormat="1" ht="19.5" customHeight="1">
      <c r="B8" s="353" t="s">
        <v>84</v>
      </c>
      <c r="C8" s="353" t="s">
        <v>85</v>
      </c>
      <c r="D8" s="353"/>
      <c r="E8" s="354" t="s">
        <v>86</v>
      </c>
      <c r="F8" s="355"/>
      <c r="G8" s="356"/>
      <c r="H8" s="357" t="s">
        <v>87</v>
      </c>
      <c r="I8" s="357" t="s">
        <v>88</v>
      </c>
      <c r="J8" s="354" t="s">
        <v>89</v>
      </c>
      <c r="K8" s="355"/>
      <c r="L8" s="356"/>
      <c r="M8" s="354" t="s">
        <v>90</v>
      </c>
      <c r="N8" s="355"/>
      <c r="O8" s="355"/>
      <c r="P8" s="355"/>
      <c r="Q8" s="356"/>
      <c r="R8" s="353" t="s">
        <v>91</v>
      </c>
      <c r="S8" s="353"/>
      <c r="T8" s="353"/>
      <c r="U8" s="353"/>
    </row>
    <row r="9" spans="2:21" s="157" customFormat="1" ht="19.5" customHeight="1">
      <c r="B9" s="353"/>
      <c r="C9" s="353" t="s">
        <v>92</v>
      </c>
      <c r="D9" s="353" t="s">
        <v>93</v>
      </c>
      <c r="E9" s="353" t="s">
        <v>94</v>
      </c>
      <c r="F9" s="353" t="s">
        <v>95</v>
      </c>
      <c r="G9" s="353" t="s">
        <v>96</v>
      </c>
      <c r="H9" s="358"/>
      <c r="I9" s="358"/>
      <c r="J9" s="360" t="s">
        <v>97</v>
      </c>
      <c r="K9" s="360" t="s">
        <v>98</v>
      </c>
      <c r="L9" s="353" t="s">
        <v>99</v>
      </c>
      <c r="M9" s="360" t="s">
        <v>100</v>
      </c>
      <c r="N9" s="155" t="s">
        <v>101</v>
      </c>
      <c r="O9" s="155" t="s">
        <v>102</v>
      </c>
      <c r="P9" s="155" t="s">
        <v>103</v>
      </c>
      <c r="Q9" s="360" t="s">
        <v>104</v>
      </c>
      <c r="R9" s="353" t="s">
        <v>105</v>
      </c>
      <c r="S9" s="353" t="s">
        <v>106</v>
      </c>
      <c r="T9" s="357" t="s">
        <v>107</v>
      </c>
      <c r="U9" s="353" t="s">
        <v>108</v>
      </c>
    </row>
    <row r="10" spans="2:21" s="157" customFormat="1" ht="19.5" customHeight="1">
      <c r="B10" s="353"/>
      <c r="C10" s="353"/>
      <c r="D10" s="353"/>
      <c r="E10" s="353"/>
      <c r="F10" s="353"/>
      <c r="G10" s="353"/>
      <c r="H10" s="359"/>
      <c r="I10" s="359"/>
      <c r="J10" s="361"/>
      <c r="K10" s="361"/>
      <c r="L10" s="353"/>
      <c r="M10" s="361"/>
      <c r="N10" s="155" t="s">
        <v>109</v>
      </c>
      <c r="O10" s="155" t="s">
        <v>110</v>
      </c>
      <c r="P10" s="155" t="s">
        <v>111</v>
      </c>
      <c r="Q10" s="361"/>
      <c r="R10" s="353"/>
      <c r="S10" s="353"/>
      <c r="T10" s="359"/>
      <c r="U10" s="353"/>
    </row>
    <row r="11" spans="2:21" s="162" customFormat="1" ht="15">
      <c r="B11" s="158">
        <f>IFERROR($D$4*10000+(ROW()-10),"")</f>
        <v>9999990001</v>
      </c>
      <c r="C11" s="308" t="s">
        <v>120</v>
      </c>
      <c r="D11" s="298" t="s">
        <v>121</v>
      </c>
      <c r="E11" s="298" t="s">
        <v>122</v>
      </c>
      <c r="F11" s="299" t="s">
        <v>123</v>
      </c>
      <c r="G11" s="298" t="s">
        <v>124</v>
      </c>
      <c r="H11" s="298" t="s">
        <v>125</v>
      </c>
      <c r="I11" s="298" t="s">
        <v>126</v>
      </c>
      <c r="J11" s="298" t="s">
        <v>127</v>
      </c>
      <c r="K11" s="300" t="s">
        <v>128</v>
      </c>
      <c r="L11" s="164"/>
      <c r="M11" s="301">
        <v>30000000</v>
      </c>
      <c r="N11" s="301">
        <v>30000000</v>
      </c>
      <c r="O11" s="292">
        <f>IFERROR(IF($F11="(サ)ZEH_M",VLOOKUP($G11,費用効率性リスト!$F$27:$G$30,2,FALSE),(IF($E$4&gt;0.51,VLOOKUP($F11,費用効率性リスト!$F$4:$H$25,2,FALSE),VLOOKUP($F11,費用効率性リスト!$F$4:$H$25,3,FALSE)))),"")</f>
        <v>0.75</v>
      </c>
      <c r="P11" s="288">
        <f>IFERROR(ROUNDDOWN(N11*IF(O11="定額",1,O11),-3),"")</f>
        <v>22500000</v>
      </c>
      <c r="Q11" s="304"/>
      <c r="R11" s="312">
        <v>100</v>
      </c>
      <c r="S11" s="306">
        <v>20</v>
      </c>
      <c r="T11" s="306">
        <v>17</v>
      </c>
      <c r="U11" s="293">
        <f t="shared" ref="U11:U40" si="0">S11*T11</f>
        <v>340</v>
      </c>
    </row>
    <row r="12" spans="2:21" s="162" customFormat="1" ht="15">
      <c r="B12" s="158">
        <f t="shared" ref="B12:B40" si="1">IFERROR($D$4*10000+(ROW()-10),"")</f>
        <v>9999990002</v>
      </c>
      <c r="C12" s="308" t="s">
        <v>129</v>
      </c>
      <c r="D12" s="298" t="s">
        <v>130</v>
      </c>
      <c r="E12" s="298" t="s">
        <v>131</v>
      </c>
      <c r="F12" s="299" t="s">
        <v>132</v>
      </c>
      <c r="G12" s="298" t="s">
        <v>133</v>
      </c>
      <c r="H12" s="298" t="s">
        <v>125</v>
      </c>
      <c r="I12" s="298" t="s">
        <v>134</v>
      </c>
      <c r="J12" s="298" t="s">
        <v>135</v>
      </c>
      <c r="K12" s="300" t="s">
        <v>136</v>
      </c>
      <c r="L12" s="164"/>
      <c r="M12" s="301">
        <v>30000000</v>
      </c>
      <c r="N12" s="301">
        <v>30000000</v>
      </c>
      <c r="O12" s="292">
        <f>IFERROR(IF($F12="(サ)ZEH_M",VLOOKUP($G12,費用効率性リスト!$F$27:$G$30,2,FALSE),(IF($E$4&gt;0.51,VLOOKUP($F12,費用効率性リスト!$F$4:$H$25,2,FALSE),VLOOKUP($F12,費用効率性リスト!$F$4:$H$25,3,FALSE)))),"")</f>
        <v>0.66666666666666663</v>
      </c>
      <c r="P12" s="288">
        <f t="shared" ref="P12:P40" si="2">IFERROR(ROUNDDOWN(N12*IF(O12="定額",1,O12),-3),"")</f>
        <v>20000000</v>
      </c>
      <c r="Q12" s="304"/>
      <c r="R12" s="312"/>
      <c r="S12" s="306">
        <v>10</v>
      </c>
      <c r="T12" s="306">
        <v>15</v>
      </c>
      <c r="U12" s="293">
        <f t="shared" si="0"/>
        <v>150</v>
      </c>
    </row>
    <row r="13" spans="2:21" s="162" customFormat="1" ht="15">
      <c r="B13" s="158">
        <f t="shared" si="1"/>
        <v>9999990003</v>
      </c>
      <c r="C13" s="308" t="s">
        <v>137</v>
      </c>
      <c r="D13" s="298" t="s">
        <v>138</v>
      </c>
      <c r="E13" s="298" t="s">
        <v>122</v>
      </c>
      <c r="F13" s="299" t="s">
        <v>139</v>
      </c>
      <c r="G13" s="298" t="s">
        <v>140</v>
      </c>
      <c r="H13" s="298" t="s">
        <v>125</v>
      </c>
      <c r="I13" s="298" t="s">
        <v>141</v>
      </c>
      <c r="J13" s="298" t="s">
        <v>135</v>
      </c>
      <c r="K13" s="300" t="s">
        <v>142</v>
      </c>
      <c r="L13" s="164"/>
      <c r="M13" s="301">
        <v>30000000</v>
      </c>
      <c r="N13" s="301">
        <v>30000000</v>
      </c>
      <c r="O13" s="292">
        <f>IFERROR(IF($F13="(サ)ZEH_M",VLOOKUP($G13,費用効率性リスト!$F$27:$G$30,2,FALSE),(IF($E$4&gt;0.51,VLOOKUP($F13,費用効率性リスト!$F$4:$H$25,2,FALSE),VLOOKUP($F13,費用効率性リスト!$F$4:$H$25,3,FALSE)))),"")</f>
        <v>0.66666666666666663</v>
      </c>
      <c r="P13" s="288">
        <f t="shared" si="2"/>
        <v>20000000</v>
      </c>
      <c r="Q13" s="304"/>
      <c r="R13" s="312">
        <v>1000</v>
      </c>
      <c r="S13" s="306">
        <v>30</v>
      </c>
      <c r="T13" s="306">
        <v>17</v>
      </c>
      <c r="U13" s="293">
        <f t="shared" si="0"/>
        <v>510</v>
      </c>
    </row>
    <row r="14" spans="2:21" s="162" customFormat="1" ht="15">
      <c r="B14" s="158">
        <f t="shared" si="1"/>
        <v>9999990004</v>
      </c>
      <c r="C14" s="308" t="s">
        <v>143</v>
      </c>
      <c r="D14" s="298" t="s">
        <v>138</v>
      </c>
      <c r="E14" s="298" t="s">
        <v>122</v>
      </c>
      <c r="F14" s="299" t="s">
        <v>139</v>
      </c>
      <c r="G14" s="298" t="s">
        <v>144</v>
      </c>
      <c r="H14" s="298" t="s">
        <v>125</v>
      </c>
      <c r="I14" s="298" t="s">
        <v>145</v>
      </c>
      <c r="J14" s="298" t="s">
        <v>135</v>
      </c>
      <c r="K14" s="300" t="s">
        <v>146</v>
      </c>
      <c r="L14" s="164"/>
      <c r="M14" s="301">
        <v>30000000</v>
      </c>
      <c r="N14" s="301">
        <v>30000000</v>
      </c>
      <c r="O14" s="292">
        <f>IFERROR(IF($F14="(サ)ZEH_M",VLOOKUP($G14,費用効率性リスト!$F$27:$G$30,2,FALSE),(IF($E$4&gt;0.51,VLOOKUP($F14,費用効率性リスト!$F$4:$H$25,2,FALSE),VLOOKUP($F14,費用効率性リスト!$F$4:$H$25,3,FALSE)))),"")</f>
        <v>0.66666666666666663</v>
      </c>
      <c r="P14" s="288">
        <f t="shared" si="2"/>
        <v>20000000</v>
      </c>
      <c r="Q14" s="304"/>
      <c r="R14" s="312">
        <v>5000</v>
      </c>
      <c r="S14" s="306">
        <v>10</v>
      </c>
      <c r="T14" s="306">
        <v>17</v>
      </c>
      <c r="U14" s="293">
        <f t="shared" si="0"/>
        <v>170</v>
      </c>
    </row>
    <row r="15" spans="2:21" s="162" customFormat="1" ht="15">
      <c r="B15" s="158">
        <f t="shared" si="1"/>
        <v>9999990005</v>
      </c>
      <c r="C15" s="308" t="s">
        <v>147</v>
      </c>
      <c r="D15" s="298" t="s">
        <v>121</v>
      </c>
      <c r="E15" s="298" t="s">
        <v>131</v>
      </c>
      <c r="F15" s="299" t="s">
        <v>148</v>
      </c>
      <c r="G15" s="298" t="s">
        <v>149</v>
      </c>
      <c r="H15" s="298" t="s">
        <v>125</v>
      </c>
      <c r="I15" s="298" t="s">
        <v>150</v>
      </c>
      <c r="J15" s="298" t="s">
        <v>127</v>
      </c>
      <c r="K15" s="300" t="s">
        <v>151</v>
      </c>
      <c r="L15" s="164"/>
      <c r="M15" s="301">
        <v>30000000</v>
      </c>
      <c r="N15" s="301">
        <v>30000000</v>
      </c>
      <c r="O15" s="313">
        <v>0</v>
      </c>
      <c r="P15" s="288">
        <f t="shared" si="2"/>
        <v>0</v>
      </c>
      <c r="Q15" s="304"/>
      <c r="R15" s="312"/>
      <c r="S15" s="306">
        <v>15</v>
      </c>
      <c r="T15" s="306">
        <v>15</v>
      </c>
      <c r="U15" s="293">
        <f t="shared" si="0"/>
        <v>225</v>
      </c>
    </row>
    <row r="16" spans="2:21" s="162" customFormat="1" ht="15">
      <c r="B16" s="158">
        <f t="shared" si="1"/>
        <v>9999990006</v>
      </c>
      <c r="C16" s="302"/>
      <c r="D16" s="164"/>
      <c r="E16" s="164"/>
      <c r="F16" s="303"/>
      <c r="G16" s="164"/>
      <c r="H16" s="164"/>
      <c r="I16" s="164"/>
      <c r="J16" s="164"/>
      <c r="K16" s="163"/>
      <c r="L16" s="164"/>
      <c r="M16" s="165"/>
      <c r="N16" s="165"/>
      <c r="O16" s="159" t="str">
        <f>IFERROR(IF($F16="(サ)ZEH_M",VLOOKUP($G16,費用効率性リスト!$F$27:$G$30,2,FALSE),(IF($E$4&gt;0.51,VLOOKUP($F16,費用効率性リスト!$F$4:$H$25,2,FALSE),VLOOKUP($F16,費用効率性リスト!$F$4:$H$25,3,FALSE)))),"")</f>
        <v/>
      </c>
      <c r="P16" s="160" t="str">
        <f t="shared" si="2"/>
        <v/>
      </c>
      <c r="Q16" s="305"/>
      <c r="R16" s="307"/>
      <c r="S16" s="307"/>
      <c r="T16" s="307"/>
      <c r="U16" s="161">
        <f t="shared" si="0"/>
        <v>0</v>
      </c>
    </row>
    <row r="17" spans="2:21" s="162" customFormat="1" ht="15">
      <c r="B17" s="158">
        <f t="shared" si="1"/>
        <v>9999990007</v>
      </c>
      <c r="C17" s="302"/>
      <c r="D17" s="164"/>
      <c r="E17" s="164"/>
      <c r="F17" s="303"/>
      <c r="G17" s="164"/>
      <c r="H17" s="164"/>
      <c r="I17" s="164"/>
      <c r="J17" s="164"/>
      <c r="K17" s="163"/>
      <c r="L17" s="164"/>
      <c r="M17" s="165"/>
      <c r="N17" s="165"/>
      <c r="O17" s="159" t="str">
        <f>IFERROR(IF($F17="(サ)ZEH_M",VLOOKUP($G17,費用効率性リスト!$F$27:$G$30,2,FALSE),(IF($E$4&gt;0.51,VLOOKUP($F17,費用効率性リスト!$F$4:$H$25,2,FALSE),VLOOKUP($F17,費用効率性リスト!$F$4:$H$25,3,FALSE)))),"")</f>
        <v/>
      </c>
      <c r="P17" s="160" t="str">
        <f t="shared" si="2"/>
        <v/>
      </c>
      <c r="Q17" s="305"/>
      <c r="R17" s="164"/>
      <c r="S17" s="164"/>
      <c r="T17" s="164"/>
      <c r="U17" s="161">
        <f t="shared" si="0"/>
        <v>0</v>
      </c>
    </row>
    <row r="18" spans="2:21" s="162" customFormat="1" ht="15">
      <c r="B18" s="158">
        <f t="shared" si="1"/>
        <v>9999990008</v>
      </c>
      <c r="C18" s="302"/>
      <c r="D18" s="164"/>
      <c r="E18" s="164"/>
      <c r="F18" s="303"/>
      <c r="G18" s="164"/>
      <c r="H18" s="164"/>
      <c r="I18" s="164"/>
      <c r="J18" s="164"/>
      <c r="K18" s="163"/>
      <c r="L18" s="164"/>
      <c r="M18" s="165"/>
      <c r="N18" s="165"/>
      <c r="O18" s="159" t="str">
        <f>IFERROR(IF($F18="(サ)ZEH_M",VLOOKUP($G18,費用効率性リスト!$F$27:$G$30,2,FALSE),(IF($E$4&gt;0.51,VLOOKUP($F18,費用効率性リスト!$F$4:$H$25,2,FALSE),VLOOKUP($F18,費用効率性リスト!$F$4:$H$25,3,FALSE)))),"")</f>
        <v/>
      </c>
      <c r="P18" s="160" t="str">
        <f t="shared" si="2"/>
        <v/>
      </c>
      <c r="Q18" s="305"/>
      <c r="R18" s="164"/>
      <c r="S18" s="164"/>
      <c r="T18" s="164"/>
      <c r="U18" s="161">
        <f t="shared" si="0"/>
        <v>0</v>
      </c>
    </row>
    <row r="19" spans="2:21" s="162" customFormat="1" ht="15">
      <c r="B19" s="158">
        <f t="shared" si="1"/>
        <v>9999990009</v>
      </c>
      <c r="C19" s="302"/>
      <c r="D19" s="164"/>
      <c r="E19" s="164"/>
      <c r="F19" s="303"/>
      <c r="G19" s="164"/>
      <c r="H19" s="164"/>
      <c r="I19" s="164"/>
      <c r="J19" s="164"/>
      <c r="K19" s="163"/>
      <c r="L19" s="164"/>
      <c r="M19" s="165"/>
      <c r="N19" s="165"/>
      <c r="O19" s="159" t="str">
        <f>IFERROR(IF($F19="(サ)ZEH_M",VLOOKUP($G19,費用効率性リスト!$F$27:$G$30,2,FALSE),(IF($E$4&gt;0.51,VLOOKUP($F19,費用効率性リスト!$F$4:$H$25,2,FALSE),VLOOKUP($F19,費用効率性リスト!$F$4:$H$25,3,FALSE)))),"")</f>
        <v/>
      </c>
      <c r="P19" s="160" t="str">
        <f t="shared" si="2"/>
        <v/>
      </c>
      <c r="Q19" s="305"/>
      <c r="R19" s="164"/>
      <c r="S19" s="164"/>
      <c r="T19" s="164"/>
      <c r="U19" s="161">
        <f t="shared" si="0"/>
        <v>0</v>
      </c>
    </row>
    <row r="20" spans="2:21" s="162" customFormat="1" ht="15">
      <c r="B20" s="158">
        <f t="shared" si="1"/>
        <v>9999990010</v>
      </c>
      <c r="C20" s="302"/>
      <c r="D20" s="164"/>
      <c r="E20" s="164"/>
      <c r="F20" s="303"/>
      <c r="G20" s="164"/>
      <c r="H20" s="164"/>
      <c r="I20" s="164"/>
      <c r="J20" s="164"/>
      <c r="K20" s="163"/>
      <c r="L20" s="164"/>
      <c r="M20" s="165"/>
      <c r="N20" s="165"/>
      <c r="O20" s="159" t="str">
        <f>IFERROR(IF($F20="(サ)ZEH_M",VLOOKUP($G20,費用効率性リスト!$F$27:$G$30,2,FALSE),(IF($E$4&gt;0.51,VLOOKUP($F20,費用効率性リスト!$F$4:$H$25,2,FALSE),VLOOKUP($F20,費用効率性リスト!$F$4:$H$25,3,FALSE)))),"")</f>
        <v/>
      </c>
      <c r="P20" s="160" t="str">
        <f t="shared" si="2"/>
        <v/>
      </c>
      <c r="Q20" s="305"/>
      <c r="R20" s="164"/>
      <c r="S20" s="164"/>
      <c r="T20" s="164"/>
      <c r="U20" s="161">
        <f t="shared" si="0"/>
        <v>0</v>
      </c>
    </row>
    <row r="21" spans="2:21" s="162" customFormat="1" ht="15">
      <c r="B21" s="158">
        <f t="shared" si="1"/>
        <v>9999990011</v>
      </c>
      <c r="C21" s="302"/>
      <c r="D21" s="164"/>
      <c r="E21" s="164"/>
      <c r="F21" s="303"/>
      <c r="G21" s="164"/>
      <c r="H21" s="164"/>
      <c r="I21" s="164"/>
      <c r="J21" s="164"/>
      <c r="K21" s="163"/>
      <c r="L21" s="164"/>
      <c r="M21" s="165"/>
      <c r="N21" s="165"/>
      <c r="O21" s="159" t="str">
        <f>IFERROR(IF($F21="(サ)ZEH_M",VLOOKUP($G21,費用効率性リスト!$F$27:$G$30,2,FALSE),(IF($E$4&gt;0.51,VLOOKUP($F21,費用効率性リスト!$F$4:$H$25,2,FALSE),VLOOKUP($F21,費用効率性リスト!$F$4:$H$25,3,FALSE)))),"")</f>
        <v/>
      </c>
      <c r="P21" s="160" t="str">
        <f t="shared" si="2"/>
        <v/>
      </c>
      <c r="Q21" s="305"/>
      <c r="R21" s="164"/>
      <c r="S21" s="164"/>
      <c r="T21" s="164"/>
      <c r="U21" s="161">
        <f t="shared" si="0"/>
        <v>0</v>
      </c>
    </row>
    <row r="22" spans="2:21" s="162" customFormat="1" ht="15">
      <c r="B22" s="158">
        <f t="shared" si="1"/>
        <v>9999990012</v>
      </c>
      <c r="C22" s="302"/>
      <c r="D22" s="164"/>
      <c r="E22" s="164"/>
      <c r="F22" s="303"/>
      <c r="G22" s="164"/>
      <c r="H22" s="164"/>
      <c r="I22" s="164"/>
      <c r="J22" s="164"/>
      <c r="K22" s="163"/>
      <c r="L22" s="164"/>
      <c r="M22" s="165"/>
      <c r="N22" s="165"/>
      <c r="O22" s="159" t="str">
        <f>IFERROR(IF($F22="(サ)ZEH_M",VLOOKUP($G22,費用効率性リスト!$F$27:$G$30,2,FALSE),(IF($E$4&gt;0.51,VLOOKUP($F22,費用効率性リスト!$F$4:$H$25,2,FALSE),VLOOKUP($F22,費用効率性リスト!$F$4:$H$25,3,FALSE)))),"")</f>
        <v/>
      </c>
      <c r="P22" s="160" t="str">
        <f t="shared" si="2"/>
        <v/>
      </c>
      <c r="Q22" s="305"/>
      <c r="R22" s="164"/>
      <c r="S22" s="164"/>
      <c r="T22" s="164"/>
      <c r="U22" s="161">
        <f t="shared" si="0"/>
        <v>0</v>
      </c>
    </row>
    <row r="23" spans="2:21" s="162" customFormat="1" ht="15">
      <c r="B23" s="158">
        <f t="shared" si="1"/>
        <v>9999990013</v>
      </c>
      <c r="C23" s="302"/>
      <c r="D23" s="164"/>
      <c r="E23" s="164"/>
      <c r="F23" s="303"/>
      <c r="G23" s="164"/>
      <c r="H23" s="164"/>
      <c r="I23" s="164"/>
      <c r="J23" s="164"/>
      <c r="K23" s="163"/>
      <c r="L23" s="164"/>
      <c r="M23" s="165"/>
      <c r="N23" s="165"/>
      <c r="O23" s="159" t="str">
        <f>IFERROR(IF($F23="(サ)ZEH_M",VLOOKUP($G23,費用効率性リスト!$F$27:$G$30,2,FALSE),(IF($E$4&gt;0.51,VLOOKUP($F23,費用効率性リスト!$F$4:$H$25,2,FALSE),VLOOKUP($F23,費用効率性リスト!$F$4:$H$25,3,FALSE)))),"")</f>
        <v/>
      </c>
      <c r="P23" s="160" t="str">
        <f t="shared" si="2"/>
        <v/>
      </c>
      <c r="Q23" s="305"/>
      <c r="R23" s="164"/>
      <c r="S23" s="164"/>
      <c r="T23" s="164"/>
      <c r="U23" s="161">
        <f t="shared" si="0"/>
        <v>0</v>
      </c>
    </row>
    <row r="24" spans="2:21" s="162" customFormat="1" ht="15">
      <c r="B24" s="158">
        <f t="shared" si="1"/>
        <v>9999990014</v>
      </c>
      <c r="C24" s="302"/>
      <c r="D24" s="164"/>
      <c r="E24" s="164"/>
      <c r="F24" s="303"/>
      <c r="G24" s="164"/>
      <c r="H24" s="164"/>
      <c r="I24" s="164"/>
      <c r="J24" s="164"/>
      <c r="K24" s="163"/>
      <c r="L24" s="164"/>
      <c r="M24" s="165"/>
      <c r="N24" s="165"/>
      <c r="O24" s="159" t="str">
        <f>IFERROR(IF($F24="(サ)ZEH_M",VLOOKUP($G24,費用効率性リスト!$F$27:$G$30,2,FALSE),(IF($E$4&gt;0.51,VLOOKUP($F24,費用効率性リスト!$F$4:$H$25,2,FALSE),VLOOKUP($F24,費用効率性リスト!$F$4:$H$25,3,FALSE)))),"")</f>
        <v/>
      </c>
      <c r="P24" s="160" t="str">
        <f t="shared" si="2"/>
        <v/>
      </c>
      <c r="Q24" s="305"/>
      <c r="R24" s="164"/>
      <c r="S24" s="164"/>
      <c r="T24" s="164"/>
      <c r="U24" s="161">
        <f t="shared" si="0"/>
        <v>0</v>
      </c>
    </row>
    <row r="25" spans="2:21" s="162" customFormat="1" ht="15">
      <c r="B25" s="158">
        <f t="shared" si="1"/>
        <v>9999990015</v>
      </c>
      <c r="C25" s="302"/>
      <c r="D25" s="164"/>
      <c r="E25" s="164"/>
      <c r="F25" s="303"/>
      <c r="G25" s="164"/>
      <c r="H25" s="164"/>
      <c r="I25" s="164"/>
      <c r="J25" s="164"/>
      <c r="K25" s="164"/>
      <c r="L25" s="164"/>
      <c r="M25" s="165"/>
      <c r="N25" s="165"/>
      <c r="O25" s="159" t="str">
        <f>IFERROR(IF($F25="(サ)ZEH_M",VLOOKUP($G25,費用効率性リスト!$F$27:$G$30,2,FALSE),(IF($E$4&gt;0.51,VLOOKUP($F25,費用効率性リスト!$F$4:$H$25,2,FALSE),VLOOKUP($F25,費用効率性リスト!$F$4:$H$25,3,FALSE)))),"")</f>
        <v/>
      </c>
      <c r="P25" s="160" t="str">
        <f t="shared" si="2"/>
        <v/>
      </c>
      <c r="Q25" s="305"/>
      <c r="R25" s="164"/>
      <c r="S25" s="164"/>
      <c r="T25" s="164"/>
      <c r="U25" s="161">
        <f t="shared" si="0"/>
        <v>0</v>
      </c>
    </row>
    <row r="26" spans="2:21" s="162" customFormat="1" ht="15">
      <c r="B26" s="158">
        <f t="shared" si="1"/>
        <v>9999990016</v>
      </c>
      <c r="C26" s="302"/>
      <c r="D26" s="164"/>
      <c r="E26" s="164"/>
      <c r="F26" s="303"/>
      <c r="G26" s="164"/>
      <c r="H26" s="164"/>
      <c r="I26" s="164"/>
      <c r="J26" s="164"/>
      <c r="K26" s="164"/>
      <c r="L26" s="164"/>
      <c r="M26" s="165"/>
      <c r="N26" s="165"/>
      <c r="O26" s="159" t="str">
        <f>IFERROR(IF($F26="(サ)ZEH_M",VLOOKUP($G26,費用効率性リスト!$F$27:$G$30,2,FALSE),(IF($E$4&gt;0.51,VLOOKUP($F26,費用効率性リスト!$F$4:$H$25,2,FALSE),VLOOKUP($F26,費用効率性リスト!$F$4:$H$25,3,FALSE)))),"")</f>
        <v/>
      </c>
      <c r="P26" s="160" t="str">
        <f t="shared" si="2"/>
        <v/>
      </c>
      <c r="Q26" s="305"/>
      <c r="R26" s="164"/>
      <c r="S26" s="164"/>
      <c r="T26" s="164"/>
      <c r="U26" s="161">
        <f t="shared" si="0"/>
        <v>0</v>
      </c>
    </row>
    <row r="27" spans="2:21" s="162" customFormat="1" ht="15">
      <c r="B27" s="158">
        <f t="shared" si="1"/>
        <v>9999990017</v>
      </c>
      <c r="C27" s="302"/>
      <c r="D27" s="164"/>
      <c r="E27" s="164"/>
      <c r="F27" s="303"/>
      <c r="G27" s="164"/>
      <c r="H27" s="164"/>
      <c r="I27" s="164"/>
      <c r="J27" s="164"/>
      <c r="K27" s="164"/>
      <c r="L27" s="164"/>
      <c r="M27" s="165"/>
      <c r="N27" s="165"/>
      <c r="O27" s="159" t="str">
        <f>IFERROR(IF($F27="(サ)ZEH_M",VLOOKUP($G27,費用効率性リスト!$F$27:$G$30,2,FALSE),(IF($E$4&gt;0.51,VLOOKUP($F27,費用効率性リスト!$F$4:$H$25,2,FALSE),VLOOKUP($F27,費用効率性リスト!$F$4:$H$25,3,FALSE)))),"")</f>
        <v/>
      </c>
      <c r="P27" s="160" t="str">
        <f t="shared" si="2"/>
        <v/>
      </c>
      <c r="Q27" s="305"/>
      <c r="R27" s="164"/>
      <c r="S27" s="164"/>
      <c r="T27" s="164"/>
      <c r="U27" s="161">
        <f t="shared" si="0"/>
        <v>0</v>
      </c>
    </row>
    <row r="28" spans="2:21" s="162" customFormat="1" ht="15">
      <c r="B28" s="158">
        <f t="shared" si="1"/>
        <v>9999990018</v>
      </c>
      <c r="C28" s="302"/>
      <c r="D28" s="164"/>
      <c r="E28" s="164"/>
      <c r="F28" s="303"/>
      <c r="G28" s="164"/>
      <c r="H28" s="164"/>
      <c r="I28" s="164"/>
      <c r="J28" s="164"/>
      <c r="K28" s="164"/>
      <c r="L28" s="164"/>
      <c r="M28" s="165"/>
      <c r="N28" s="165"/>
      <c r="O28" s="159" t="str">
        <f>IFERROR(IF($F28="(サ)ZEH_M",VLOOKUP($G28,費用効率性リスト!$F$27:$G$30,2,FALSE),(IF($E$4&gt;0.51,VLOOKUP($F28,費用効率性リスト!$F$4:$H$25,2,FALSE),VLOOKUP($F28,費用効率性リスト!$F$4:$H$25,3,FALSE)))),"")</f>
        <v/>
      </c>
      <c r="P28" s="160" t="str">
        <f t="shared" si="2"/>
        <v/>
      </c>
      <c r="Q28" s="305"/>
      <c r="R28" s="164"/>
      <c r="S28" s="164"/>
      <c r="T28" s="164"/>
      <c r="U28" s="161">
        <f t="shared" si="0"/>
        <v>0</v>
      </c>
    </row>
    <row r="29" spans="2:21" s="162" customFormat="1" ht="15">
      <c r="B29" s="158">
        <f t="shared" si="1"/>
        <v>9999990019</v>
      </c>
      <c r="C29" s="302"/>
      <c r="D29" s="164"/>
      <c r="E29" s="164"/>
      <c r="F29" s="303"/>
      <c r="G29" s="164"/>
      <c r="H29" s="164"/>
      <c r="I29" s="164"/>
      <c r="J29" s="164"/>
      <c r="K29" s="164"/>
      <c r="L29" s="164"/>
      <c r="M29" s="165"/>
      <c r="N29" s="165"/>
      <c r="O29" s="159" t="str">
        <f>IFERROR(IF($F29="(サ)ZEH_M",VLOOKUP($G29,費用効率性リスト!$F$27:$G$30,2,FALSE),(IF($E$4&gt;0.51,VLOOKUP($F29,費用効率性リスト!$F$4:$H$25,2,FALSE),VLOOKUP($F29,費用効率性リスト!$F$4:$H$25,3,FALSE)))),"")</f>
        <v/>
      </c>
      <c r="P29" s="160" t="str">
        <f t="shared" si="2"/>
        <v/>
      </c>
      <c r="Q29" s="305"/>
      <c r="R29" s="164"/>
      <c r="S29" s="164"/>
      <c r="T29" s="164"/>
      <c r="U29" s="161">
        <f t="shared" si="0"/>
        <v>0</v>
      </c>
    </row>
    <row r="30" spans="2:21" s="162" customFormat="1" ht="15">
      <c r="B30" s="158">
        <f t="shared" si="1"/>
        <v>9999990020</v>
      </c>
      <c r="C30" s="302"/>
      <c r="D30" s="164"/>
      <c r="E30" s="164"/>
      <c r="F30" s="303"/>
      <c r="G30" s="164"/>
      <c r="H30" s="164"/>
      <c r="I30" s="164"/>
      <c r="J30" s="164"/>
      <c r="K30" s="164"/>
      <c r="L30" s="164"/>
      <c r="M30" s="165"/>
      <c r="N30" s="165"/>
      <c r="O30" s="159" t="str">
        <f>IFERROR(IF($F30="(サ)ZEH_M",VLOOKUP($G30,費用効率性リスト!$F$27:$G$30,2,FALSE),(IF($E$4&gt;0.51,VLOOKUP($F30,費用効率性リスト!$F$4:$H$25,2,FALSE),VLOOKUP($F30,費用効率性リスト!$F$4:$H$25,3,FALSE)))),"")</f>
        <v/>
      </c>
      <c r="P30" s="160" t="str">
        <f t="shared" si="2"/>
        <v/>
      </c>
      <c r="Q30" s="305"/>
      <c r="R30" s="164"/>
      <c r="S30" s="164"/>
      <c r="T30" s="164"/>
      <c r="U30" s="161">
        <f t="shared" si="0"/>
        <v>0</v>
      </c>
    </row>
    <row r="31" spans="2:21" s="162" customFormat="1" ht="15">
      <c r="B31" s="158">
        <f t="shared" si="1"/>
        <v>9999990021</v>
      </c>
      <c r="C31" s="302"/>
      <c r="D31" s="164"/>
      <c r="E31" s="164"/>
      <c r="F31" s="303"/>
      <c r="G31" s="164"/>
      <c r="H31" s="164"/>
      <c r="I31" s="164"/>
      <c r="J31" s="164"/>
      <c r="K31" s="164"/>
      <c r="L31" s="164"/>
      <c r="M31" s="165"/>
      <c r="N31" s="165"/>
      <c r="O31" s="159" t="str">
        <f>IFERROR(IF($F31="(サ)ZEH_M",VLOOKUP($G31,費用効率性リスト!$F$27:$G$30,2,FALSE),(IF($E$4&gt;0.51,VLOOKUP($F31,費用効率性リスト!$F$4:$H$25,2,FALSE),VLOOKUP($F31,費用効率性リスト!$F$4:$H$25,3,FALSE)))),"")</f>
        <v/>
      </c>
      <c r="P31" s="160" t="str">
        <f t="shared" si="2"/>
        <v/>
      </c>
      <c r="Q31" s="305"/>
      <c r="R31" s="164"/>
      <c r="S31" s="164"/>
      <c r="T31" s="164"/>
      <c r="U31" s="161">
        <f t="shared" si="0"/>
        <v>0</v>
      </c>
    </row>
    <row r="32" spans="2:21" s="162" customFormat="1" ht="15">
      <c r="B32" s="158">
        <f t="shared" si="1"/>
        <v>9999990022</v>
      </c>
      <c r="C32" s="302"/>
      <c r="D32" s="164"/>
      <c r="E32" s="164"/>
      <c r="F32" s="303"/>
      <c r="G32" s="164"/>
      <c r="H32" s="164"/>
      <c r="I32" s="164"/>
      <c r="J32" s="164"/>
      <c r="K32" s="164"/>
      <c r="L32" s="164"/>
      <c r="M32" s="165"/>
      <c r="N32" s="165"/>
      <c r="O32" s="159" t="str">
        <f>IFERROR(IF($F32="(サ)ZEH_M",VLOOKUP($G32,費用効率性リスト!$F$27:$G$30,2,FALSE),(IF($E$4&gt;0.51,VLOOKUP($F32,費用効率性リスト!$F$4:$H$25,2,FALSE),VLOOKUP($F32,費用効率性リスト!$F$4:$H$25,3,FALSE)))),"")</f>
        <v/>
      </c>
      <c r="P32" s="160" t="str">
        <f t="shared" si="2"/>
        <v/>
      </c>
      <c r="Q32" s="305"/>
      <c r="R32" s="164"/>
      <c r="S32" s="164"/>
      <c r="T32" s="164"/>
      <c r="U32" s="161">
        <f t="shared" si="0"/>
        <v>0</v>
      </c>
    </row>
    <row r="33" spans="2:52" s="162" customFormat="1" ht="15">
      <c r="B33" s="158">
        <f t="shared" si="1"/>
        <v>9999990023</v>
      </c>
      <c r="C33" s="302"/>
      <c r="D33" s="164"/>
      <c r="E33" s="164"/>
      <c r="F33" s="303"/>
      <c r="G33" s="164"/>
      <c r="H33" s="164"/>
      <c r="I33" s="164"/>
      <c r="J33" s="164"/>
      <c r="K33" s="164"/>
      <c r="L33" s="164"/>
      <c r="M33" s="165"/>
      <c r="N33" s="165"/>
      <c r="O33" s="159" t="str">
        <f>IFERROR(IF($F33="(サ)ZEH_M",VLOOKUP($G33,費用効率性リスト!$F$27:$G$30,2,FALSE),(IF($E$4&gt;0.51,VLOOKUP($F33,費用効率性リスト!$F$4:$H$25,2,FALSE),VLOOKUP($F33,費用効率性リスト!$F$4:$H$25,3,FALSE)))),"")</f>
        <v/>
      </c>
      <c r="P33" s="160" t="str">
        <f t="shared" si="2"/>
        <v/>
      </c>
      <c r="Q33" s="305"/>
      <c r="R33" s="164"/>
      <c r="S33" s="164"/>
      <c r="T33" s="164"/>
      <c r="U33" s="161">
        <f t="shared" si="0"/>
        <v>0</v>
      </c>
    </row>
    <row r="34" spans="2:52" s="162" customFormat="1" ht="15">
      <c r="B34" s="158">
        <f t="shared" si="1"/>
        <v>9999990024</v>
      </c>
      <c r="C34" s="302"/>
      <c r="D34" s="164"/>
      <c r="E34" s="164"/>
      <c r="F34" s="303"/>
      <c r="G34" s="164"/>
      <c r="H34" s="164"/>
      <c r="I34" s="164"/>
      <c r="J34" s="164"/>
      <c r="K34" s="164"/>
      <c r="L34" s="164"/>
      <c r="M34" s="165"/>
      <c r="N34" s="165"/>
      <c r="O34" s="159" t="str">
        <f>IFERROR(IF($F34="(サ)ZEH_M",VLOOKUP($G34,費用効率性リスト!$F$27:$G$30,2,FALSE),(IF($E$4&gt;0.51,VLOOKUP($F34,費用効率性リスト!$F$4:$H$25,2,FALSE),VLOOKUP($F34,費用効率性リスト!$F$4:$H$25,3,FALSE)))),"")</f>
        <v/>
      </c>
      <c r="P34" s="160" t="str">
        <f t="shared" si="2"/>
        <v/>
      </c>
      <c r="Q34" s="305"/>
      <c r="R34" s="164"/>
      <c r="S34" s="164"/>
      <c r="T34" s="164"/>
      <c r="U34" s="161">
        <f t="shared" si="0"/>
        <v>0</v>
      </c>
    </row>
    <row r="35" spans="2:52" s="162" customFormat="1" ht="15">
      <c r="B35" s="158">
        <f t="shared" si="1"/>
        <v>9999990025</v>
      </c>
      <c r="C35" s="302"/>
      <c r="D35" s="164"/>
      <c r="E35" s="164"/>
      <c r="F35" s="303"/>
      <c r="G35" s="164"/>
      <c r="H35" s="164"/>
      <c r="I35" s="164"/>
      <c r="J35" s="164"/>
      <c r="K35" s="164"/>
      <c r="L35" s="164"/>
      <c r="M35" s="165"/>
      <c r="N35" s="165"/>
      <c r="O35" s="159" t="str">
        <f>IFERROR(IF($F35="(サ)ZEH_M",VLOOKUP($G35,費用効率性リスト!$F$27:$G$30,2,FALSE),(IF($E$4&gt;0.51,VLOOKUP($F35,費用効率性リスト!$F$4:$H$25,2,FALSE),VLOOKUP($F35,費用効率性リスト!$F$4:$H$25,3,FALSE)))),"")</f>
        <v/>
      </c>
      <c r="P35" s="160" t="str">
        <f t="shared" si="2"/>
        <v/>
      </c>
      <c r="Q35" s="305"/>
      <c r="R35" s="164"/>
      <c r="S35" s="164"/>
      <c r="T35" s="164"/>
      <c r="U35" s="161">
        <f t="shared" si="0"/>
        <v>0</v>
      </c>
    </row>
    <row r="36" spans="2:52" s="162" customFormat="1" ht="15">
      <c r="B36" s="158">
        <f t="shared" si="1"/>
        <v>9999990026</v>
      </c>
      <c r="C36" s="302"/>
      <c r="D36" s="164"/>
      <c r="E36" s="164"/>
      <c r="F36" s="303"/>
      <c r="G36" s="164"/>
      <c r="H36" s="164"/>
      <c r="I36" s="164"/>
      <c r="J36" s="164"/>
      <c r="K36" s="164"/>
      <c r="L36" s="164"/>
      <c r="M36" s="165"/>
      <c r="N36" s="165"/>
      <c r="O36" s="159" t="str">
        <f>IFERROR(IF($F36="(サ)ZEH_M",VLOOKUP($G36,費用効率性リスト!$F$27:$G$30,2,FALSE),(IF($E$4&gt;0.51,VLOOKUP($F36,費用効率性リスト!$F$4:$H$25,2,FALSE),VLOOKUP($F36,費用効率性リスト!$F$4:$H$25,3,FALSE)))),"")</f>
        <v/>
      </c>
      <c r="P36" s="160" t="str">
        <f t="shared" si="2"/>
        <v/>
      </c>
      <c r="Q36" s="305"/>
      <c r="R36" s="164"/>
      <c r="S36" s="164"/>
      <c r="T36" s="164"/>
      <c r="U36" s="161">
        <f t="shared" si="0"/>
        <v>0</v>
      </c>
    </row>
    <row r="37" spans="2:52" s="162" customFormat="1" ht="15">
      <c r="B37" s="158">
        <f t="shared" si="1"/>
        <v>9999990027</v>
      </c>
      <c r="C37" s="302"/>
      <c r="D37" s="164"/>
      <c r="E37" s="164"/>
      <c r="F37" s="303"/>
      <c r="G37" s="164"/>
      <c r="H37" s="164"/>
      <c r="I37" s="164"/>
      <c r="J37" s="164"/>
      <c r="K37" s="164"/>
      <c r="L37" s="164"/>
      <c r="M37" s="165"/>
      <c r="N37" s="165"/>
      <c r="O37" s="159" t="str">
        <f>IFERROR(IF($F37="(サ)ZEH_M",VLOOKUP($G37,費用効率性リスト!$F$27:$G$30,2,FALSE),(IF($E$4&gt;0.51,VLOOKUP($F37,費用効率性リスト!$F$4:$H$25,2,FALSE),VLOOKUP($F37,費用効率性リスト!$F$4:$H$25,3,FALSE)))),"")</f>
        <v/>
      </c>
      <c r="P37" s="160" t="str">
        <f t="shared" si="2"/>
        <v/>
      </c>
      <c r="Q37" s="305"/>
      <c r="R37" s="164"/>
      <c r="S37" s="164"/>
      <c r="T37" s="164"/>
      <c r="U37" s="161">
        <f t="shared" si="0"/>
        <v>0</v>
      </c>
    </row>
    <row r="38" spans="2:52" s="162" customFormat="1" ht="15">
      <c r="B38" s="158">
        <f t="shared" si="1"/>
        <v>9999990028</v>
      </c>
      <c r="C38" s="302"/>
      <c r="D38" s="164"/>
      <c r="E38" s="164"/>
      <c r="F38" s="303"/>
      <c r="G38" s="164"/>
      <c r="H38" s="164"/>
      <c r="I38" s="164"/>
      <c r="J38" s="164"/>
      <c r="K38" s="164"/>
      <c r="L38" s="164"/>
      <c r="M38" s="165"/>
      <c r="N38" s="165"/>
      <c r="O38" s="159" t="str">
        <f>IFERROR(IF($F38="(サ)ZEH_M",VLOOKUP($G38,費用効率性リスト!$F$27:$G$30,2,FALSE),(IF($E$4&gt;0.51,VLOOKUP($F38,費用効率性リスト!$F$4:$H$25,2,FALSE),VLOOKUP($F38,費用効率性リスト!$F$4:$H$25,3,FALSE)))),"")</f>
        <v/>
      </c>
      <c r="P38" s="160" t="str">
        <f t="shared" si="2"/>
        <v/>
      </c>
      <c r="Q38" s="305"/>
      <c r="R38" s="164"/>
      <c r="S38" s="164"/>
      <c r="T38" s="164"/>
      <c r="U38" s="161">
        <f t="shared" si="0"/>
        <v>0</v>
      </c>
    </row>
    <row r="39" spans="2:52" s="162" customFormat="1" ht="15">
      <c r="B39" s="158">
        <f t="shared" si="1"/>
        <v>9999990029</v>
      </c>
      <c r="C39" s="302"/>
      <c r="D39" s="164"/>
      <c r="E39" s="164"/>
      <c r="F39" s="303"/>
      <c r="G39" s="164"/>
      <c r="H39" s="164"/>
      <c r="I39" s="164"/>
      <c r="J39" s="164"/>
      <c r="K39" s="164"/>
      <c r="L39" s="164"/>
      <c r="M39" s="165"/>
      <c r="N39" s="165"/>
      <c r="O39" s="159" t="str">
        <f>IFERROR(IF($F39="(サ)ZEH_M",VLOOKUP($G39,費用効率性リスト!$F$27:$G$30,2,FALSE),(IF($E$4&gt;0.51,VLOOKUP($F39,費用効率性リスト!$F$4:$H$25,2,FALSE),VLOOKUP($F39,費用効率性リスト!$F$4:$H$25,3,FALSE)))),"")</f>
        <v/>
      </c>
      <c r="P39" s="160" t="str">
        <f t="shared" si="2"/>
        <v/>
      </c>
      <c r="Q39" s="305"/>
      <c r="R39" s="164"/>
      <c r="S39" s="164"/>
      <c r="T39" s="164"/>
      <c r="U39" s="161">
        <f t="shared" si="0"/>
        <v>0</v>
      </c>
    </row>
    <row r="40" spans="2:52" s="162" customFormat="1" ht="15">
      <c r="B40" s="158">
        <f t="shared" si="1"/>
        <v>9999990030</v>
      </c>
      <c r="C40" s="302"/>
      <c r="D40" s="164"/>
      <c r="E40" s="164"/>
      <c r="F40" s="303"/>
      <c r="G40" s="164"/>
      <c r="H40" s="164"/>
      <c r="I40" s="164"/>
      <c r="J40" s="164"/>
      <c r="K40" s="164"/>
      <c r="L40" s="164"/>
      <c r="M40" s="165"/>
      <c r="N40" s="165"/>
      <c r="O40" s="159" t="str">
        <f>IFERROR(IF($F40="(サ)ZEH_M",VLOOKUP($G40,費用効率性リスト!$F$27:$G$30,2,FALSE),(IF($E$4&gt;0.51,VLOOKUP($F40,費用効率性リスト!$F$4:$H$25,2,FALSE),VLOOKUP($F40,費用効率性リスト!$F$4:$H$25,3,FALSE)))),"")</f>
        <v/>
      </c>
      <c r="P40" s="160" t="str">
        <f t="shared" si="2"/>
        <v/>
      </c>
      <c r="Q40" s="305"/>
      <c r="R40" s="164"/>
      <c r="S40" s="164"/>
      <c r="T40" s="164"/>
      <c r="U40" s="161">
        <f t="shared" si="0"/>
        <v>0</v>
      </c>
    </row>
    <row r="41" spans="2:52" s="162" customFormat="1" ht="15">
      <c r="B41" s="294"/>
      <c r="C41" s="294"/>
      <c r="D41" s="295"/>
      <c r="E41" s="295"/>
      <c r="F41" s="295"/>
      <c r="G41" s="295"/>
      <c r="H41" s="295"/>
      <c r="I41" s="295"/>
      <c r="J41" s="295"/>
      <c r="K41" s="295"/>
      <c r="L41" s="295"/>
      <c r="M41" s="296">
        <f ca="1">SUMIF(INDIRECT("$M$11:M"&amp;ROW()-1),"&lt;&gt;#N/A")</f>
        <v>150000000</v>
      </c>
      <c r="N41" s="296">
        <f ca="1">SUMIF(INDIRECT("$N$11:N"&amp;ROW()-1),"&lt;&gt;#N/A")</f>
        <v>150000000</v>
      </c>
      <c r="O41" s="297"/>
      <c r="P41" s="296">
        <f ca="1">SUMIF(INDIRECT("$P$11:P"&amp;ROW()-1),"&lt;&gt;#N/A")</f>
        <v>82500000</v>
      </c>
      <c r="Q41" s="296">
        <f ca="1">SUMIF(INDIRECT("$Q$11:Q"&amp;ROW()-1),"&lt;&gt;#N/A")</f>
        <v>0</v>
      </c>
      <c r="R41" s="296">
        <f ca="1">SUMIF(INDIRECT("$R$11:R"&amp;ROW()-1),"&lt;&gt;#N/A")</f>
        <v>6100</v>
      </c>
      <c r="S41" s="296">
        <f ca="1">SUMIF(INDIRECT("$S$11:S"&amp;ROW()-1),"&lt;&gt;#N/A")</f>
        <v>85</v>
      </c>
      <c r="T41" s="297"/>
      <c r="U41" s="296">
        <f ca="1">SUMIF(INDIRECT("$U$11:U"&amp;ROW()-1),"&lt;&gt;#N/A")</f>
        <v>1395</v>
      </c>
    </row>
    <row r="42" spans="2:52" s="162" customFormat="1" ht="18" customHeight="1">
      <c r="E42" s="166"/>
      <c r="M42" s="167" t="s">
        <v>112</v>
      </c>
      <c r="N42" s="167">
        <f ca="1">N41-N44-N43</f>
        <v>150000000</v>
      </c>
      <c r="O42" s="167"/>
      <c r="P42" s="167">
        <f ca="1">P41-P44-P43</f>
        <v>82500000</v>
      </c>
      <c r="S42" s="167"/>
      <c r="T42" s="167"/>
      <c r="U42" s="167"/>
      <c r="V42" s="167"/>
      <c r="W42" s="167"/>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9"/>
      <c r="AZ42" s="169"/>
    </row>
    <row r="43" spans="2:52" s="162" customFormat="1" ht="16.149999999999999" customHeight="1">
      <c r="E43" s="166"/>
      <c r="M43" s="167" t="s">
        <v>113</v>
      </c>
      <c r="N43" s="167">
        <f ca="1">SUMIF(INDIRECT("$F$11:$F"&amp;ROW()-3),費用効率性リスト!$F$23,INDIRECT("$N$11:$N"&amp;ROW()-3))</f>
        <v>0</v>
      </c>
      <c r="O43" s="170"/>
      <c r="P43" s="167">
        <f ca="1">SUMIF(INDIRECT("$F$11:$F"&amp;ROW()-3),費用効率性リスト!$F$23,INDIRECT("$P$11:$P"&amp;ROW()-3))</f>
        <v>0</v>
      </c>
      <c r="S43" s="167"/>
      <c r="T43" s="167"/>
      <c r="U43" s="167"/>
      <c r="V43" s="167"/>
      <c r="W43" s="167"/>
      <c r="X43" s="171"/>
      <c r="Y43" s="171"/>
      <c r="Z43" s="171"/>
      <c r="AA43" s="171"/>
      <c r="AB43" s="171"/>
      <c r="AC43" s="171"/>
      <c r="AD43" s="171"/>
      <c r="AE43" s="171"/>
      <c r="AF43" s="171"/>
      <c r="AG43" s="171"/>
      <c r="AH43" s="171"/>
      <c r="AI43" s="171"/>
      <c r="AJ43" s="171"/>
      <c r="AK43" s="171"/>
      <c r="AL43" s="171"/>
      <c r="AM43" s="171"/>
      <c r="AN43" s="171"/>
      <c r="AO43" s="171"/>
      <c r="AP43" s="172"/>
      <c r="AQ43" s="172"/>
      <c r="AR43" s="172"/>
      <c r="AS43" s="172"/>
      <c r="AT43" s="172"/>
      <c r="AU43" s="172"/>
      <c r="AV43" s="172"/>
      <c r="AW43" s="172"/>
      <c r="AX43" s="172"/>
      <c r="AY43" s="169"/>
      <c r="AZ43" s="169"/>
    </row>
    <row r="44" spans="2:52" s="162" customFormat="1" ht="16.149999999999999" customHeight="1">
      <c r="E44" s="166"/>
      <c r="M44" s="162" t="s">
        <v>114</v>
      </c>
      <c r="N44" s="173">
        <f ca="1">SUMIF(INDIRECT("$F$11:$F"&amp;ROW()-3),費用効率性リスト!$F$25,INDIRECT("$N$11:$N"&amp;ROW()-3))</f>
        <v>0</v>
      </c>
      <c r="O44" s="174"/>
      <c r="P44" s="173">
        <f ca="1">SUMIF(INDIRECT("$F$11:$F"&amp;ROW()-3),費用効率性リスト!$F$25,INDIRECT("$P$11:$P"&amp;ROW()-3))</f>
        <v>0</v>
      </c>
      <c r="S44" s="173"/>
      <c r="T44" s="173"/>
      <c r="X44" s="171"/>
      <c r="Y44" s="171"/>
      <c r="Z44" s="171"/>
      <c r="AA44" s="171"/>
      <c r="AB44" s="171"/>
      <c r="AC44" s="171"/>
      <c r="AD44" s="171"/>
      <c r="AE44" s="171"/>
      <c r="AF44" s="171"/>
      <c r="AG44" s="171"/>
      <c r="AH44" s="171"/>
      <c r="AI44" s="171"/>
      <c r="AJ44" s="171"/>
      <c r="AK44" s="171"/>
      <c r="AL44" s="171"/>
      <c r="AM44" s="171"/>
      <c r="AN44" s="171"/>
      <c r="AO44" s="171"/>
      <c r="AP44" s="172"/>
      <c r="AQ44" s="172"/>
      <c r="AR44" s="172"/>
      <c r="AS44" s="172"/>
      <c r="AT44" s="172"/>
      <c r="AU44" s="172"/>
      <c r="AV44" s="172"/>
      <c r="AW44" s="172"/>
      <c r="AX44" s="172"/>
      <c r="AY44" s="169"/>
      <c r="AZ44" s="169"/>
    </row>
    <row r="45" spans="2:52">
      <c r="M45" s="178" t="s">
        <v>115</v>
      </c>
      <c r="N45" s="179">
        <f ca="1">N43/N42</f>
        <v>0</v>
      </c>
      <c r="P45" s="179"/>
    </row>
  </sheetData>
  <mergeCells count="36">
    <mergeCell ref="T9:T10"/>
    <mergeCell ref="U9:U10"/>
    <mergeCell ref="M8:Q8"/>
    <mergeCell ref="R8:U8"/>
    <mergeCell ref="C9:C10"/>
    <mergeCell ref="D9:D10"/>
    <mergeCell ref="E9:E10"/>
    <mergeCell ref="F9:F10"/>
    <mergeCell ref="G9:G10"/>
    <mergeCell ref="J9:J10"/>
    <mergeCell ref="K9:K10"/>
    <mergeCell ref="L9:L10"/>
    <mergeCell ref="J8:L8"/>
    <mergeCell ref="M9:M10"/>
    <mergeCell ref="Q9:Q10"/>
    <mergeCell ref="R9:R10"/>
    <mergeCell ref="S9:S10"/>
    <mergeCell ref="B8:B10"/>
    <mergeCell ref="C8:D8"/>
    <mergeCell ref="E8:G8"/>
    <mergeCell ref="H8:H10"/>
    <mergeCell ref="I8:I10"/>
    <mergeCell ref="O5:P5"/>
    <mergeCell ref="Q5:R5"/>
    <mergeCell ref="S5:U5"/>
    <mergeCell ref="O6:P6"/>
    <mergeCell ref="Q6:R6"/>
    <mergeCell ref="S6:U6"/>
    <mergeCell ref="G3:L3"/>
    <mergeCell ref="O3:P3"/>
    <mergeCell ref="Q3:R3"/>
    <mergeCell ref="S3:U3"/>
    <mergeCell ref="G4:L4"/>
    <mergeCell ref="O4:P4"/>
    <mergeCell ref="Q4:R4"/>
    <mergeCell ref="S4:U4"/>
  </mergeCells>
  <phoneticPr fontId="1"/>
  <dataValidations count="4">
    <dataValidation type="list" showInputMessage="1" showErrorMessage="1" sqref="F11:F12 F14:F40" xr:uid="{B7215FD2-D084-49E7-81F4-A9FD127316F3}">
      <formula1>INDIRECT($E11)</formula1>
    </dataValidation>
    <dataValidation type="list" showInputMessage="1" sqref="G11:G40 F13" xr:uid="{2D22C740-8218-41D3-A91F-42FB3D8CF62E}">
      <formula1>INDIRECT(RIGHT($F11,LEN($F11)-3))</formula1>
    </dataValidation>
    <dataValidation showInputMessage="1" showErrorMessage="1" sqref="I25:J40 X43:AX43" xr:uid="{E858F135-3B45-416C-BA42-E014718E1BCD}"/>
    <dataValidation type="list" showInputMessage="1" showErrorMessage="1" sqref="H11:H40" xr:uid="{36E3F84F-1D3E-4DC1-8A59-7278B613A386}">
      <formula1>"民生電力,民生電力以外"</formula1>
    </dataValidation>
  </dataValidations>
  <pageMargins left="0.7" right="0.7" top="0.75" bottom="0.75" header="0.3" footer="0.3"/>
  <pageSetup paperSize="8" scale="53" orientation="landscape" r:id="rId1"/>
  <drawing r:id="rId2"/>
  <extLst>
    <ext xmlns:x14="http://schemas.microsoft.com/office/spreadsheetml/2009/9/main" uri="{CCE6A557-97BC-4b89-ADB6-D9C93CAAB3DF}">
      <x14:dataValidations xmlns:xm="http://schemas.microsoft.com/office/excel/2006/main" count="2">
        <x14:dataValidation type="list" showInputMessage="1" showErrorMessage="1" xr:uid="{E5DADB0E-EE72-4DFA-849A-216C79952128}">
          <x14:formula1>
            <xm:f>費用効率性リスト!$B$4:$B$8</xm:f>
          </x14:formula1>
          <xm:sqref>C11:C40</xm:sqref>
        </x14:dataValidation>
        <x14:dataValidation type="list" showInputMessage="1" showErrorMessage="1" xr:uid="{BDCC8E34-70F4-40BC-885F-6E8A1618316B}">
          <x14:formula1>
            <xm:f>費用効率性リスト!$D$4:$D$8</xm:f>
          </x14:formula1>
          <xm:sqref>E11:E40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A7D19-E003-4976-BE9F-70F12234DB84}">
  <sheetPr codeName="Sheet30"/>
  <dimension ref="B1:AE30"/>
  <sheetViews>
    <sheetView zoomScale="40" zoomScaleNormal="40" workbookViewId="0">
      <selection activeCell="E29" sqref="E29"/>
    </sheetView>
  </sheetViews>
  <sheetFormatPr defaultColWidth="8.58203125" defaultRowHeight="18"/>
  <cols>
    <col min="1" max="1" width="1.75" customWidth="1"/>
    <col min="2" max="2" width="24.75" customWidth="1"/>
    <col min="3" max="3" width="20.58203125" customWidth="1"/>
    <col min="4" max="5" width="18.58203125" customWidth="1"/>
    <col min="6" max="6" width="51.33203125" customWidth="1"/>
    <col min="7" max="8" width="12" customWidth="1"/>
    <col min="9" max="9" width="13.33203125" customWidth="1"/>
    <col min="10" max="31" width="19.5" customWidth="1"/>
  </cols>
  <sheetData>
    <row r="1" spans="2:31">
      <c r="J1" s="157"/>
    </row>
    <row r="2" spans="2:31" ht="18.5" thickBot="1"/>
    <row r="3" spans="2:31" s="157" customFormat="1" ht="19.5" customHeight="1">
      <c r="B3" s="155" t="s">
        <v>92</v>
      </c>
      <c r="C3" s="155" t="s">
        <v>194</v>
      </c>
      <c r="D3" s="155" t="s">
        <v>94</v>
      </c>
      <c r="E3" s="354" t="s">
        <v>195</v>
      </c>
      <c r="F3" s="356"/>
      <c r="G3" s="156" t="s">
        <v>102</v>
      </c>
      <c r="H3" s="156" t="s">
        <v>196</v>
      </c>
      <c r="I3" s="180"/>
      <c r="J3" s="181" t="s">
        <v>197</v>
      </c>
      <c r="K3" s="182"/>
      <c r="L3" s="183"/>
      <c r="M3" s="183"/>
      <c r="N3" s="183"/>
      <c r="O3" s="183"/>
      <c r="P3" s="183"/>
      <c r="Q3" s="183"/>
      <c r="R3" s="183"/>
      <c r="S3" s="183"/>
      <c r="T3" s="183"/>
      <c r="U3" s="183"/>
      <c r="V3" s="183"/>
      <c r="W3" s="183"/>
      <c r="X3" s="183"/>
      <c r="Y3" s="183"/>
      <c r="Z3" s="183"/>
      <c r="AA3" s="183"/>
      <c r="AB3" s="183"/>
      <c r="AC3" s="183"/>
      <c r="AD3" s="183"/>
      <c r="AE3" s="184"/>
    </row>
    <row r="4" spans="2:31">
      <c r="B4" t="s">
        <v>120</v>
      </c>
      <c r="C4" s="162" t="s">
        <v>82</v>
      </c>
      <c r="D4" t="s">
        <v>198</v>
      </c>
      <c r="E4" t="s">
        <v>198</v>
      </c>
      <c r="F4" s="175" t="s">
        <v>199</v>
      </c>
      <c r="G4" s="185">
        <f t="shared" ref="G4:G12" si="0">2/3</f>
        <v>0.66666666666666663</v>
      </c>
      <c r="H4" s="186">
        <v>0.66666666666666663</v>
      </c>
      <c r="I4" s="175"/>
      <c r="J4" s="187" t="s">
        <v>199</v>
      </c>
      <c r="K4" s="177" t="s">
        <v>200</v>
      </c>
      <c r="L4" s="177" t="s">
        <v>201</v>
      </c>
      <c r="M4" s="177" t="s">
        <v>202</v>
      </c>
      <c r="N4" s="177" t="s">
        <v>203</v>
      </c>
      <c r="O4" s="177" t="s">
        <v>204</v>
      </c>
      <c r="P4" s="177" t="s">
        <v>205</v>
      </c>
      <c r="Q4" s="177" t="s">
        <v>206</v>
      </c>
      <c r="R4" s="177" t="s">
        <v>207</v>
      </c>
      <c r="S4" s="177" t="s">
        <v>208</v>
      </c>
      <c r="T4" s="177" t="s">
        <v>209</v>
      </c>
      <c r="U4" s="177" t="s">
        <v>210</v>
      </c>
      <c r="V4" s="177" t="s">
        <v>211</v>
      </c>
      <c r="W4" s="177" t="s">
        <v>212</v>
      </c>
      <c r="X4" s="177" t="s">
        <v>213</v>
      </c>
      <c r="Y4" s="177" t="s">
        <v>214</v>
      </c>
      <c r="Z4" s="177" t="s">
        <v>215</v>
      </c>
      <c r="AA4" s="177" t="s">
        <v>216</v>
      </c>
      <c r="AB4" s="177" t="s">
        <v>217</v>
      </c>
      <c r="AC4" s="177" t="s">
        <v>218</v>
      </c>
      <c r="AD4" s="177" t="s">
        <v>219</v>
      </c>
      <c r="AE4" s="188" t="s">
        <v>220</v>
      </c>
    </row>
    <row r="5" spans="2:31">
      <c r="B5" t="s">
        <v>129</v>
      </c>
      <c r="C5" s="162" t="s">
        <v>221</v>
      </c>
      <c r="D5" t="s">
        <v>222</v>
      </c>
      <c r="F5" s="175" t="s">
        <v>200</v>
      </c>
      <c r="G5" s="185">
        <f t="shared" si="0"/>
        <v>0.66666666666666663</v>
      </c>
      <c r="H5" s="186">
        <f t="shared" ref="H5:H11" si="1">3/4</f>
        <v>0.75</v>
      </c>
      <c r="I5" s="175" t="s">
        <v>223</v>
      </c>
      <c r="J5" s="189" t="s">
        <v>224</v>
      </c>
      <c r="K5" s="176" t="s">
        <v>225</v>
      </c>
      <c r="L5" s="176" t="s">
        <v>226</v>
      </c>
      <c r="M5" s="176" t="s">
        <v>227</v>
      </c>
      <c r="N5" s="176" t="s">
        <v>228</v>
      </c>
      <c r="O5" s="176" t="s">
        <v>229</v>
      </c>
      <c r="P5" s="176" t="s">
        <v>230</v>
      </c>
      <c r="Q5" s="176" t="s">
        <v>231</v>
      </c>
      <c r="R5" s="176" t="s">
        <v>232</v>
      </c>
      <c r="S5" s="176" t="s">
        <v>233</v>
      </c>
      <c r="T5" s="176" t="s">
        <v>234</v>
      </c>
      <c r="U5" s="176" t="s">
        <v>235</v>
      </c>
      <c r="V5" s="176" t="s">
        <v>236</v>
      </c>
      <c r="W5" s="176" t="s">
        <v>237</v>
      </c>
      <c r="X5" s="176" t="s">
        <v>238</v>
      </c>
      <c r="Y5" s="176" t="s">
        <v>239</v>
      </c>
      <c r="Z5" s="176" t="s">
        <v>240</v>
      </c>
      <c r="AA5" s="176" t="s">
        <v>241</v>
      </c>
      <c r="AB5" s="176" t="s">
        <v>242</v>
      </c>
      <c r="AC5" s="176" t="s">
        <v>243</v>
      </c>
      <c r="AD5" s="176" t="s">
        <v>244</v>
      </c>
      <c r="AE5" s="190" t="s">
        <v>245</v>
      </c>
    </row>
    <row r="6" spans="2:31">
      <c r="B6" t="s">
        <v>137</v>
      </c>
      <c r="C6" s="162"/>
      <c r="D6" t="s">
        <v>246</v>
      </c>
      <c r="F6" s="175" t="s">
        <v>201</v>
      </c>
      <c r="G6" s="185">
        <f t="shared" si="0"/>
        <v>0.66666666666666663</v>
      </c>
      <c r="H6" s="186">
        <f t="shared" si="1"/>
        <v>0.75</v>
      </c>
      <c r="I6" s="175"/>
      <c r="J6" s="191" t="s">
        <v>140</v>
      </c>
      <c r="K6" t="s">
        <v>247</v>
      </c>
      <c r="L6" t="s">
        <v>248</v>
      </c>
      <c r="M6" t="s">
        <v>249</v>
      </c>
      <c r="N6" t="s">
        <v>250</v>
      </c>
      <c r="O6" t="s">
        <v>251</v>
      </c>
      <c r="P6" t="s">
        <v>252</v>
      </c>
      <c r="Q6" t="s">
        <v>253</v>
      </c>
      <c r="R6" t="s">
        <v>254</v>
      </c>
      <c r="S6" t="s">
        <v>233</v>
      </c>
      <c r="T6" t="s">
        <v>255</v>
      </c>
      <c r="U6" t="s">
        <v>179</v>
      </c>
      <c r="V6" t="s">
        <v>181</v>
      </c>
      <c r="W6" t="s">
        <v>256</v>
      </c>
      <c r="X6" t="s">
        <v>170</v>
      </c>
      <c r="Y6" t="s">
        <v>174</v>
      </c>
      <c r="Z6" t="s">
        <v>240</v>
      </c>
      <c r="AA6" t="s">
        <v>186</v>
      </c>
      <c r="AB6" t="s">
        <v>257</v>
      </c>
      <c r="AC6" t="s">
        <v>162</v>
      </c>
      <c r="AD6" t="s">
        <v>162</v>
      </c>
      <c r="AE6" s="192" t="s">
        <v>162</v>
      </c>
    </row>
    <row r="7" spans="2:31">
      <c r="B7" t="s">
        <v>143</v>
      </c>
      <c r="D7" t="s">
        <v>258</v>
      </c>
      <c r="E7" t="s">
        <v>222</v>
      </c>
      <c r="F7" s="175" t="s">
        <v>202</v>
      </c>
      <c r="G7" s="185">
        <f t="shared" si="0"/>
        <v>0.66666666666666663</v>
      </c>
      <c r="H7" s="186">
        <f t="shared" si="1"/>
        <v>0.75</v>
      </c>
      <c r="I7" s="175"/>
      <c r="J7" s="191" t="s">
        <v>144</v>
      </c>
      <c r="K7" t="s">
        <v>259</v>
      </c>
      <c r="L7" t="s">
        <v>260</v>
      </c>
      <c r="M7" t="s">
        <v>168</v>
      </c>
      <c r="N7" t="s">
        <v>261</v>
      </c>
      <c r="O7" t="s">
        <v>262</v>
      </c>
      <c r="P7" t="s">
        <v>188</v>
      </c>
      <c r="Q7" t="s">
        <v>263</v>
      </c>
      <c r="R7" t="s">
        <v>264</v>
      </c>
      <c r="S7" t="s">
        <v>265</v>
      </c>
      <c r="T7" t="s">
        <v>178</v>
      </c>
      <c r="U7" t="s">
        <v>164</v>
      </c>
      <c r="V7" t="s">
        <v>266</v>
      </c>
      <c r="AB7" t="s">
        <v>267</v>
      </c>
      <c r="AE7" s="192"/>
    </row>
    <row r="8" spans="2:31">
      <c r="B8" t="s">
        <v>147</v>
      </c>
      <c r="D8" t="s">
        <v>268</v>
      </c>
      <c r="F8" s="175" t="s">
        <v>203</v>
      </c>
      <c r="G8" s="185">
        <f t="shared" si="0"/>
        <v>0.66666666666666663</v>
      </c>
      <c r="H8" s="186">
        <f t="shared" si="1"/>
        <v>0.75</v>
      </c>
      <c r="I8" s="175"/>
      <c r="J8" s="191" t="s">
        <v>269</v>
      </c>
      <c r="K8" t="s">
        <v>270</v>
      </c>
      <c r="L8" t="s">
        <v>271</v>
      </c>
      <c r="M8" t="s">
        <v>272</v>
      </c>
      <c r="N8" t="s">
        <v>182</v>
      </c>
      <c r="O8" t="s">
        <v>273</v>
      </c>
      <c r="P8" t="s">
        <v>192</v>
      </c>
      <c r="Q8" t="s">
        <v>191</v>
      </c>
      <c r="R8" t="s">
        <v>133</v>
      </c>
      <c r="S8" t="s">
        <v>274</v>
      </c>
      <c r="T8" t="s">
        <v>275</v>
      </c>
      <c r="AB8" t="s">
        <v>149</v>
      </c>
      <c r="AE8" s="192"/>
    </row>
    <row r="9" spans="2:31">
      <c r="F9" s="175" t="s">
        <v>204</v>
      </c>
      <c r="G9" s="185" t="s">
        <v>276</v>
      </c>
      <c r="H9" s="185" t="s">
        <v>276</v>
      </c>
      <c r="I9" s="175"/>
      <c r="J9" s="191" t="s">
        <v>277</v>
      </c>
      <c r="K9" t="s">
        <v>278</v>
      </c>
      <c r="L9" t="s">
        <v>279</v>
      </c>
      <c r="M9" t="s">
        <v>280</v>
      </c>
      <c r="N9" t="s">
        <v>281</v>
      </c>
      <c r="Q9" t="s">
        <v>172</v>
      </c>
      <c r="R9" t="s">
        <v>282</v>
      </c>
      <c r="S9" t="s">
        <v>283</v>
      </c>
      <c r="T9" t="s">
        <v>284</v>
      </c>
      <c r="AB9" t="s">
        <v>285</v>
      </c>
      <c r="AE9" s="192"/>
    </row>
    <row r="10" spans="2:31">
      <c r="F10" s="175" t="s">
        <v>205</v>
      </c>
      <c r="G10" s="185">
        <f t="shared" si="0"/>
        <v>0.66666666666666663</v>
      </c>
      <c r="H10" s="186">
        <f t="shared" si="1"/>
        <v>0.75</v>
      </c>
      <c r="I10" s="175"/>
      <c r="J10" s="191" t="s">
        <v>172</v>
      </c>
      <c r="K10" t="s">
        <v>286</v>
      </c>
      <c r="L10" t="s">
        <v>287</v>
      </c>
      <c r="M10" t="s">
        <v>172</v>
      </c>
      <c r="N10" t="s">
        <v>172</v>
      </c>
      <c r="R10" t="s">
        <v>172</v>
      </c>
      <c r="AB10" t="s">
        <v>288</v>
      </c>
      <c r="AE10" s="192"/>
    </row>
    <row r="11" spans="2:31">
      <c r="F11" s="175" t="s">
        <v>206</v>
      </c>
      <c r="G11" s="185">
        <f t="shared" si="0"/>
        <v>0.66666666666666663</v>
      </c>
      <c r="H11" s="186">
        <f t="shared" si="1"/>
        <v>0.75</v>
      </c>
      <c r="I11" s="175"/>
      <c r="J11" s="191"/>
      <c r="K11" t="s">
        <v>289</v>
      </c>
      <c r="L11" t="s">
        <v>290</v>
      </c>
      <c r="AB11" t="s">
        <v>291</v>
      </c>
      <c r="AE11" s="192"/>
    </row>
    <row r="12" spans="2:31">
      <c r="E12" t="s">
        <v>246</v>
      </c>
      <c r="F12" s="175" t="s">
        <v>207</v>
      </c>
      <c r="G12" s="185">
        <f t="shared" si="0"/>
        <v>0.66666666666666663</v>
      </c>
      <c r="H12" s="185">
        <f>2/3</f>
        <v>0.66666666666666663</v>
      </c>
      <c r="I12" s="175"/>
      <c r="J12" s="191"/>
      <c r="K12" t="s">
        <v>292</v>
      </c>
      <c r="L12" t="s">
        <v>293</v>
      </c>
      <c r="AB12" t="s">
        <v>294</v>
      </c>
      <c r="AE12" s="192"/>
    </row>
    <row r="13" spans="2:31">
      <c r="F13" s="175" t="s">
        <v>208</v>
      </c>
      <c r="G13" s="185" t="s">
        <v>276</v>
      </c>
      <c r="H13" s="185" t="s">
        <v>276</v>
      </c>
      <c r="I13" s="175"/>
      <c r="J13" s="191"/>
      <c r="K13" t="s">
        <v>189</v>
      </c>
      <c r="L13" t="s">
        <v>172</v>
      </c>
      <c r="AB13" t="s">
        <v>295</v>
      </c>
      <c r="AE13" s="192"/>
    </row>
    <row r="14" spans="2:31">
      <c r="F14" s="175" t="s">
        <v>296</v>
      </c>
      <c r="G14" s="185"/>
      <c r="H14" s="185"/>
      <c r="I14" s="175"/>
      <c r="J14" s="191"/>
      <c r="K14" t="s">
        <v>297</v>
      </c>
      <c r="AB14" t="s">
        <v>298</v>
      </c>
      <c r="AE14" s="192"/>
    </row>
    <row r="15" spans="2:31">
      <c r="F15" s="175" t="s">
        <v>163</v>
      </c>
      <c r="G15" s="185" t="s">
        <v>276</v>
      </c>
      <c r="H15" s="185" t="s">
        <v>276</v>
      </c>
      <c r="I15" s="175"/>
      <c r="J15" s="191"/>
      <c r="K15" t="s">
        <v>299</v>
      </c>
      <c r="AB15" t="s">
        <v>300</v>
      </c>
      <c r="AE15" s="192"/>
    </row>
    <row r="16" spans="2:31">
      <c r="F16" s="175" t="s">
        <v>211</v>
      </c>
      <c r="G16" s="185">
        <f>2/3</f>
        <v>0.66666666666666663</v>
      </c>
      <c r="H16" s="185">
        <f>2/3</f>
        <v>0.66666666666666663</v>
      </c>
      <c r="I16" s="175"/>
      <c r="J16" s="191"/>
      <c r="K16" t="s">
        <v>155</v>
      </c>
      <c r="AB16" t="s">
        <v>301</v>
      </c>
      <c r="AE16" s="192"/>
    </row>
    <row r="17" spans="5:31">
      <c r="F17" s="175" t="s">
        <v>212</v>
      </c>
      <c r="G17" s="185" t="s">
        <v>276</v>
      </c>
      <c r="H17" s="185" t="s">
        <v>276</v>
      </c>
      <c r="I17" s="175"/>
      <c r="J17" s="191"/>
      <c r="K17" t="s">
        <v>302</v>
      </c>
      <c r="AB17" t="s">
        <v>303</v>
      </c>
      <c r="AE17" s="192"/>
    </row>
    <row r="18" spans="5:31">
      <c r="F18" s="175" t="s">
        <v>213</v>
      </c>
      <c r="G18" s="185">
        <f t="shared" ref="G18:H24" si="2">2/3</f>
        <v>0.66666666666666663</v>
      </c>
      <c r="H18" s="185">
        <f t="shared" si="2"/>
        <v>0.66666666666666663</v>
      </c>
      <c r="I18" s="175"/>
      <c r="J18" s="191"/>
      <c r="K18" t="s">
        <v>124</v>
      </c>
      <c r="AB18" t="s">
        <v>172</v>
      </c>
      <c r="AE18" s="192"/>
    </row>
    <row r="19" spans="5:31">
      <c r="F19" s="175" t="s">
        <v>214</v>
      </c>
      <c r="G19" s="185">
        <f t="shared" si="2"/>
        <v>0.66666666666666663</v>
      </c>
      <c r="H19" s="185">
        <f t="shared" si="2"/>
        <v>0.66666666666666663</v>
      </c>
      <c r="I19" s="175"/>
      <c r="J19" s="191"/>
      <c r="K19" t="s">
        <v>183</v>
      </c>
      <c r="AE19" s="192"/>
    </row>
    <row r="20" spans="5:31">
      <c r="F20" s="175" t="s">
        <v>215</v>
      </c>
      <c r="G20" s="185">
        <f t="shared" si="2"/>
        <v>0.66666666666666663</v>
      </c>
      <c r="H20" s="185">
        <f t="shared" si="2"/>
        <v>0.66666666666666663</v>
      </c>
      <c r="I20" s="175"/>
      <c r="J20" s="191"/>
      <c r="K20" t="s">
        <v>304</v>
      </c>
      <c r="AE20" s="192"/>
    </row>
    <row r="21" spans="5:31">
      <c r="F21" s="175" t="s">
        <v>216</v>
      </c>
      <c r="G21" s="185">
        <f t="shared" si="2"/>
        <v>0.66666666666666663</v>
      </c>
      <c r="H21" s="185">
        <f t="shared" si="2"/>
        <v>0.66666666666666663</v>
      </c>
      <c r="I21" s="175"/>
      <c r="J21" s="191"/>
      <c r="K21" t="s">
        <v>305</v>
      </c>
      <c r="AE21" s="192"/>
    </row>
    <row r="22" spans="5:31" ht="18.5" thickBot="1">
      <c r="F22" s="175" t="s">
        <v>306</v>
      </c>
      <c r="G22" s="185">
        <f t="shared" si="2"/>
        <v>0.66666666666666663</v>
      </c>
      <c r="H22" s="185">
        <f t="shared" si="2"/>
        <v>0.66666666666666663</v>
      </c>
      <c r="I22" s="175"/>
      <c r="J22" s="193"/>
      <c r="K22" t="s">
        <v>172</v>
      </c>
      <c r="L22" s="194"/>
      <c r="M22" s="194"/>
      <c r="N22" s="194"/>
      <c r="O22" s="194"/>
      <c r="P22" s="194"/>
      <c r="Q22" s="194"/>
      <c r="R22" s="194"/>
      <c r="S22" s="194"/>
      <c r="T22" s="194"/>
      <c r="U22" s="194"/>
      <c r="V22" s="194"/>
      <c r="W22" s="194"/>
      <c r="X22" s="194"/>
      <c r="Y22" s="194"/>
      <c r="Z22" s="194"/>
      <c r="AA22" s="194"/>
      <c r="AB22" s="194"/>
      <c r="AC22" s="194"/>
      <c r="AD22" s="194"/>
      <c r="AE22" s="195"/>
    </row>
    <row r="23" spans="5:31">
      <c r="E23" t="s">
        <v>258</v>
      </c>
      <c r="F23" s="175" t="s">
        <v>218</v>
      </c>
      <c r="G23" s="185">
        <f t="shared" si="2"/>
        <v>0.66666666666666663</v>
      </c>
      <c r="H23" s="185">
        <f t="shared" si="2"/>
        <v>0.66666666666666663</v>
      </c>
      <c r="I23" s="175"/>
    </row>
    <row r="24" spans="5:31">
      <c r="E24" t="s">
        <v>268</v>
      </c>
      <c r="F24" s="175" t="s">
        <v>219</v>
      </c>
      <c r="G24" s="185">
        <f t="shared" si="2"/>
        <v>0.66666666666666663</v>
      </c>
      <c r="H24" s="185">
        <f t="shared" si="2"/>
        <v>0.66666666666666663</v>
      </c>
      <c r="I24" s="175"/>
    </row>
    <row r="25" spans="5:31">
      <c r="F25" s="175" t="s">
        <v>220</v>
      </c>
      <c r="G25" s="185" t="s">
        <v>276</v>
      </c>
      <c r="H25" s="185" t="s">
        <v>276</v>
      </c>
      <c r="I25" s="175"/>
    </row>
    <row r="27" spans="5:31">
      <c r="F27" t="s">
        <v>255</v>
      </c>
      <c r="G27" s="185" t="s">
        <v>276</v>
      </c>
      <c r="H27" s="185" t="s">
        <v>276</v>
      </c>
      <c r="I27" s="175"/>
    </row>
    <row r="28" spans="5:31">
      <c r="F28" t="s">
        <v>178</v>
      </c>
      <c r="G28" s="185">
        <f>2/3</f>
        <v>0.66666666666666663</v>
      </c>
      <c r="H28" s="185">
        <f>2/3</f>
        <v>0.66666666666666663</v>
      </c>
    </row>
    <row r="29" spans="5:31">
      <c r="F29" t="s">
        <v>275</v>
      </c>
      <c r="G29" s="185" t="s">
        <v>276</v>
      </c>
      <c r="H29" s="185" t="s">
        <v>276</v>
      </c>
    </row>
    <row r="30" spans="5:31">
      <c r="F30" t="s">
        <v>307</v>
      </c>
      <c r="G30" s="185" t="s">
        <v>308</v>
      </c>
      <c r="H30" s="185" t="s">
        <v>308</v>
      </c>
    </row>
  </sheetData>
  <mergeCells count="1">
    <mergeCell ref="E3:F3"/>
  </mergeCells>
  <phoneticPr fontId="1"/>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3F067-4D8D-4601-BC7E-EE4C8CCB292F}">
  <dimension ref="A1:L1795"/>
  <sheetViews>
    <sheetView workbookViewId="0"/>
  </sheetViews>
  <sheetFormatPr defaultColWidth="9" defaultRowHeight="18"/>
  <cols>
    <col min="1" max="1" width="11.58203125" style="199" customWidth="1"/>
    <col min="2" max="2" width="12.83203125" style="199" customWidth="1"/>
    <col min="3" max="4" width="17" style="199" customWidth="1"/>
    <col min="5" max="5" width="11.58203125" style="199" customWidth="1"/>
    <col min="6" max="6" width="12.83203125" style="199" customWidth="1"/>
    <col min="7" max="7" width="16.33203125" style="199" customWidth="1"/>
    <col min="8" max="16384" width="9" style="199"/>
  </cols>
  <sheetData>
    <row r="1" spans="1:10" ht="36">
      <c r="A1" s="197" t="s">
        <v>309</v>
      </c>
      <c r="B1" s="198" t="s">
        <v>310</v>
      </c>
      <c r="C1" s="198" t="s">
        <v>311</v>
      </c>
      <c r="D1" s="198" t="s">
        <v>312</v>
      </c>
      <c r="E1" s="197" t="s">
        <v>309</v>
      </c>
      <c r="F1" s="198" t="s">
        <v>313</v>
      </c>
      <c r="G1" s="198" t="s">
        <v>314</v>
      </c>
    </row>
    <row r="2" spans="1:10">
      <c r="A2" s="200" t="s">
        <v>315</v>
      </c>
      <c r="B2" s="200" t="s">
        <v>316</v>
      </c>
      <c r="C2" s="200" t="s">
        <v>316</v>
      </c>
      <c r="D2" s="200" t="str">
        <f>B2&amp;C2</f>
        <v>北海道北海道</v>
      </c>
      <c r="E2" s="200" t="s">
        <v>315</v>
      </c>
      <c r="F2" s="201" t="s">
        <v>317</v>
      </c>
      <c r="G2" s="202"/>
      <c r="H2" s="199">
        <v>1</v>
      </c>
      <c r="I2" s="199" t="s">
        <v>318</v>
      </c>
      <c r="J2" s="199" t="s">
        <v>319</v>
      </c>
    </row>
    <row r="3" spans="1:10">
      <c r="A3" s="203" t="s">
        <v>320</v>
      </c>
      <c r="B3" s="203" t="s">
        <v>319</v>
      </c>
      <c r="C3" s="203" t="s">
        <v>321</v>
      </c>
      <c r="D3" s="203" t="str">
        <f t="shared" ref="D3:D66" si="0">B3&amp;C3</f>
        <v>北海道札幌市</v>
      </c>
      <c r="E3" s="203" t="s">
        <v>320</v>
      </c>
      <c r="F3" s="203" t="s">
        <v>317</v>
      </c>
      <c r="G3" s="203" t="s">
        <v>322</v>
      </c>
      <c r="H3" s="199">
        <v>2</v>
      </c>
      <c r="I3" s="199" t="s">
        <v>318</v>
      </c>
      <c r="J3" s="199" t="s">
        <v>323</v>
      </c>
    </row>
    <row r="4" spans="1:10">
      <c r="A4" s="203" t="s">
        <v>324</v>
      </c>
      <c r="B4" s="203" t="s">
        <v>319</v>
      </c>
      <c r="C4" s="203" t="s">
        <v>325</v>
      </c>
      <c r="D4" s="203" t="str">
        <f t="shared" si="0"/>
        <v>北海道函館市</v>
      </c>
      <c r="E4" s="203" t="s">
        <v>324</v>
      </c>
      <c r="F4" s="203" t="s">
        <v>317</v>
      </c>
      <c r="G4" s="203" t="s">
        <v>326</v>
      </c>
      <c r="H4" s="199">
        <v>3</v>
      </c>
      <c r="I4" s="199" t="s">
        <v>318</v>
      </c>
      <c r="J4" s="199" t="s">
        <v>327</v>
      </c>
    </row>
    <row r="5" spans="1:10">
      <c r="A5" s="203" t="s">
        <v>328</v>
      </c>
      <c r="B5" s="203" t="s">
        <v>319</v>
      </c>
      <c r="C5" s="203" t="s">
        <v>329</v>
      </c>
      <c r="D5" s="203" t="str">
        <f t="shared" si="0"/>
        <v>北海道小樽市</v>
      </c>
      <c r="E5" s="203" t="s">
        <v>328</v>
      </c>
      <c r="F5" s="203" t="s">
        <v>317</v>
      </c>
      <c r="G5" s="203" t="s">
        <v>330</v>
      </c>
      <c r="H5" s="199">
        <v>4</v>
      </c>
      <c r="I5" s="199" t="s">
        <v>318</v>
      </c>
      <c r="J5" s="199" t="s">
        <v>331</v>
      </c>
    </row>
    <row r="6" spans="1:10">
      <c r="A6" s="203" t="s">
        <v>332</v>
      </c>
      <c r="B6" s="203" t="s">
        <v>319</v>
      </c>
      <c r="C6" s="203" t="s">
        <v>333</v>
      </c>
      <c r="D6" s="203" t="str">
        <f t="shared" si="0"/>
        <v>北海道旭川市</v>
      </c>
      <c r="E6" s="203" t="s">
        <v>332</v>
      </c>
      <c r="F6" s="203" t="s">
        <v>317</v>
      </c>
      <c r="G6" s="203" t="s">
        <v>334</v>
      </c>
      <c r="H6" s="199">
        <v>5</v>
      </c>
      <c r="I6" s="199" t="s">
        <v>318</v>
      </c>
      <c r="J6" s="199" t="s">
        <v>335</v>
      </c>
    </row>
    <row r="7" spans="1:10">
      <c r="A7" s="203" t="s">
        <v>336</v>
      </c>
      <c r="B7" s="203" t="s">
        <v>319</v>
      </c>
      <c r="C7" s="203" t="s">
        <v>337</v>
      </c>
      <c r="D7" s="203" t="str">
        <f t="shared" si="0"/>
        <v>北海道室蘭市</v>
      </c>
      <c r="E7" s="203" t="s">
        <v>336</v>
      </c>
      <c r="F7" s="203" t="s">
        <v>317</v>
      </c>
      <c r="G7" s="203" t="s">
        <v>338</v>
      </c>
      <c r="H7" s="199">
        <v>6</v>
      </c>
      <c r="I7" s="199" t="s">
        <v>318</v>
      </c>
      <c r="J7" s="199" t="s">
        <v>339</v>
      </c>
    </row>
    <row r="8" spans="1:10">
      <c r="A8" s="203" t="s">
        <v>340</v>
      </c>
      <c r="B8" s="203" t="s">
        <v>319</v>
      </c>
      <c r="C8" s="203" t="s">
        <v>341</v>
      </c>
      <c r="D8" s="203" t="str">
        <f t="shared" si="0"/>
        <v>北海道釧路市</v>
      </c>
      <c r="E8" s="203" t="s">
        <v>340</v>
      </c>
      <c r="F8" s="203" t="s">
        <v>317</v>
      </c>
      <c r="G8" s="203" t="s">
        <v>342</v>
      </c>
      <c r="H8" s="199">
        <v>7</v>
      </c>
      <c r="I8" s="199" t="s">
        <v>318</v>
      </c>
      <c r="J8" s="199" t="s">
        <v>343</v>
      </c>
    </row>
    <row r="9" spans="1:10">
      <c r="A9" s="203" t="s">
        <v>344</v>
      </c>
      <c r="B9" s="203" t="s">
        <v>319</v>
      </c>
      <c r="C9" s="203" t="s">
        <v>345</v>
      </c>
      <c r="D9" s="203" t="str">
        <f t="shared" si="0"/>
        <v>北海道帯広市</v>
      </c>
      <c r="E9" s="203" t="s">
        <v>344</v>
      </c>
      <c r="F9" s="203" t="s">
        <v>317</v>
      </c>
      <c r="G9" s="203" t="s">
        <v>346</v>
      </c>
      <c r="H9" s="199">
        <v>8</v>
      </c>
      <c r="I9" s="199" t="s">
        <v>318</v>
      </c>
      <c r="J9" s="199" t="s">
        <v>347</v>
      </c>
    </row>
    <row r="10" spans="1:10">
      <c r="A10" s="203" t="s">
        <v>348</v>
      </c>
      <c r="B10" s="203" t="s">
        <v>319</v>
      </c>
      <c r="C10" s="203" t="s">
        <v>349</v>
      </c>
      <c r="D10" s="203" t="str">
        <f t="shared" si="0"/>
        <v>北海道北見市</v>
      </c>
      <c r="E10" s="203" t="s">
        <v>348</v>
      </c>
      <c r="F10" s="203" t="s">
        <v>317</v>
      </c>
      <c r="G10" s="203" t="s">
        <v>350</v>
      </c>
      <c r="H10" s="199">
        <v>9</v>
      </c>
      <c r="I10" s="199" t="s">
        <v>318</v>
      </c>
      <c r="J10" s="199" t="s">
        <v>351</v>
      </c>
    </row>
    <row r="11" spans="1:10">
      <c r="A11" s="203" t="s">
        <v>352</v>
      </c>
      <c r="B11" s="203" t="s">
        <v>319</v>
      </c>
      <c r="C11" s="203" t="s">
        <v>353</v>
      </c>
      <c r="D11" s="203" t="str">
        <f t="shared" si="0"/>
        <v>北海道夕張市</v>
      </c>
      <c r="E11" s="203" t="s">
        <v>352</v>
      </c>
      <c r="F11" s="203" t="s">
        <v>317</v>
      </c>
      <c r="G11" s="203" t="s">
        <v>354</v>
      </c>
      <c r="H11" s="199">
        <v>10</v>
      </c>
      <c r="I11" s="199" t="s">
        <v>318</v>
      </c>
      <c r="J11" s="199" t="s">
        <v>355</v>
      </c>
    </row>
    <row r="12" spans="1:10">
      <c r="A12" s="203" t="s">
        <v>356</v>
      </c>
      <c r="B12" s="203" t="s">
        <v>319</v>
      </c>
      <c r="C12" s="203" t="s">
        <v>357</v>
      </c>
      <c r="D12" s="203" t="str">
        <f t="shared" si="0"/>
        <v>北海道岩見沢市</v>
      </c>
      <c r="E12" s="203" t="s">
        <v>356</v>
      </c>
      <c r="F12" s="203" t="s">
        <v>317</v>
      </c>
      <c r="G12" s="203" t="s">
        <v>358</v>
      </c>
      <c r="H12" s="199">
        <v>11</v>
      </c>
      <c r="I12" s="199" t="s">
        <v>318</v>
      </c>
      <c r="J12" s="199" t="s">
        <v>359</v>
      </c>
    </row>
    <row r="13" spans="1:10">
      <c r="A13" s="203" t="s">
        <v>360</v>
      </c>
      <c r="B13" s="203" t="s">
        <v>319</v>
      </c>
      <c r="C13" s="203" t="s">
        <v>361</v>
      </c>
      <c r="D13" s="203" t="str">
        <f t="shared" si="0"/>
        <v>北海道網走市</v>
      </c>
      <c r="E13" s="203" t="s">
        <v>360</v>
      </c>
      <c r="F13" s="203" t="s">
        <v>317</v>
      </c>
      <c r="G13" s="203" t="s">
        <v>362</v>
      </c>
      <c r="H13" s="199">
        <v>12</v>
      </c>
      <c r="I13" s="199" t="s">
        <v>318</v>
      </c>
      <c r="J13" s="199" t="s">
        <v>363</v>
      </c>
    </row>
    <row r="14" spans="1:10">
      <c r="A14" s="203" t="s">
        <v>364</v>
      </c>
      <c r="B14" s="203" t="s">
        <v>319</v>
      </c>
      <c r="C14" s="203" t="s">
        <v>365</v>
      </c>
      <c r="D14" s="203" t="str">
        <f t="shared" si="0"/>
        <v>北海道留萌市</v>
      </c>
      <c r="E14" s="203" t="s">
        <v>364</v>
      </c>
      <c r="F14" s="203" t="s">
        <v>317</v>
      </c>
      <c r="G14" s="203" t="s">
        <v>366</v>
      </c>
      <c r="H14" s="199">
        <v>13</v>
      </c>
      <c r="I14" s="199" t="s">
        <v>318</v>
      </c>
      <c r="J14" s="199" t="s">
        <v>367</v>
      </c>
    </row>
    <row r="15" spans="1:10">
      <c r="A15" s="203" t="s">
        <v>368</v>
      </c>
      <c r="B15" s="203" t="s">
        <v>319</v>
      </c>
      <c r="C15" s="203" t="s">
        <v>369</v>
      </c>
      <c r="D15" s="203" t="str">
        <f t="shared" si="0"/>
        <v>北海道苫小牧市</v>
      </c>
      <c r="E15" s="203" t="s">
        <v>368</v>
      </c>
      <c r="F15" s="203" t="s">
        <v>317</v>
      </c>
      <c r="G15" s="203" t="s">
        <v>370</v>
      </c>
      <c r="H15" s="199">
        <v>14</v>
      </c>
      <c r="I15" s="199" t="s">
        <v>318</v>
      </c>
      <c r="J15" s="199" t="s">
        <v>371</v>
      </c>
    </row>
    <row r="16" spans="1:10">
      <c r="A16" s="203" t="s">
        <v>372</v>
      </c>
      <c r="B16" s="203" t="s">
        <v>319</v>
      </c>
      <c r="C16" s="203" t="s">
        <v>373</v>
      </c>
      <c r="D16" s="203" t="str">
        <f t="shared" si="0"/>
        <v>北海道稚内市</v>
      </c>
      <c r="E16" s="203" t="s">
        <v>372</v>
      </c>
      <c r="F16" s="203" t="s">
        <v>317</v>
      </c>
      <c r="G16" s="203" t="s">
        <v>374</v>
      </c>
      <c r="H16" s="199">
        <v>15</v>
      </c>
      <c r="I16" s="199" t="s">
        <v>318</v>
      </c>
      <c r="J16" s="199" t="s">
        <v>375</v>
      </c>
    </row>
    <row r="17" spans="1:10">
      <c r="A17" s="203" t="s">
        <v>376</v>
      </c>
      <c r="B17" s="203" t="s">
        <v>316</v>
      </c>
      <c r="C17" s="203" t="s">
        <v>377</v>
      </c>
      <c r="D17" s="203" t="str">
        <f t="shared" si="0"/>
        <v>北海道美唄市</v>
      </c>
      <c r="E17" s="203" t="s">
        <v>376</v>
      </c>
      <c r="F17" s="203" t="s">
        <v>317</v>
      </c>
      <c r="G17" s="203" t="s">
        <v>378</v>
      </c>
      <c r="H17" s="199">
        <v>16</v>
      </c>
      <c r="I17" s="199" t="s">
        <v>318</v>
      </c>
      <c r="J17" s="199" t="s">
        <v>379</v>
      </c>
    </row>
    <row r="18" spans="1:10">
      <c r="A18" s="203" t="s">
        <v>380</v>
      </c>
      <c r="B18" s="203" t="s">
        <v>319</v>
      </c>
      <c r="C18" s="203" t="s">
        <v>381</v>
      </c>
      <c r="D18" s="203" t="str">
        <f t="shared" si="0"/>
        <v>北海道芦別市</v>
      </c>
      <c r="E18" s="203" t="s">
        <v>380</v>
      </c>
      <c r="F18" s="203" t="s">
        <v>317</v>
      </c>
      <c r="G18" s="203" t="s">
        <v>382</v>
      </c>
      <c r="H18" s="199">
        <v>17</v>
      </c>
      <c r="I18" s="199" t="s">
        <v>318</v>
      </c>
      <c r="J18" s="199" t="s">
        <v>383</v>
      </c>
    </row>
    <row r="19" spans="1:10">
      <c r="A19" s="203" t="s">
        <v>384</v>
      </c>
      <c r="B19" s="203" t="s">
        <v>319</v>
      </c>
      <c r="C19" s="203" t="s">
        <v>385</v>
      </c>
      <c r="D19" s="203" t="str">
        <f t="shared" si="0"/>
        <v>北海道江別市</v>
      </c>
      <c r="E19" s="203" t="s">
        <v>384</v>
      </c>
      <c r="F19" s="203" t="s">
        <v>317</v>
      </c>
      <c r="G19" s="203" t="s">
        <v>386</v>
      </c>
      <c r="H19" s="199">
        <v>18</v>
      </c>
      <c r="I19" s="199" t="s">
        <v>318</v>
      </c>
      <c r="J19" s="199" t="s">
        <v>387</v>
      </c>
    </row>
    <row r="20" spans="1:10">
      <c r="A20" s="203" t="s">
        <v>388</v>
      </c>
      <c r="B20" s="203" t="s">
        <v>319</v>
      </c>
      <c r="C20" s="203" t="s">
        <v>389</v>
      </c>
      <c r="D20" s="203" t="str">
        <f t="shared" si="0"/>
        <v>北海道赤平市</v>
      </c>
      <c r="E20" s="203" t="s">
        <v>388</v>
      </c>
      <c r="F20" s="203" t="s">
        <v>317</v>
      </c>
      <c r="G20" s="203" t="s">
        <v>390</v>
      </c>
      <c r="H20" s="199">
        <v>19</v>
      </c>
      <c r="I20" s="199" t="s">
        <v>318</v>
      </c>
      <c r="J20" s="199" t="s">
        <v>391</v>
      </c>
    </row>
    <row r="21" spans="1:10">
      <c r="A21" s="203" t="s">
        <v>392</v>
      </c>
      <c r="B21" s="203" t="s">
        <v>319</v>
      </c>
      <c r="C21" s="203" t="s">
        <v>393</v>
      </c>
      <c r="D21" s="203" t="str">
        <f t="shared" si="0"/>
        <v>北海道紋別市</v>
      </c>
      <c r="E21" s="203" t="s">
        <v>392</v>
      </c>
      <c r="F21" s="203" t="s">
        <v>317</v>
      </c>
      <c r="G21" s="203" t="s">
        <v>394</v>
      </c>
      <c r="H21" s="199">
        <v>20</v>
      </c>
      <c r="I21" s="199" t="s">
        <v>318</v>
      </c>
      <c r="J21" s="199" t="s">
        <v>395</v>
      </c>
    </row>
    <row r="22" spans="1:10">
      <c r="A22" s="203" t="s">
        <v>396</v>
      </c>
      <c r="B22" s="203" t="s">
        <v>319</v>
      </c>
      <c r="C22" s="203" t="s">
        <v>397</v>
      </c>
      <c r="D22" s="203" t="str">
        <f t="shared" si="0"/>
        <v>北海道士別市</v>
      </c>
      <c r="E22" s="203" t="s">
        <v>396</v>
      </c>
      <c r="F22" s="203" t="s">
        <v>317</v>
      </c>
      <c r="G22" s="203" t="s">
        <v>398</v>
      </c>
      <c r="H22" s="199">
        <v>21</v>
      </c>
      <c r="I22" s="199" t="s">
        <v>318</v>
      </c>
      <c r="J22" s="199" t="s">
        <v>399</v>
      </c>
    </row>
    <row r="23" spans="1:10">
      <c r="A23" s="203" t="s">
        <v>400</v>
      </c>
      <c r="B23" s="203" t="s">
        <v>319</v>
      </c>
      <c r="C23" s="203" t="s">
        <v>401</v>
      </c>
      <c r="D23" s="203" t="str">
        <f t="shared" si="0"/>
        <v>北海道名寄市</v>
      </c>
      <c r="E23" s="203" t="s">
        <v>400</v>
      </c>
      <c r="F23" s="203" t="s">
        <v>317</v>
      </c>
      <c r="G23" s="203" t="s">
        <v>402</v>
      </c>
      <c r="H23" s="199">
        <v>22</v>
      </c>
      <c r="I23" s="199" t="s">
        <v>318</v>
      </c>
      <c r="J23" s="199" t="s">
        <v>403</v>
      </c>
    </row>
    <row r="24" spans="1:10">
      <c r="A24" s="203" t="s">
        <v>404</v>
      </c>
      <c r="B24" s="203" t="s">
        <v>319</v>
      </c>
      <c r="C24" s="203" t="s">
        <v>405</v>
      </c>
      <c r="D24" s="203" t="str">
        <f t="shared" si="0"/>
        <v>北海道三笠市</v>
      </c>
      <c r="E24" s="203" t="s">
        <v>404</v>
      </c>
      <c r="F24" s="203" t="s">
        <v>317</v>
      </c>
      <c r="G24" s="203" t="s">
        <v>406</v>
      </c>
      <c r="H24" s="199">
        <v>23</v>
      </c>
      <c r="I24" s="199" t="s">
        <v>318</v>
      </c>
      <c r="J24" s="199" t="s">
        <v>407</v>
      </c>
    </row>
    <row r="25" spans="1:10">
      <c r="A25" s="203" t="s">
        <v>408</v>
      </c>
      <c r="B25" s="203" t="s">
        <v>319</v>
      </c>
      <c r="C25" s="203" t="s">
        <v>409</v>
      </c>
      <c r="D25" s="203" t="str">
        <f t="shared" si="0"/>
        <v>北海道根室市</v>
      </c>
      <c r="E25" s="203" t="s">
        <v>408</v>
      </c>
      <c r="F25" s="203" t="s">
        <v>317</v>
      </c>
      <c r="G25" s="203" t="s">
        <v>410</v>
      </c>
      <c r="H25" s="199">
        <v>24</v>
      </c>
      <c r="I25" s="199" t="s">
        <v>318</v>
      </c>
      <c r="J25" s="199" t="s">
        <v>411</v>
      </c>
    </row>
    <row r="26" spans="1:10">
      <c r="A26" s="203" t="s">
        <v>412</v>
      </c>
      <c r="B26" s="203" t="s">
        <v>319</v>
      </c>
      <c r="C26" s="203" t="s">
        <v>413</v>
      </c>
      <c r="D26" s="203" t="str">
        <f t="shared" si="0"/>
        <v>北海道千歳市</v>
      </c>
      <c r="E26" s="203" t="s">
        <v>412</v>
      </c>
      <c r="F26" s="203" t="s">
        <v>317</v>
      </c>
      <c r="G26" s="203" t="s">
        <v>414</v>
      </c>
      <c r="H26" s="199">
        <v>25</v>
      </c>
      <c r="I26" s="199" t="s">
        <v>318</v>
      </c>
      <c r="J26" s="199" t="s">
        <v>415</v>
      </c>
    </row>
    <row r="27" spans="1:10">
      <c r="A27" s="203" t="s">
        <v>416</v>
      </c>
      <c r="B27" s="203" t="s">
        <v>319</v>
      </c>
      <c r="C27" s="203" t="s">
        <v>417</v>
      </c>
      <c r="D27" s="203" t="str">
        <f t="shared" si="0"/>
        <v>北海道滝川市</v>
      </c>
      <c r="E27" s="203" t="s">
        <v>416</v>
      </c>
      <c r="F27" s="203" t="s">
        <v>317</v>
      </c>
      <c r="G27" s="203" t="s">
        <v>418</v>
      </c>
      <c r="H27" s="199">
        <v>26</v>
      </c>
      <c r="I27" s="199" t="s">
        <v>318</v>
      </c>
      <c r="J27" s="199" t="s">
        <v>419</v>
      </c>
    </row>
    <row r="28" spans="1:10">
      <c r="A28" s="203" t="s">
        <v>420</v>
      </c>
      <c r="B28" s="203" t="s">
        <v>319</v>
      </c>
      <c r="C28" s="203" t="s">
        <v>421</v>
      </c>
      <c r="D28" s="203" t="str">
        <f t="shared" si="0"/>
        <v>北海道砂川市</v>
      </c>
      <c r="E28" s="203" t="s">
        <v>420</v>
      </c>
      <c r="F28" s="203" t="s">
        <v>317</v>
      </c>
      <c r="G28" s="203" t="s">
        <v>422</v>
      </c>
      <c r="H28" s="199">
        <v>27</v>
      </c>
      <c r="I28" s="199" t="s">
        <v>318</v>
      </c>
      <c r="J28" s="199" t="s">
        <v>152</v>
      </c>
    </row>
    <row r="29" spans="1:10">
      <c r="A29" s="203" t="s">
        <v>423</v>
      </c>
      <c r="B29" s="203" t="s">
        <v>319</v>
      </c>
      <c r="C29" s="203" t="s">
        <v>424</v>
      </c>
      <c r="D29" s="203" t="str">
        <f t="shared" si="0"/>
        <v>北海道歌志内市</v>
      </c>
      <c r="E29" s="203" t="s">
        <v>423</v>
      </c>
      <c r="F29" s="203" t="s">
        <v>317</v>
      </c>
      <c r="G29" s="203" t="s">
        <v>425</v>
      </c>
      <c r="H29" s="199">
        <v>28</v>
      </c>
      <c r="I29" s="199" t="s">
        <v>318</v>
      </c>
      <c r="J29" s="199" t="s">
        <v>426</v>
      </c>
    </row>
    <row r="30" spans="1:10">
      <c r="A30" s="203" t="s">
        <v>427</v>
      </c>
      <c r="B30" s="203" t="s">
        <v>319</v>
      </c>
      <c r="C30" s="203" t="s">
        <v>428</v>
      </c>
      <c r="D30" s="203" t="str">
        <f t="shared" si="0"/>
        <v>北海道深川市</v>
      </c>
      <c r="E30" s="203" t="s">
        <v>427</v>
      </c>
      <c r="F30" s="203" t="s">
        <v>317</v>
      </c>
      <c r="G30" s="203" t="s">
        <v>429</v>
      </c>
      <c r="H30" s="199">
        <v>29</v>
      </c>
      <c r="I30" s="199" t="s">
        <v>318</v>
      </c>
      <c r="J30" s="199" t="s">
        <v>430</v>
      </c>
    </row>
    <row r="31" spans="1:10">
      <c r="A31" s="203" t="s">
        <v>431</v>
      </c>
      <c r="B31" s="203" t="s">
        <v>319</v>
      </c>
      <c r="C31" s="203" t="s">
        <v>432</v>
      </c>
      <c r="D31" s="203" t="str">
        <f t="shared" si="0"/>
        <v>北海道富良野市</v>
      </c>
      <c r="E31" s="203" t="s">
        <v>431</v>
      </c>
      <c r="F31" s="203" t="s">
        <v>317</v>
      </c>
      <c r="G31" s="203" t="s">
        <v>433</v>
      </c>
      <c r="H31" s="199">
        <v>30</v>
      </c>
      <c r="I31" s="199" t="s">
        <v>318</v>
      </c>
      <c r="J31" s="199" t="s">
        <v>434</v>
      </c>
    </row>
    <row r="32" spans="1:10">
      <c r="A32" s="203" t="s">
        <v>435</v>
      </c>
      <c r="B32" s="203" t="s">
        <v>319</v>
      </c>
      <c r="C32" s="203" t="s">
        <v>436</v>
      </c>
      <c r="D32" s="203" t="str">
        <f t="shared" si="0"/>
        <v>北海道登別市</v>
      </c>
      <c r="E32" s="203" t="s">
        <v>435</v>
      </c>
      <c r="F32" s="203" t="s">
        <v>317</v>
      </c>
      <c r="G32" s="203" t="s">
        <v>437</v>
      </c>
      <c r="H32" s="199">
        <v>31</v>
      </c>
      <c r="I32" s="199" t="s">
        <v>318</v>
      </c>
      <c r="J32" s="199" t="s">
        <v>438</v>
      </c>
    </row>
    <row r="33" spans="1:10">
      <c r="A33" s="203" t="s">
        <v>439</v>
      </c>
      <c r="B33" s="203" t="s">
        <v>319</v>
      </c>
      <c r="C33" s="203" t="s">
        <v>440</v>
      </c>
      <c r="D33" s="203" t="str">
        <f t="shared" si="0"/>
        <v>北海道恵庭市</v>
      </c>
      <c r="E33" s="203" t="s">
        <v>439</v>
      </c>
      <c r="F33" s="203" t="s">
        <v>317</v>
      </c>
      <c r="G33" s="203" t="s">
        <v>441</v>
      </c>
      <c r="H33" s="199">
        <v>32</v>
      </c>
      <c r="I33" s="199" t="s">
        <v>318</v>
      </c>
      <c r="J33" s="199" t="s">
        <v>442</v>
      </c>
    </row>
    <row r="34" spans="1:10">
      <c r="A34" s="203" t="s">
        <v>443</v>
      </c>
      <c r="B34" s="203" t="s">
        <v>319</v>
      </c>
      <c r="C34" s="203" t="s">
        <v>444</v>
      </c>
      <c r="D34" s="203" t="str">
        <f t="shared" si="0"/>
        <v>北海道伊達市</v>
      </c>
      <c r="E34" s="203" t="s">
        <v>443</v>
      </c>
      <c r="F34" s="203" t="s">
        <v>317</v>
      </c>
      <c r="G34" s="203" t="s">
        <v>445</v>
      </c>
      <c r="H34" s="199">
        <v>33</v>
      </c>
      <c r="I34" s="199" t="s">
        <v>318</v>
      </c>
      <c r="J34" s="199" t="s">
        <v>446</v>
      </c>
    </row>
    <row r="35" spans="1:10">
      <c r="A35" s="203" t="s">
        <v>447</v>
      </c>
      <c r="B35" s="203" t="s">
        <v>319</v>
      </c>
      <c r="C35" s="203" t="s">
        <v>448</v>
      </c>
      <c r="D35" s="203" t="str">
        <f t="shared" si="0"/>
        <v>北海道北広島市</v>
      </c>
      <c r="E35" s="203" t="s">
        <v>447</v>
      </c>
      <c r="F35" s="203" t="s">
        <v>317</v>
      </c>
      <c r="G35" s="203" t="s">
        <v>449</v>
      </c>
      <c r="H35" s="199">
        <v>34</v>
      </c>
      <c r="I35" s="199" t="s">
        <v>318</v>
      </c>
      <c r="J35" s="199" t="s">
        <v>450</v>
      </c>
    </row>
    <row r="36" spans="1:10">
      <c r="A36" s="203" t="s">
        <v>451</v>
      </c>
      <c r="B36" s="203" t="s">
        <v>319</v>
      </c>
      <c r="C36" s="203" t="s">
        <v>452</v>
      </c>
      <c r="D36" s="203" t="str">
        <f t="shared" si="0"/>
        <v>北海道石狩市</v>
      </c>
      <c r="E36" s="203" t="s">
        <v>451</v>
      </c>
      <c r="F36" s="203" t="s">
        <v>317</v>
      </c>
      <c r="G36" s="203" t="s">
        <v>453</v>
      </c>
      <c r="H36" s="199">
        <v>35</v>
      </c>
      <c r="I36" s="199" t="s">
        <v>318</v>
      </c>
      <c r="J36" s="199" t="s">
        <v>454</v>
      </c>
    </row>
    <row r="37" spans="1:10">
      <c r="A37" s="203" t="s">
        <v>455</v>
      </c>
      <c r="B37" s="203" t="s">
        <v>319</v>
      </c>
      <c r="C37" s="203" t="s">
        <v>456</v>
      </c>
      <c r="D37" s="203" t="str">
        <f t="shared" si="0"/>
        <v>北海道北斗市</v>
      </c>
      <c r="E37" s="203" t="s">
        <v>455</v>
      </c>
      <c r="F37" s="203" t="s">
        <v>317</v>
      </c>
      <c r="G37" s="203" t="s">
        <v>457</v>
      </c>
      <c r="H37" s="199">
        <v>36</v>
      </c>
      <c r="I37" s="199" t="s">
        <v>318</v>
      </c>
      <c r="J37" s="199" t="s">
        <v>458</v>
      </c>
    </row>
    <row r="38" spans="1:10">
      <c r="A38" s="203" t="s">
        <v>459</v>
      </c>
      <c r="B38" s="203" t="s">
        <v>319</v>
      </c>
      <c r="C38" s="203" t="s">
        <v>460</v>
      </c>
      <c r="D38" s="203" t="str">
        <f t="shared" si="0"/>
        <v>北海道当別町</v>
      </c>
      <c r="E38" s="203" t="s">
        <v>459</v>
      </c>
      <c r="F38" s="203" t="s">
        <v>317</v>
      </c>
      <c r="G38" s="203" t="s">
        <v>461</v>
      </c>
      <c r="H38" s="199">
        <v>37</v>
      </c>
      <c r="I38" s="199" t="s">
        <v>318</v>
      </c>
      <c r="J38" s="199" t="s">
        <v>462</v>
      </c>
    </row>
    <row r="39" spans="1:10">
      <c r="A39" s="203" t="s">
        <v>463</v>
      </c>
      <c r="B39" s="203" t="s">
        <v>319</v>
      </c>
      <c r="C39" s="203" t="s">
        <v>464</v>
      </c>
      <c r="D39" s="203" t="str">
        <f t="shared" si="0"/>
        <v>北海道新篠津村</v>
      </c>
      <c r="E39" s="203" t="s">
        <v>463</v>
      </c>
      <c r="F39" s="203" t="s">
        <v>317</v>
      </c>
      <c r="G39" s="203" t="s">
        <v>465</v>
      </c>
      <c r="H39" s="199">
        <v>38</v>
      </c>
      <c r="I39" s="199" t="s">
        <v>318</v>
      </c>
      <c r="J39" s="199" t="s">
        <v>466</v>
      </c>
    </row>
    <row r="40" spans="1:10">
      <c r="A40" s="203" t="s">
        <v>467</v>
      </c>
      <c r="B40" s="203" t="s">
        <v>319</v>
      </c>
      <c r="C40" s="203" t="s">
        <v>468</v>
      </c>
      <c r="D40" s="203" t="str">
        <f t="shared" si="0"/>
        <v>北海道松前町</v>
      </c>
      <c r="E40" s="203" t="s">
        <v>467</v>
      </c>
      <c r="F40" s="203" t="s">
        <v>317</v>
      </c>
      <c r="G40" s="203" t="s">
        <v>469</v>
      </c>
      <c r="H40" s="199">
        <v>39</v>
      </c>
      <c r="I40" s="199" t="s">
        <v>318</v>
      </c>
      <c r="J40" s="199" t="s">
        <v>470</v>
      </c>
    </row>
    <row r="41" spans="1:10">
      <c r="A41" s="203" t="s">
        <v>471</v>
      </c>
      <c r="B41" s="203" t="s">
        <v>319</v>
      </c>
      <c r="C41" s="203" t="s">
        <v>472</v>
      </c>
      <c r="D41" s="203" t="str">
        <f t="shared" si="0"/>
        <v>北海道福島町</v>
      </c>
      <c r="E41" s="203" t="s">
        <v>471</v>
      </c>
      <c r="F41" s="203" t="s">
        <v>317</v>
      </c>
      <c r="G41" s="203" t="s">
        <v>473</v>
      </c>
      <c r="H41" s="199">
        <v>40</v>
      </c>
      <c r="I41" s="199" t="s">
        <v>318</v>
      </c>
      <c r="J41" s="199" t="s">
        <v>474</v>
      </c>
    </row>
    <row r="42" spans="1:10">
      <c r="A42" s="203" t="s">
        <v>475</v>
      </c>
      <c r="B42" s="203" t="s">
        <v>319</v>
      </c>
      <c r="C42" s="203" t="s">
        <v>476</v>
      </c>
      <c r="D42" s="203" t="str">
        <f t="shared" si="0"/>
        <v>北海道知内町</v>
      </c>
      <c r="E42" s="203" t="s">
        <v>475</v>
      </c>
      <c r="F42" s="203" t="s">
        <v>317</v>
      </c>
      <c r="G42" s="203" t="s">
        <v>477</v>
      </c>
      <c r="H42" s="199">
        <v>41</v>
      </c>
      <c r="I42" s="199" t="s">
        <v>318</v>
      </c>
      <c r="J42" s="199" t="s">
        <v>478</v>
      </c>
    </row>
    <row r="43" spans="1:10">
      <c r="A43" s="203" t="s">
        <v>479</v>
      </c>
      <c r="B43" s="203" t="s">
        <v>319</v>
      </c>
      <c r="C43" s="203" t="s">
        <v>480</v>
      </c>
      <c r="D43" s="203" t="str">
        <f t="shared" si="0"/>
        <v>北海道木古内町</v>
      </c>
      <c r="E43" s="203" t="s">
        <v>479</v>
      </c>
      <c r="F43" s="203" t="s">
        <v>317</v>
      </c>
      <c r="G43" s="203" t="s">
        <v>481</v>
      </c>
      <c r="H43" s="199">
        <v>42</v>
      </c>
      <c r="I43" s="199" t="s">
        <v>318</v>
      </c>
      <c r="J43" s="199" t="s">
        <v>482</v>
      </c>
    </row>
    <row r="44" spans="1:10">
      <c r="A44" s="203" t="s">
        <v>483</v>
      </c>
      <c r="B44" s="203" t="s">
        <v>319</v>
      </c>
      <c r="C44" s="203" t="s">
        <v>484</v>
      </c>
      <c r="D44" s="203" t="str">
        <f t="shared" si="0"/>
        <v>北海道七飯町</v>
      </c>
      <c r="E44" s="203" t="s">
        <v>483</v>
      </c>
      <c r="F44" s="203" t="s">
        <v>317</v>
      </c>
      <c r="G44" s="203" t="s">
        <v>485</v>
      </c>
      <c r="H44" s="199">
        <v>43</v>
      </c>
      <c r="I44" s="199" t="s">
        <v>318</v>
      </c>
      <c r="J44" s="199" t="s">
        <v>486</v>
      </c>
    </row>
    <row r="45" spans="1:10">
      <c r="A45" s="203" t="s">
        <v>487</v>
      </c>
      <c r="B45" s="203" t="s">
        <v>319</v>
      </c>
      <c r="C45" s="203" t="s">
        <v>488</v>
      </c>
      <c r="D45" s="203" t="str">
        <f t="shared" si="0"/>
        <v>北海道鹿部町</v>
      </c>
      <c r="E45" s="203" t="s">
        <v>487</v>
      </c>
      <c r="F45" s="203" t="s">
        <v>317</v>
      </c>
      <c r="G45" s="203" t="s">
        <v>489</v>
      </c>
      <c r="H45" s="199">
        <v>44</v>
      </c>
      <c r="I45" s="199" t="s">
        <v>318</v>
      </c>
      <c r="J45" s="199" t="s">
        <v>490</v>
      </c>
    </row>
    <row r="46" spans="1:10">
      <c r="A46" s="203" t="s">
        <v>491</v>
      </c>
      <c r="B46" s="203" t="s">
        <v>319</v>
      </c>
      <c r="C46" s="203" t="s">
        <v>492</v>
      </c>
      <c r="D46" s="203" t="str">
        <f t="shared" si="0"/>
        <v>北海道森町</v>
      </c>
      <c r="E46" s="203" t="s">
        <v>491</v>
      </c>
      <c r="F46" s="203" t="s">
        <v>317</v>
      </c>
      <c r="G46" s="203" t="s">
        <v>493</v>
      </c>
      <c r="H46" s="199">
        <v>45</v>
      </c>
      <c r="I46" s="199" t="s">
        <v>318</v>
      </c>
      <c r="J46" s="199" t="s">
        <v>494</v>
      </c>
    </row>
    <row r="47" spans="1:10">
      <c r="A47" s="203" t="s">
        <v>495</v>
      </c>
      <c r="B47" s="203" t="s">
        <v>319</v>
      </c>
      <c r="C47" s="203" t="s">
        <v>496</v>
      </c>
      <c r="D47" s="203" t="str">
        <f t="shared" si="0"/>
        <v>北海道八雲町</v>
      </c>
      <c r="E47" s="203" t="s">
        <v>495</v>
      </c>
      <c r="F47" s="203" t="s">
        <v>317</v>
      </c>
      <c r="G47" s="203" t="s">
        <v>497</v>
      </c>
      <c r="H47" s="199">
        <v>46</v>
      </c>
      <c r="I47" s="199" t="s">
        <v>318</v>
      </c>
      <c r="J47" s="199" t="s">
        <v>498</v>
      </c>
    </row>
    <row r="48" spans="1:10">
      <c r="A48" s="203" t="s">
        <v>499</v>
      </c>
      <c r="B48" s="203" t="s">
        <v>319</v>
      </c>
      <c r="C48" s="203" t="s">
        <v>500</v>
      </c>
      <c r="D48" s="203" t="str">
        <f t="shared" si="0"/>
        <v>北海道長万部町</v>
      </c>
      <c r="E48" s="203" t="s">
        <v>499</v>
      </c>
      <c r="F48" s="203" t="s">
        <v>317</v>
      </c>
      <c r="G48" s="203" t="s">
        <v>501</v>
      </c>
      <c r="H48" s="199">
        <v>47</v>
      </c>
      <c r="I48" s="199" t="s">
        <v>318</v>
      </c>
      <c r="J48" s="199" t="s">
        <v>502</v>
      </c>
    </row>
    <row r="49" spans="1:12">
      <c r="A49" s="203" t="s">
        <v>503</v>
      </c>
      <c r="B49" s="203" t="s">
        <v>319</v>
      </c>
      <c r="C49" s="203" t="s">
        <v>504</v>
      </c>
      <c r="D49" s="203" t="str">
        <f t="shared" si="0"/>
        <v>北海道江差町</v>
      </c>
      <c r="E49" s="203" t="s">
        <v>503</v>
      </c>
      <c r="F49" s="203" t="s">
        <v>317</v>
      </c>
      <c r="G49" s="203" t="s">
        <v>505</v>
      </c>
      <c r="H49" s="199">
        <v>1</v>
      </c>
      <c r="I49" s="199" t="s">
        <v>506</v>
      </c>
      <c r="J49" s="199" t="s">
        <v>507</v>
      </c>
      <c r="K49" s="204"/>
      <c r="L49" s="205"/>
    </row>
    <row r="50" spans="1:12">
      <c r="A50" s="203" t="s">
        <v>508</v>
      </c>
      <c r="B50" s="203" t="s">
        <v>319</v>
      </c>
      <c r="C50" s="203" t="s">
        <v>509</v>
      </c>
      <c r="D50" s="203" t="str">
        <f t="shared" si="0"/>
        <v>北海道上ノ国町</v>
      </c>
      <c r="E50" s="203" t="s">
        <v>508</v>
      </c>
      <c r="F50" s="203" t="s">
        <v>317</v>
      </c>
      <c r="G50" s="203" t="s">
        <v>510</v>
      </c>
      <c r="H50" s="199">
        <v>2</v>
      </c>
      <c r="I50" s="199" t="s">
        <v>506</v>
      </c>
      <c r="J50" s="199" t="s">
        <v>511</v>
      </c>
      <c r="K50" s="204"/>
      <c r="L50" s="205"/>
    </row>
    <row r="51" spans="1:12">
      <c r="A51" s="203" t="s">
        <v>512</v>
      </c>
      <c r="B51" s="203" t="s">
        <v>319</v>
      </c>
      <c r="C51" s="203" t="s">
        <v>513</v>
      </c>
      <c r="D51" s="203" t="str">
        <f t="shared" si="0"/>
        <v>北海道厚沢部町</v>
      </c>
      <c r="E51" s="203" t="s">
        <v>512</v>
      </c>
      <c r="F51" s="203" t="s">
        <v>317</v>
      </c>
      <c r="G51" s="203" t="s">
        <v>514</v>
      </c>
      <c r="H51" s="199">
        <v>3</v>
      </c>
      <c r="I51" s="199" t="s">
        <v>506</v>
      </c>
      <c r="J51" s="199" t="s">
        <v>515</v>
      </c>
      <c r="K51" s="204"/>
      <c r="L51" s="205"/>
    </row>
    <row r="52" spans="1:12">
      <c r="A52" s="203" t="s">
        <v>516</v>
      </c>
      <c r="B52" s="203" t="s">
        <v>319</v>
      </c>
      <c r="C52" s="203" t="s">
        <v>517</v>
      </c>
      <c r="D52" s="203" t="str">
        <f t="shared" si="0"/>
        <v>北海道乙部町</v>
      </c>
      <c r="E52" s="203" t="s">
        <v>516</v>
      </c>
      <c r="F52" s="203" t="s">
        <v>317</v>
      </c>
      <c r="G52" s="203" t="s">
        <v>518</v>
      </c>
      <c r="H52" s="199">
        <v>4</v>
      </c>
      <c r="I52" s="199" t="s">
        <v>506</v>
      </c>
      <c r="J52" s="199" t="s">
        <v>519</v>
      </c>
      <c r="K52" s="204"/>
      <c r="L52" s="205"/>
    </row>
    <row r="53" spans="1:12">
      <c r="A53" s="203" t="s">
        <v>520</v>
      </c>
      <c r="B53" s="203" t="s">
        <v>319</v>
      </c>
      <c r="C53" s="203" t="s">
        <v>521</v>
      </c>
      <c r="D53" s="203" t="str">
        <f t="shared" si="0"/>
        <v>北海道奥尻町</v>
      </c>
      <c r="E53" s="203" t="s">
        <v>520</v>
      </c>
      <c r="F53" s="203" t="s">
        <v>317</v>
      </c>
      <c r="G53" s="203" t="s">
        <v>522</v>
      </c>
      <c r="H53" s="199">
        <v>5</v>
      </c>
      <c r="I53" s="199" t="s">
        <v>506</v>
      </c>
      <c r="J53" s="199" t="s">
        <v>523</v>
      </c>
      <c r="K53" s="204"/>
      <c r="L53" s="205"/>
    </row>
    <row r="54" spans="1:12">
      <c r="A54" s="203" t="s">
        <v>524</v>
      </c>
      <c r="B54" s="203" t="s">
        <v>319</v>
      </c>
      <c r="C54" s="203" t="s">
        <v>525</v>
      </c>
      <c r="D54" s="203" t="str">
        <f t="shared" si="0"/>
        <v>北海道今金町</v>
      </c>
      <c r="E54" s="203" t="s">
        <v>524</v>
      </c>
      <c r="F54" s="203" t="s">
        <v>317</v>
      </c>
      <c r="G54" s="203" t="s">
        <v>526</v>
      </c>
      <c r="H54" s="199">
        <v>6</v>
      </c>
      <c r="I54" s="199" t="s">
        <v>506</v>
      </c>
      <c r="J54" s="199" t="s">
        <v>527</v>
      </c>
      <c r="K54" s="204"/>
      <c r="L54" s="205"/>
    </row>
    <row r="55" spans="1:12">
      <c r="A55" s="203" t="s">
        <v>528</v>
      </c>
      <c r="B55" s="203" t="s">
        <v>319</v>
      </c>
      <c r="C55" s="203" t="s">
        <v>529</v>
      </c>
      <c r="D55" s="203" t="str">
        <f t="shared" si="0"/>
        <v>北海道せたな町</v>
      </c>
      <c r="E55" s="203" t="s">
        <v>528</v>
      </c>
      <c r="F55" s="203" t="s">
        <v>317</v>
      </c>
      <c r="G55" s="203" t="s">
        <v>530</v>
      </c>
      <c r="H55" s="199">
        <v>7</v>
      </c>
      <c r="I55" s="199" t="s">
        <v>506</v>
      </c>
      <c r="J55" s="199" t="s">
        <v>321</v>
      </c>
    </row>
    <row r="56" spans="1:12">
      <c r="A56" s="203" t="s">
        <v>531</v>
      </c>
      <c r="B56" s="203" t="s">
        <v>319</v>
      </c>
      <c r="C56" s="203" t="s">
        <v>532</v>
      </c>
      <c r="D56" s="203" t="str">
        <f t="shared" si="0"/>
        <v>北海道島牧村</v>
      </c>
      <c r="E56" s="203" t="s">
        <v>531</v>
      </c>
      <c r="F56" s="203" t="s">
        <v>317</v>
      </c>
      <c r="G56" s="203" t="s">
        <v>533</v>
      </c>
      <c r="H56" s="199">
        <v>8</v>
      </c>
      <c r="I56" s="199" t="s">
        <v>506</v>
      </c>
      <c r="J56" s="199" t="s">
        <v>534</v>
      </c>
      <c r="K56" s="204"/>
      <c r="L56" s="205"/>
    </row>
    <row r="57" spans="1:12">
      <c r="A57" s="203" t="s">
        <v>535</v>
      </c>
      <c r="B57" s="203" t="s">
        <v>319</v>
      </c>
      <c r="C57" s="203" t="s">
        <v>536</v>
      </c>
      <c r="D57" s="203" t="str">
        <f t="shared" si="0"/>
        <v>北海道寿都町</v>
      </c>
      <c r="E57" s="203" t="s">
        <v>535</v>
      </c>
      <c r="F57" s="203" t="s">
        <v>317</v>
      </c>
      <c r="G57" s="203" t="s">
        <v>537</v>
      </c>
      <c r="H57" s="199">
        <v>9</v>
      </c>
      <c r="I57" s="199" t="s">
        <v>506</v>
      </c>
      <c r="J57" s="199" t="s">
        <v>538</v>
      </c>
      <c r="K57" s="204"/>
      <c r="L57" s="205"/>
    </row>
    <row r="58" spans="1:12">
      <c r="A58" s="203" t="s">
        <v>539</v>
      </c>
      <c r="B58" s="203" t="s">
        <v>319</v>
      </c>
      <c r="C58" s="203" t="s">
        <v>540</v>
      </c>
      <c r="D58" s="203" t="str">
        <f t="shared" si="0"/>
        <v>北海道黒松内町</v>
      </c>
      <c r="E58" s="203" t="s">
        <v>539</v>
      </c>
      <c r="F58" s="203" t="s">
        <v>317</v>
      </c>
      <c r="G58" s="203" t="s">
        <v>541</v>
      </c>
      <c r="H58" s="199">
        <v>10</v>
      </c>
      <c r="I58" s="199" t="s">
        <v>506</v>
      </c>
      <c r="J58" s="199" t="s">
        <v>542</v>
      </c>
      <c r="K58" s="204"/>
      <c r="L58" s="205"/>
    </row>
    <row r="59" spans="1:12">
      <c r="A59" s="203" t="s">
        <v>543</v>
      </c>
      <c r="B59" s="203" t="s">
        <v>319</v>
      </c>
      <c r="C59" s="203" t="s">
        <v>544</v>
      </c>
      <c r="D59" s="203" t="str">
        <f t="shared" si="0"/>
        <v>北海道蘭越町</v>
      </c>
      <c r="E59" s="203" t="s">
        <v>543</v>
      </c>
      <c r="F59" s="203" t="s">
        <v>317</v>
      </c>
      <c r="G59" s="203" t="s">
        <v>545</v>
      </c>
      <c r="H59" s="199">
        <v>11</v>
      </c>
      <c r="I59" s="199" t="s">
        <v>506</v>
      </c>
      <c r="J59" s="199" t="s">
        <v>546</v>
      </c>
      <c r="K59" s="204"/>
      <c r="L59" s="205"/>
    </row>
    <row r="60" spans="1:12">
      <c r="A60" s="203" t="s">
        <v>547</v>
      </c>
      <c r="B60" s="203" t="s">
        <v>319</v>
      </c>
      <c r="C60" s="203" t="s">
        <v>548</v>
      </c>
      <c r="D60" s="203" t="str">
        <f t="shared" si="0"/>
        <v>北海道ニセコ町</v>
      </c>
      <c r="E60" s="203" t="s">
        <v>547</v>
      </c>
      <c r="F60" s="203" t="s">
        <v>317</v>
      </c>
      <c r="G60" s="203" t="s">
        <v>549</v>
      </c>
      <c r="H60" s="199">
        <v>12</v>
      </c>
      <c r="I60" s="199" t="s">
        <v>506</v>
      </c>
      <c r="J60" s="199" t="s">
        <v>550</v>
      </c>
    </row>
    <row r="61" spans="1:12">
      <c r="A61" s="203" t="s">
        <v>551</v>
      </c>
      <c r="B61" s="203" t="s">
        <v>319</v>
      </c>
      <c r="C61" s="203" t="s">
        <v>552</v>
      </c>
      <c r="D61" s="203" t="str">
        <f t="shared" si="0"/>
        <v>北海道真狩村</v>
      </c>
      <c r="E61" s="203" t="s">
        <v>551</v>
      </c>
      <c r="F61" s="203" t="s">
        <v>317</v>
      </c>
      <c r="G61" s="203" t="s">
        <v>553</v>
      </c>
      <c r="H61" s="199">
        <v>13</v>
      </c>
      <c r="I61" s="199" t="s">
        <v>506</v>
      </c>
      <c r="J61" s="199" t="s">
        <v>554</v>
      </c>
      <c r="K61" s="204"/>
      <c r="L61" s="206"/>
    </row>
    <row r="62" spans="1:12">
      <c r="A62" s="203" t="s">
        <v>555</v>
      </c>
      <c r="B62" s="203" t="s">
        <v>319</v>
      </c>
      <c r="C62" s="203" t="s">
        <v>556</v>
      </c>
      <c r="D62" s="203" t="str">
        <f t="shared" si="0"/>
        <v>北海道留寿都村</v>
      </c>
      <c r="E62" s="203" t="s">
        <v>555</v>
      </c>
      <c r="F62" s="203" t="s">
        <v>317</v>
      </c>
      <c r="G62" s="203" t="s">
        <v>557</v>
      </c>
      <c r="H62" s="199">
        <v>14</v>
      </c>
      <c r="I62" s="199" t="s">
        <v>506</v>
      </c>
      <c r="J62" s="199" t="s">
        <v>558</v>
      </c>
    </row>
    <row r="63" spans="1:12">
      <c r="A63" s="203" t="s">
        <v>559</v>
      </c>
      <c r="B63" s="203" t="s">
        <v>319</v>
      </c>
      <c r="C63" s="203" t="s">
        <v>560</v>
      </c>
      <c r="D63" s="203" t="str">
        <f t="shared" si="0"/>
        <v>北海道喜茂別町</v>
      </c>
      <c r="E63" s="203" t="s">
        <v>559</v>
      </c>
      <c r="F63" s="203" t="s">
        <v>317</v>
      </c>
      <c r="G63" s="203" t="s">
        <v>561</v>
      </c>
      <c r="H63" s="199">
        <v>15</v>
      </c>
      <c r="I63" s="199" t="s">
        <v>506</v>
      </c>
      <c r="J63" s="199" t="s">
        <v>562</v>
      </c>
      <c r="K63" s="204"/>
      <c r="L63" s="205"/>
    </row>
    <row r="64" spans="1:12">
      <c r="A64" s="203" t="s">
        <v>563</v>
      </c>
      <c r="B64" s="203" t="s">
        <v>319</v>
      </c>
      <c r="C64" s="203" t="s">
        <v>564</v>
      </c>
      <c r="D64" s="203" t="str">
        <f t="shared" si="0"/>
        <v>北海道京極町</v>
      </c>
      <c r="E64" s="203" t="s">
        <v>563</v>
      </c>
      <c r="F64" s="203" t="s">
        <v>317</v>
      </c>
      <c r="G64" s="203" t="s">
        <v>565</v>
      </c>
      <c r="H64" s="199">
        <v>16</v>
      </c>
      <c r="I64" s="199" t="s">
        <v>506</v>
      </c>
      <c r="J64" s="199" t="s">
        <v>566</v>
      </c>
    </row>
    <row r="65" spans="1:12">
      <c r="A65" s="203" t="s">
        <v>567</v>
      </c>
      <c r="B65" s="203" t="s">
        <v>319</v>
      </c>
      <c r="C65" s="203" t="s">
        <v>568</v>
      </c>
      <c r="D65" s="203" t="str">
        <f t="shared" si="0"/>
        <v>北海道倶知安町</v>
      </c>
      <c r="E65" s="203" t="s">
        <v>567</v>
      </c>
      <c r="F65" s="203" t="s">
        <v>317</v>
      </c>
      <c r="G65" s="203" t="s">
        <v>569</v>
      </c>
      <c r="H65" s="199">
        <v>17</v>
      </c>
      <c r="I65" s="199" t="s">
        <v>506</v>
      </c>
      <c r="J65" s="199" t="s">
        <v>570</v>
      </c>
      <c r="K65" s="204"/>
      <c r="L65" s="205"/>
    </row>
    <row r="66" spans="1:12">
      <c r="A66" s="203" t="s">
        <v>571</v>
      </c>
      <c r="B66" s="203" t="s">
        <v>319</v>
      </c>
      <c r="C66" s="203" t="s">
        <v>572</v>
      </c>
      <c r="D66" s="203" t="str">
        <f t="shared" si="0"/>
        <v>北海道共和町</v>
      </c>
      <c r="E66" s="203" t="s">
        <v>571</v>
      </c>
      <c r="F66" s="203" t="s">
        <v>317</v>
      </c>
      <c r="G66" s="203" t="s">
        <v>573</v>
      </c>
      <c r="H66" s="199">
        <v>18</v>
      </c>
      <c r="I66" s="199" t="s">
        <v>506</v>
      </c>
      <c r="J66" s="199" t="s">
        <v>574</v>
      </c>
    </row>
    <row r="67" spans="1:12">
      <c r="A67" s="203" t="s">
        <v>575</v>
      </c>
      <c r="B67" s="203" t="s">
        <v>319</v>
      </c>
      <c r="C67" s="203" t="s">
        <v>576</v>
      </c>
      <c r="D67" s="203" t="str">
        <f t="shared" ref="D67:D130" si="1">B67&amp;C67</f>
        <v>北海道岩内町</v>
      </c>
      <c r="E67" s="203" t="s">
        <v>575</v>
      </c>
      <c r="F67" s="203" t="s">
        <v>317</v>
      </c>
      <c r="G67" s="203" t="s">
        <v>577</v>
      </c>
      <c r="H67" s="199">
        <v>19</v>
      </c>
      <c r="I67" s="199" t="s">
        <v>506</v>
      </c>
      <c r="J67" s="199" t="s">
        <v>578</v>
      </c>
      <c r="K67" s="204"/>
      <c r="L67" s="205"/>
    </row>
    <row r="68" spans="1:12">
      <c r="A68" s="203" t="s">
        <v>579</v>
      </c>
      <c r="B68" s="203" t="s">
        <v>319</v>
      </c>
      <c r="C68" s="203" t="s">
        <v>580</v>
      </c>
      <c r="D68" s="203" t="str">
        <f t="shared" si="1"/>
        <v>北海道泊村</v>
      </c>
      <c r="E68" s="203" t="s">
        <v>579</v>
      </c>
      <c r="F68" s="203" t="s">
        <v>317</v>
      </c>
      <c r="G68" s="203" t="s">
        <v>581</v>
      </c>
      <c r="H68" s="199">
        <v>20</v>
      </c>
      <c r="I68" s="199" t="s">
        <v>506</v>
      </c>
      <c r="J68" s="199" t="s">
        <v>582</v>
      </c>
    </row>
    <row r="69" spans="1:12">
      <c r="A69" s="203" t="s">
        <v>583</v>
      </c>
      <c r="B69" s="203" t="s">
        <v>319</v>
      </c>
      <c r="C69" s="203" t="s">
        <v>584</v>
      </c>
      <c r="D69" s="203" t="str">
        <f t="shared" si="1"/>
        <v>北海道神恵内村</v>
      </c>
      <c r="E69" s="203" t="s">
        <v>583</v>
      </c>
      <c r="F69" s="203" t="s">
        <v>317</v>
      </c>
      <c r="G69" s="203" t="s">
        <v>585</v>
      </c>
      <c r="H69" s="199">
        <v>1</v>
      </c>
      <c r="I69" s="199" t="s">
        <v>586</v>
      </c>
      <c r="J69" s="199" t="s">
        <v>587</v>
      </c>
      <c r="K69" s="204"/>
      <c r="L69" s="205"/>
    </row>
    <row r="70" spans="1:12">
      <c r="A70" s="203" t="s">
        <v>588</v>
      </c>
      <c r="B70" s="203" t="s">
        <v>319</v>
      </c>
      <c r="C70" s="203" t="s">
        <v>589</v>
      </c>
      <c r="D70" s="203" t="str">
        <f t="shared" si="1"/>
        <v>北海道積丹町</v>
      </c>
      <c r="E70" s="203" t="s">
        <v>588</v>
      </c>
      <c r="F70" s="203" t="s">
        <v>317</v>
      </c>
      <c r="G70" s="203" t="s">
        <v>590</v>
      </c>
      <c r="H70" s="199">
        <v>2</v>
      </c>
      <c r="I70" s="199" t="s">
        <v>586</v>
      </c>
      <c r="J70" s="199" t="s">
        <v>591</v>
      </c>
    </row>
    <row r="71" spans="1:12">
      <c r="A71" s="203" t="s">
        <v>592</v>
      </c>
      <c r="B71" s="203" t="s">
        <v>319</v>
      </c>
      <c r="C71" s="203" t="s">
        <v>593</v>
      </c>
      <c r="D71" s="203" t="str">
        <f t="shared" si="1"/>
        <v>北海道古平町</v>
      </c>
      <c r="E71" s="203" t="s">
        <v>592</v>
      </c>
      <c r="F71" s="203" t="s">
        <v>317</v>
      </c>
      <c r="G71" s="203" t="s">
        <v>594</v>
      </c>
      <c r="H71" s="199">
        <v>3</v>
      </c>
      <c r="I71" s="199" t="s">
        <v>586</v>
      </c>
      <c r="J71" s="199" t="s">
        <v>595</v>
      </c>
      <c r="K71" s="204"/>
      <c r="L71" s="205"/>
    </row>
    <row r="72" spans="1:12">
      <c r="A72" s="203" t="s">
        <v>596</v>
      </c>
      <c r="B72" s="203" t="s">
        <v>319</v>
      </c>
      <c r="C72" s="203" t="s">
        <v>597</v>
      </c>
      <c r="D72" s="203" t="str">
        <f t="shared" si="1"/>
        <v>北海道仁木町</v>
      </c>
      <c r="E72" s="203" t="s">
        <v>596</v>
      </c>
      <c r="F72" s="203" t="s">
        <v>317</v>
      </c>
      <c r="G72" s="203" t="s">
        <v>598</v>
      </c>
      <c r="H72" s="199">
        <v>4</v>
      </c>
      <c r="I72" s="199" t="s">
        <v>586</v>
      </c>
      <c r="J72" s="199" t="s">
        <v>599</v>
      </c>
      <c r="K72" s="204"/>
      <c r="L72" s="205"/>
    </row>
    <row r="73" spans="1:12">
      <c r="A73" s="203" t="s">
        <v>600</v>
      </c>
      <c r="B73" s="203" t="s">
        <v>319</v>
      </c>
      <c r="C73" s="203" t="s">
        <v>601</v>
      </c>
      <c r="D73" s="203" t="str">
        <f t="shared" si="1"/>
        <v>北海道余市町</v>
      </c>
      <c r="E73" s="203" t="s">
        <v>600</v>
      </c>
      <c r="F73" s="203" t="s">
        <v>317</v>
      </c>
      <c r="G73" s="203" t="s">
        <v>602</v>
      </c>
      <c r="H73" s="199">
        <v>5</v>
      </c>
      <c r="I73" s="199" t="s">
        <v>586</v>
      </c>
      <c r="J73" s="199" t="s">
        <v>603</v>
      </c>
      <c r="K73" s="204"/>
      <c r="L73" s="205"/>
    </row>
    <row r="74" spans="1:12">
      <c r="A74" s="203" t="s">
        <v>604</v>
      </c>
      <c r="B74" s="203" t="s">
        <v>319</v>
      </c>
      <c r="C74" s="203" t="s">
        <v>605</v>
      </c>
      <c r="D74" s="203" t="str">
        <f t="shared" si="1"/>
        <v>北海道赤井川村</v>
      </c>
      <c r="E74" s="203" t="s">
        <v>604</v>
      </c>
      <c r="F74" s="203" t="s">
        <v>317</v>
      </c>
      <c r="G74" s="203" t="s">
        <v>606</v>
      </c>
      <c r="H74" s="199">
        <v>6</v>
      </c>
      <c r="I74" s="199" t="s">
        <v>586</v>
      </c>
      <c r="J74" s="199" t="s">
        <v>607</v>
      </c>
    </row>
    <row r="75" spans="1:12">
      <c r="A75" s="203" t="s">
        <v>608</v>
      </c>
      <c r="B75" s="203" t="s">
        <v>319</v>
      </c>
      <c r="C75" s="203" t="s">
        <v>609</v>
      </c>
      <c r="D75" s="203" t="str">
        <f t="shared" si="1"/>
        <v>北海道南幌町</v>
      </c>
      <c r="E75" s="203" t="s">
        <v>608</v>
      </c>
      <c r="F75" s="203" t="s">
        <v>317</v>
      </c>
      <c r="G75" s="203" t="s">
        <v>610</v>
      </c>
      <c r="H75" s="199">
        <v>7</v>
      </c>
      <c r="I75" s="199" t="s">
        <v>586</v>
      </c>
      <c r="J75" s="199" t="s">
        <v>611</v>
      </c>
      <c r="K75" s="204"/>
      <c r="L75" s="205"/>
    </row>
    <row r="76" spans="1:12">
      <c r="A76" s="203" t="s">
        <v>612</v>
      </c>
      <c r="B76" s="203" t="s">
        <v>319</v>
      </c>
      <c r="C76" s="203" t="s">
        <v>613</v>
      </c>
      <c r="D76" s="203" t="str">
        <f t="shared" si="1"/>
        <v>北海道奈井江町</v>
      </c>
      <c r="E76" s="203" t="s">
        <v>612</v>
      </c>
      <c r="F76" s="203" t="s">
        <v>317</v>
      </c>
      <c r="G76" s="203" t="s">
        <v>614</v>
      </c>
      <c r="H76" s="199">
        <v>8</v>
      </c>
      <c r="I76" s="199" t="s">
        <v>586</v>
      </c>
      <c r="J76" s="199" t="s">
        <v>615</v>
      </c>
    </row>
    <row r="77" spans="1:12">
      <c r="A77" s="203" t="s">
        <v>616</v>
      </c>
      <c r="B77" s="203" t="s">
        <v>319</v>
      </c>
      <c r="C77" s="203" t="s">
        <v>617</v>
      </c>
      <c r="D77" s="203" t="str">
        <f t="shared" si="1"/>
        <v>北海道上砂川町</v>
      </c>
      <c r="E77" s="203" t="s">
        <v>616</v>
      </c>
      <c r="F77" s="203" t="s">
        <v>317</v>
      </c>
      <c r="G77" s="203" t="s">
        <v>618</v>
      </c>
      <c r="H77" s="199">
        <v>9</v>
      </c>
      <c r="I77" s="199" t="s">
        <v>586</v>
      </c>
      <c r="J77" s="199" t="s">
        <v>619</v>
      </c>
      <c r="K77" s="204"/>
      <c r="L77" s="205"/>
    </row>
    <row r="78" spans="1:12">
      <c r="A78" s="203" t="s">
        <v>620</v>
      </c>
      <c r="B78" s="203" t="s">
        <v>319</v>
      </c>
      <c r="C78" s="203" t="s">
        <v>621</v>
      </c>
      <c r="D78" s="203" t="str">
        <f t="shared" si="1"/>
        <v>北海道由仁町</v>
      </c>
      <c r="E78" s="203" t="s">
        <v>620</v>
      </c>
      <c r="F78" s="203" t="s">
        <v>317</v>
      </c>
      <c r="G78" s="203" t="s">
        <v>622</v>
      </c>
      <c r="H78" s="199">
        <v>10</v>
      </c>
      <c r="I78" s="199" t="s">
        <v>586</v>
      </c>
      <c r="J78" s="199" t="s">
        <v>623</v>
      </c>
    </row>
    <row r="79" spans="1:12">
      <c r="A79" s="203" t="s">
        <v>624</v>
      </c>
      <c r="B79" s="203" t="s">
        <v>319</v>
      </c>
      <c r="C79" s="203" t="s">
        <v>625</v>
      </c>
      <c r="D79" s="203" t="str">
        <f t="shared" si="1"/>
        <v>北海道長沼町</v>
      </c>
      <c r="E79" s="203" t="s">
        <v>624</v>
      </c>
      <c r="F79" s="203" t="s">
        <v>317</v>
      </c>
      <c r="G79" s="203" t="s">
        <v>626</v>
      </c>
      <c r="H79" s="199">
        <v>11</v>
      </c>
      <c r="I79" s="199" t="s">
        <v>586</v>
      </c>
      <c r="J79" s="199" t="s">
        <v>627</v>
      </c>
    </row>
    <row r="80" spans="1:12">
      <c r="A80" s="203" t="s">
        <v>628</v>
      </c>
      <c r="B80" s="203" t="s">
        <v>319</v>
      </c>
      <c r="C80" s="203" t="s">
        <v>629</v>
      </c>
      <c r="D80" s="203" t="str">
        <f t="shared" si="1"/>
        <v>北海道栗山町</v>
      </c>
      <c r="E80" s="203" t="s">
        <v>628</v>
      </c>
      <c r="F80" s="203" t="s">
        <v>317</v>
      </c>
      <c r="G80" s="203" t="s">
        <v>630</v>
      </c>
      <c r="H80" s="199">
        <v>12</v>
      </c>
      <c r="I80" s="199" t="s">
        <v>586</v>
      </c>
      <c r="J80" s="199" t="s">
        <v>631</v>
      </c>
    </row>
    <row r="81" spans="1:10">
      <c r="A81" s="203" t="s">
        <v>632</v>
      </c>
      <c r="B81" s="203" t="s">
        <v>319</v>
      </c>
      <c r="C81" s="203" t="s">
        <v>633</v>
      </c>
      <c r="D81" s="203" t="str">
        <f t="shared" si="1"/>
        <v>北海道月形町</v>
      </c>
      <c r="E81" s="203" t="s">
        <v>632</v>
      </c>
      <c r="F81" s="203" t="s">
        <v>317</v>
      </c>
      <c r="G81" s="203" t="s">
        <v>634</v>
      </c>
      <c r="H81" s="199">
        <v>13</v>
      </c>
      <c r="I81" s="199" t="s">
        <v>586</v>
      </c>
      <c r="J81" s="199" t="s">
        <v>635</v>
      </c>
    </row>
    <row r="82" spans="1:10">
      <c r="A82" s="203" t="s">
        <v>636</v>
      </c>
      <c r="B82" s="203" t="s">
        <v>319</v>
      </c>
      <c r="C82" s="203" t="s">
        <v>637</v>
      </c>
      <c r="D82" s="203" t="str">
        <f t="shared" si="1"/>
        <v>北海道浦臼町</v>
      </c>
      <c r="E82" s="203" t="s">
        <v>636</v>
      </c>
      <c r="F82" s="203" t="s">
        <v>317</v>
      </c>
      <c r="G82" s="203" t="s">
        <v>638</v>
      </c>
      <c r="H82" s="199">
        <v>14</v>
      </c>
      <c r="I82" s="199" t="s">
        <v>586</v>
      </c>
      <c r="J82" s="199" t="s">
        <v>639</v>
      </c>
    </row>
    <row r="83" spans="1:10">
      <c r="A83" s="203" t="s">
        <v>640</v>
      </c>
      <c r="B83" s="203" t="s">
        <v>319</v>
      </c>
      <c r="C83" s="203" t="s">
        <v>641</v>
      </c>
      <c r="D83" s="203" t="str">
        <f t="shared" si="1"/>
        <v>北海道新十津川町</v>
      </c>
      <c r="E83" s="203" t="s">
        <v>640</v>
      </c>
      <c r="F83" s="203" t="s">
        <v>317</v>
      </c>
      <c r="G83" s="203" t="s">
        <v>642</v>
      </c>
      <c r="H83" s="199">
        <v>15</v>
      </c>
      <c r="I83" s="199" t="s">
        <v>586</v>
      </c>
      <c r="J83" s="199" t="s">
        <v>643</v>
      </c>
    </row>
    <row r="84" spans="1:10">
      <c r="A84" s="203" t="s">
        <v>644</v>
      </c>
      <c r="B84" s="203" t="s">
        <v>319</v>
      </c>
      <c r="C84" s="203" t="s">
        <v>645</v>
      </c>
      <c r="D84" s="203" t="str">
        <f t="shared" si="1"/>
        <v>北海道妹背牛町</v>
      </c>
      <c r="E84" s="203" t="s">
        <v>644</v>
      </c>
      <c r="F84" s="203" t="s">
        <v>317</v>
      </c>
      <c r="G84" s="203" t="s">
        <v>646</v>
      </c>
      <c r="H84" s="199">
        <v>16</v>
      </c>
      <c r="I84" s="199" t="s">
        <v>586</v>
      </c>
      <c r="J84" s="199" t="s">
        <v>647</v>
      </c>
    </row>
    <row r="85" spans="1:10">
      <c r="A85" s="203" t="s">
        <v>648</v>
      </c>
      <c r="B85" s="203" t="s">
        <v>319</v>
      </c>
      <c r="C85" s="203" t="s">
        <v>649</v>
      </c>
      <c r="D85" s="203" t="str">
        <f t="shared" si="1"/>
        <v>北海道秩父別町</v>
      </c>
      <c r="E85" s="203" t="s">
        <v>648</v>
      </c>
      <c r="F85" s="203" t="s">
        <v>317</v>
      </c>
      <c r="G85" s="203" t="s">
        <v>650</v>
      </c>
      <c r="H85" s="199">
        <v>17</v>
      </c>
      <c r="I85" s="199" t="s">
        <v>586</v>
      </c>
      <c r="J85" s="199" t="s">
        <v>651</v>
      </c>
    </row>
    <row r="86" spans="1:10">
      <c r="A86" s="203" t="s">
        <v>652</v>
      </c>
      <c r="B86" s="203" t="s">
        <v>319</v>
      </c>
      <c r="C86" s="203" t="s">
        <v>653</v>
      </c>
      <c r="D86" s="203" t="str">
        <f t="shared" si="1"/>
        <v>北海道雨竜町</v>
      </c>
      <c r="E86" s="203" t="s">
        <v>652</v>
      </c>
      <c r="F86" s="203" t="s">
        <v>317</v>
      </c>
      <c r="G86" s="203" t="s">
        <v>654</v>
      </c>
      <c r="H86" s="199">
        <v>18</v>
      </c>
      <c r="I86" s="199" t="s">
        <v>586</v>
      </c>
      <c r="J86" s="199" t="s">
        <v>655</v>
      </c>
    </row>
    <row r="87" spans="1:10">
      <c r="A87" s="203" t="s">
        <v>656</v>
      </c>
      <c r="B87" s="203" t="s">
        <v>319</v>
      </c>
      <c r="C87" s="203" t="s">
        <v>657</v>
      </c>
      <c r="D87" s="203" t="str">
        <f t="shared" si="1"/>
        <v>北海道北竜町</v>
      </c>
      <c r="E87" s="203" t="s">
        <v>656</v>
      </c>
      <c r="F87" s="203" t="s">
        <v>317</v>
      </c>
      <c r="G87" s="203" t="s">
        <v>658</v>
      </c>
      <c r="H87" s="199">
        <v>19</v>
      </c>
      <c r="I87" s="199" t="s">
        <v>586</v>
      </c>
      <c r="J87" s="199" t="s">
        <v>333</v>
      </c>
    </row>
    <row r="88" spans="1:10">
      <c r="A88" s="203" t="s">
        <v>659</v>
      </c>
      <c r="B88" s="203" t="s">
        <v>319</v>
      </c>
      <c r="C88" s="203" t="s">
        <v>660</v>
      </c>
      <c r="D88" s="203" t="str">
        <f t="shared" si="1"/>
        <v>北海道沼田町</v>
      </c>
      <c r="E88" s="203" t="s">
        <v>659</v>
      </c>
      <c r="F88" s="203" t="s">
        <v>317</v>
      </c>
      <c r="G88" s="203" t="s">
        <v>661</v>
      </c>
      <c r="H88" s="199">
        <v>20</v>
      </c>
      <c r="I88" s="199" t="s">
        <v>586</v>
      </c>
      <c r="J88" s="199" t="s">
        <v>662</v>
      </c>
    </row>
    <row r="89" spans="1:10">
      <c r="A89" s="203" t="s">
        <v>663</v>
      </c>
      <c r="B89" s="203" t="s">
        <v>319</v>
      </c>
      <c r="C89" s="203" t="s">
        <v>664</v>
      </c>
      <c r="D89" s="203" t="str">
        <f t="shared" si="1"/>
        <v>北海道鷹栖町</v>
      </c>
      <c r="E89" s="203" t="s">
        <v>663</v>
      </c>
      <c r="F89" s="203" t="s">
        <v>317</v>
      </c>
      <c r="G89" s="203" t="s">
        <v>665</v>
      </c>
      <c r="H89" s="199">
        <v>21</v>
      </c>
      <c r="I89" s="199" t="s">
        <v>586</v>
      </c>
      <c r="J89" s="199" t="s">
        <v>666</v>
      </c>
    </row>
    <row r="90" spans="1:10">
      <c r="A90" s="203" t="s">
        <v>667</v>
      </c>
      <c r="B90" s="203" t="s">
        <v>319</v>
      </c>
      <c r="C90" s="203" t="s">
        <v>668</v>
      </c>
      <c r="D90" s="203" t="str">
        <f t="shared" si="1"/>
        <v>北海道東神楽町</v>
      </c>
      <c r="E90" s="203" t="s">
        <v>667</v>
      </c>
      <c r="F90" s="203" t="s">
        <v>317</v>
      </c>
      <c r="G90" s="203" t="s">
        <v>669</v>
      </c>
      <c r="H90" s="199">
        <v>22</v>
      </c>
      <c r="I90" s="199" t="s">
        <v>586</v>
      </c>
      <c r="J90" s="199" t="s">
        <v>670</v>
      </c>
    </row>
    <row r="91" spans="1:10">
      <c r="A91" s="203" t="s">
        <v>671</v>
      </c>
      <c r="B91" s="203" t="s">
        <v>319</v>
      </c>
      <c r="C91" s="203" t="s">
        <v>672</v>
      </c>
      <c r="D91" s="203" t="str">
        <f t="shared" si="1"/>
        <v>北海道当麻町</v>
      </c>
      <c r="E91" s="203" t="s">
        <v>671</v>
      </c>
      <c r="F91" s="203" t="s">
        <v>317</v>
      </c>
      <c r="G91" s="203" t="s">
        <v>673</v>
      </c>
      <c r="H91" s="199">
        <v>23</v>
      </c>
      <c r="I91" s="199" t="s">
        <v>586</v>
      </c>
      <c r="J91" s="199" t="s">
        <v>674</v>
      </c>
    </row>
    <row r="92" spans="1:10">
      <c r="A92" s="203" t="s">
        <v>675</v>
      </c>
      <c r="B92" s="203" t="s">
        <v>319</v>
      </c>
      <c r="C92" s="203" t="s">
        <v>676</v>
      </c>
      <c r="D92" s="203" t="str">
        <f t="shared" si="1"/>
        <v>北海道比布町</v>
      </c>
      <c r="E92" s="203" t="s">
        <v>675</v>
      </c>
      <c r="F92" s="203" t="s">
        <v>317</v>
      </c>
      <c r="G92" s="203" t="s">
        <v>677</v>
      </c>
      <c r="H92" s="199">
        <v>24</v>
      </c>
      <c r="I92" s="199" t="s">
        <v>586</v>
      </c>
      <c r="J92" s="199" t="s">
        <v>678</v>
      </c>
    </row>
    <row r="93" spans="1:10">
      <c r="A93" s="203" t="s">
        <v>679</v>
      </c>
      <c r="B93" s="203" t="s">
        <v>319</v>
      </c>
      <c r="C93" s="203" t="s">
        <v>680</v>
      </c>
      <c r="D93" s="203" t="str">
        <f t="shared" si="1"/>
        <v>北海道愛別町</v>
      </c>
      <c r="E93" s="203" t="s">
        <v>679</v>
      </c>
      <c r="F93" s="203" t="s">
        <v>317</v>
      </c>
      <c r="G93" s="203" t="s">
        <v>681</v>
      </c>
      <c r="H93" s="199">
        <v>25</v>
      </c>
      <c r="I93" s="199" t="s">
        <v>586</v>
      </c>
      <c r="J93" s="199" t="s">
        <v>682</v>
      </c>
    </row>
    <row r="94" spans="1:10">
      <c r="A94" s="203" t="s">
        <v>683</v>
      </c>
      <c r="B94" s="203" t="s">
        <v>319</v>
      </c>
      <c r="C94" s="203" t="s">
        <v>684</v>
      </c>
      <c r="D94" s="203" t="str">
        <f t="shared" si="1"/>
        <v>北海道上川町</v>
      </c>
      <c r="E94" s="203" t="s">
        <v>683</v>
      </c>
      <c r="F94" s="203" t="s">
        <v>317</v>
      </c>
      <c r="G94" s="203" t="s">
        <v>685</v>
      </c>
      <c r="H94" s="199">
        <v>26</v>
      </c>
      <c r="I94" s="199" t="s">
        <v>586</v>
      </c>
      <c r="J94" s="199" t="s">
        <v>686</v>
      </c>
    </row>
    <row r="95" spans="1:10">
      <c r="A95" s="203" t="s">
        <v>687</v>
      </c>
      <c r="B95" s="203" t="s">
        <v>319</v>
      </c>
      <c r="C95" s="203" t="s">
        <v>688</v>
      </c>
      <c r="D95" s="203" t="str">
        <f t="shared" si="1"/>
        <v>北海道東川町</v>
      </c>
      <c r="E95" s="203" t="s">
        <v>687</v>
      </c>
      <c r="F95" s="203" t="s">
        <v>317</v>
      </c>
      <c r="G95" s="203" t="s">
        <v>689</v>
      </c>
      <c r="H95" s="199">
        <v>27</v>
      </c>
      <c r="I95" s="199" t="s">
        <v>586</v>
      </c>
      <c r="J95" s="199" t="s">
        <v>690</v>
      </c>
    </row>
    <row r="96" spans="1:10">
      <c r="A96" s="203" t="s">
        <v>691</v>
      </c>
      <c r="B96" s="203" t="s">
        <v>319</v>
      </c>
      <c r="C96" s="203" t="s">
        <v>692</v>
      </c>
      <c r="D96" s="203" t="str">
        <f t="shared" si="1"/>
        <v>北海道美瑛町</v>
      </c>
      <c r="E96" s="203" t="s">
        <v>691</v>
      </c>
      <c r="F96" s="203" t="s">
        <v>317</v>
      </c>
      <c r="G96" s="203" t="s">
        <v>693</v>
      </c>
      <c r="H96" s="199">
        <v>28</v>
      </c>
      <c r="I96" s="199" t="s">
        <v>586</v>
      </c>
      <c r="J96" s="199" t="s">
        <v>694</v>
      </c>
    </row>
    <row r="97" spans="1:10">
      <c r="A97" s="203" t="s">
        <v>695</v>
      </c>
      <c r="B97" s="203" t="s">
        <v>319</v>
      </c>
      <c r="C97" s="203" t="s">
        <v>696</v>
      </c>
      <c r="D97" s="203" t="str">
        <f t="shared" si="1"/>
        <v>北海道上富良野町</v>
      </c>
      <c r="E97" s="203" t="s">
        <v>695</v>
      </c>
      <c r="F97" s="203" t="s">
        <v>317</v>
      </c>
      <c r="G97" s="203" t="s">
        <v>697</v>
      </c>
      <c r="H97" s="199">
        <v>29</v>
      </c>
      <c r="I97" s="199" t="s">
        <v>586</v>
      </c>
      <c r="J97" s="199" t="s">
        <v>698</v>
      </c>
    </row>
    <row r="98" spans="1:10">
      <c r="A98" s="203" t="s">
        <v>699</v>
      </c>
      <c r="B98" s="203" t="s">
        <v>319</v>
      </c>
      <c r="C98" s="203" t="s">
        <v>700</v>
      </c>
      <c r="D98" s="203" t="str">
        <f t="shared" si="1"/>
        <v>北海道中富良野町</v>
      </c>
      <c r="E98" s="203" t="s">
        <v>699</v>
      </c>
      <c r="F98" s="203" t="s">
        <v>317</v>
      </c>
      <c r="G98" s="203" t="s">
        <v>701</v>
      </c>
      <c r="H98" s="199">
        <v>30</v>
      </c>
      <c r="I98" s="199" t="s">
        <v>586</v>
      </c>
      <c r="J98" s="199" t="s">
        <v>325</v>
      </c>
    </row>
    <row r="99" spans="1:10">
      <c r="A99" s="203" t="s">
        <v>702</v>
      </c>
      <c r="B99" s="203" t="s">
        <v>319</v>
      </c>
      <c r="C99" s="203" t="s">
        <v>703</v>
      </c>
      <c r="D99" s="203" t="str">
        <f t="shared" si="1"/>
        <v>北海道南富良野町</v>
      </c>
      <c r="E99" s="203" t="s">
        <v>702</v>
      </c>
      <c r="F99" s="203" t="s">
        <v>317</v>
      </c>
      <c r="G99" s="203" t="s">
        <v>704</v>
      </c>
      <c r="H99" s="199">
        <v>31</v>
      </c>
      <c r="I99" s="199" t="s">
        <v>586</v>
      </c>
      <c r="J99" s="199" t="s">
        <v>705</v>
      </c>
    </row>
    <row r="100" spans="1:10">
      <c r="A100" s="203" t="s">
        <v>706</v>
      </c>
      <c r="B100" s="203" t="s">
        <v>319</v>
      </c>
      <c r="C100" s="203" t="s">
        <v>707</v>
      </c>
      <c r="D100" s="203" t="str">
        <f t="shared" si="1"/>
        <v>北海道占冠村</v>
      </c>
      <c r="E100" s="203" t="s">
        <v>706</v>
      </c>
      <c r="F100" s="203" t="s">
        <v>317</v>
      </c>
      <c r="G100" s="203" t="s">
        <v>708</v>
      </c>
      <c r="H100" s="199">
        <v>32</v>
      </c>
      <c r="I100" s="199" t="s">
        <v>586</v>
      </c>
      <c r="J100" s="199" t="s">
        <v>709</v>
      </c>
    </row>
    <row r="101" spans="1:10">
      <c r="A101" s="203" t="s">
        <v>710</v>
      </c>
      <c r="B101" s="203" t="s">
        <v>319</v>
      </c>
      <c r="C101" s="203" t="s">
        <v>711</v>
      </c>
      <c r="D101" s="203" t="str">
        <f t="shared" si="1"/>
        <v>北海道和寒町</v>
      </c>
      <c r="E101" s="203" t="s">
        <v>710</v>
      </c>
      <c r="F101" s="203" t="s">
        <v>317</v>
      </c>
      <c r="G101" s="203" t="s">
        <v>712</v>
      </c>
      <c r="H101" s="199">
        <v>33</v>
      </c>
      <c r="I101" s="199" t="s">
        <v>586</v>
      </c>
      <c r="J101" s="199" t="s">
        <v>713</v>
      </c>
    </row>
    <row r="102" spans="1:10">
      <c r="A102" s="203" t="s">
        <v>714</v>
      </c>
      <c r="B102" s="203" t="s">
        <v>319</v>
      </c>
      <c r="C102" s="203" t="s">
        <v>715</v>
      </c>
      <c r="D102" s="203" t="str">
        <f t="shared" si="1"/>
        <v>北海道剣淵町</v>
      </c>
      <c r="E102" s="203" t="s">
        <v>714</v>
      </c>
      <c r="F102" s="203" t="s">
        <v>317</v>
      </c>
      <c r="G102" s="203" t="s">
        <v>716</v>
      </c>
      <c r="H102" s="199">
        <v>34</v>
      </c>
      <c r="I102" s="199" t="s">
        <v>586</v>
      </c>
      <c r="J102" s="199" t="s">
        <v>717</v>
      </c>
    </row>
    <row r="103" spans="1:10">
      <c r="A103" s="203" t="s">
        <v>718</v>
      </c>
      <c r="B103" s="203" t="s">
        <v>319</v>
      </c>
      <c r="C103" s="203" t="s">
        <v>719</v>
      </c>
      <c r="D103" s="203" t="str">
        <f t="shared" si="1"/>
        <v>北海道下川町</v>
      </c>
      <c r="E103" s="203" t="s">
        <v>718</v>
      </c>
      <c r="F103" s="203" t="s">
        <v>317</v>
      </c>
      <c r="G103" s="203" t="s">
        <v>720</v>
      </c>
      <c r="H103" s="199">
        <v>35</v>
      </c>
      <c r="I103" s="199" t="s">
        <v>586</v>
      </c>
      <c r="J103" s="199" t="s">
        <v>721</v>
      </c>
    </row>
    <row r="104" spans="1:10">
      <c r="A104" s="203" t="s">
        <v>722</v>
      </c>
      <c r="B104" s="203" t="s">
        <v>319</v>
      </c>
      <c r="C104" s="203" t="s">
        <v>723</v>
      </c>
      <c r="D104" s="203" t="str">
        <f t="shared" si="1"/>
        <v>北海道美深町</v>
      </c>
      <c r="E104" s="203" t="s">
        <v>722</v>
      </c>
      <c r="F104" s="203" t="s">
        <v>317</v>
      </c>
      <c r="G104" s="203" t="s">
        <v>724</v>
      </c>
      <c r="H104" s="199">
        <v>36</v>
      </c>
      <c r="I104" s="199" t="s">
        <v>586</v>
      </c>
      <c r="J104" s="199" t="s">
        <v>725</v>
      </c>
    </row>
    <row r="105" spans="1:10">
      <c r="A105" s="203" t="s">
        <v>726</v>
      </c>
      <c r="B105" s="203" t="s">
        <v>319</v>
      </c>
      <c r="C105" s="203" t="s">
        <v>727</v>
      </c>
      <c r="D105" s="203" t="str">
        <f t="shared" si="1"/>
        <v>北海道音威子府村</v>
      </c>
      <c r="E105" s="203" t="s">
        <v>726</v>
      </c>
      <c r="F105" s="203" t="s">
        <v>317</v>
      </c>
      <c r="G105" s="203" t="s">
        <v>728</v>
      </c>
      <c r="H105" s="199">
        <v>37</v>
      </c>
      <c r="I105" s="199" t="s">
        <v>586</v>
      </c>
      <c r="J105" s="199" t="s">
        <v>729</v>
      </c>
    </row>
    <row r="106" spans="1:10">
      <c r="A106" s="203" t="s">
        <v>730</v>
      </c>
      <c r="B106" s="203" t="s">
        <v>319</v>
      </c>
      <c r="C106" s="203" t="s">
        <v>731</v>
      </c>
      <c r="D106" s="203" t="str">
        <f t="shared" si="1"/>
        <v>北海道中川町</v>
      </c>
      <c r="E106" s="203" t="s">
        <v>730</v>
      </c>
      <c r="F106" s="203" t="s">
        <v>317</v>
      </c>
      <c r="G106" s="203" t="s">
        <v>732</v>
      </c>
      <c r="H106" s="199">
        <v>38</v>
      </c>
      <c r="I106" s="199" t="s">
        <v>586</v>
      </c>
      <c r="J106" s="199" t="s">
        <v>733</v>
      </c>
    </row>
    <row r="107" spans="1:10">
      <c r="A107" s="203" t="s">
        <v>734</v>
      </c>
      <c r="B107" s="203" t="s">
        <v>319</v>
      </c>
      <c r="C107" s="203" t="s">
        <v>735</v>
      </c>
      <c r="D107" s="203" t="str">
        <f t="shared" si="1"/>
        <v>北海道幌加内町</v>
      </c>
      <c r="E107" s="203" t="s">
        <v>734</v>
      </c>
      <c r="F107" s="203" t="s">
        <v>317</v>
      </c>
      <c r="G107" s="203" t="s">
        <v>736</v>
      </c>
      <c r="H107" s="199">
        <v>39</v>
      </c>
      <c r="I107" s="199" t="s">
        <v>586</v>
      </c>
      <c r="J107" s="199" t="s">
        <v>737</v>
      </c>
    </row>
    <row r="108" spans="1:10">
      <c r="A108" s="203" t="s">
        <v>738</v>
      </c>
      <c r="B108" s="203" t="s">
        <v>319</v>
      </c>
      <c r="C108" s="203" t="s">
        <v>739</v>
      </c>
      <c r="D108" s="203" t="str">
        <f t="shared" si="1"/>
        <v>北海道増毛町</v>
      </c>
      <c r="E108" s="203" t="s">
        <v>738</v>
      </c>
      <c r="F108" s="203" t="s">
        <v>317</v>
      </c>
      <c r="G108" s="203" t="s">
        <v>740</v>
      </c>
      <c r="H108" s="199">
        <v>40</v>
      </c>
      <c r="I108" s="199" t="s">
        <v>586</v>
      </c>
      <c r="J108" s="199" t="s">
        <v>741</v>
      </c>
    </row>
    <row r="109" spans="1:10">
      <c r="A109" s="203" t="s">
        <v>742</v>
      </c>
      <c r="B109" s="203" t="s">
        <v>319</v>
      </c>
      <c r="C109" s="203" t="s">
        <v>743</v>
      </c>
      <c r="D109" s="203" t="str">
        <f t="shared" si="1"/>
        <v>北海道小平町</v>
      </c>
      <c r="E109" s="203" t="s">
        <v>742</v>
      </c>
      <c r="F109" s="203" t="s">
        <v>317</v>
      </c>
      <c r="G109" s="203" t="s">
        <v>744</v>
      </c>
      <c r="H109" s="199">
        <v>41</v>
      </c>
      <c r="I109" s="199" t="s">
        <v>586</v>
      </c>
      <c r="J109" s="199" t="s">
        <v>745</v>
      </c>
    </row>
    <row r="110" spans="1:10">
      <c r="A110" s="203" t="s">
        <v>746</v>
      </c>
      <c r="B110" s="203" t="s">
        <v>319</v>
      </c>
      <c r="C110" s="203" t="s">
        <v>747</v>
      </c>
      <c r="D110" s="203" t="str">
        <f t="shared" si="1"/>
        <v>北海道苫前町</v>
      </c>
      <c r="E110" s="203" t="s">
        <v>746</v>
      </c>
      <c r="F110" s="203" t="s">
        <v>317</v>
      </c>
      <c r="G110" s="203" t="s">
        <v>748</v>
      </c>
      <c r="H110" s="199">
        <v>42</v>
      </c>
      <c r="I110" s="199" t="s">
        <v>586</v>
      </c>
      <c r="J110" s="199" t="s">
        <v>749</v>
      </c>
    </row>
    <row r="111" spans="1:10">
      <c r="A111" s="203" t="s">
        <v>750</v>
      </c>
      <c r="B111" s="203" t="s">
        <v>319</v>
      </c>
      <c r="C111" s="203" t="s">
        <v>751</v>
      </c>
      <c r="D111" s="203" t="str">
        <f t="shared" si="1"/>
        <v>北海道羽幌町</v>
      </c>
      <c r="E111" s="203" t="s">
        <v>750</v>
      </c>
      <c r="F111" s="203" t="s">
        <v>317</v>
      </c>
      <c r="G111" s="203" t="s">
        <v>752</v>
      </c>
      <c r="H111" s="199">
        <v>43</v>
      </c>
      <c r="I111" s="199" t="s">
        <v>586</v>
      </c>
      <c r="J111" s="199" t="s">
        <v>753</v>
      </c>
    </row>
    <row r="112" spans="1:10">
      <c r="A112" s="203" t="s">
        <v>754</v>
      </c>
      <c r="B112" s="203" t="s">
        <v>319</v>
      </c>
      <c r="C112" s="203" t="s">
        <v>755</v>
      </c>
      <c r="D112" s="203" t="str">
        <f t="shared" si="1"/>
        <v>北海道初山別村</v>
      </c>
      <c r="E112" s="203" t="s">
        <v>754</v>
      </c>
      <c r="F112" s="203" t="s">
        <v>317</v>
      </c>
      <c r="G112" s="203" t="s">
        <v>756</v>
      </c>
      <c r="H112" s="199">
        <v>44</v>
      </c>
      <c r="I112" s="199" t="s">
        <v>586</v>
      </c>
      <c r="J112" s="199" t="s">
        <v>757</v>
      </c>
    </row>
    <row r="113" spans="1:10">
      <c r="A113" s="203" t="s">
        <v>758</v>
      </c>
      <c r="B113" s="203" t="s">
        <v>319</v>
      </c>
      <c r="C113" s="203" t="s">
        <v>759</v>
      </c>
      <c r="D113" s="203" t="str">
        <f t="shared" si="1"/>
        <v>北海道遠別町</v>
      </c>
      <c r="E113" s="203" t="s">
        <v>758</v>
      </c>
      <c r="F113" s="203" t="s">
        <v>317</v>
      </c>
      <c r="G113" s="203" t="s">
        <v>760</v>
      </c>
      <c r="H113" s="199">
        <v>45</v>
      </c>
      <c r="I113" s="199" t="s">
        <v>586</v>
      </c>
      <c r="J113" s="199" t="s">
        <v>761</v>
      </c>
    </row>
    <row r="114" spans="1:10">
      <c r="A114" s="203" t="s">
        <v>762</v>
      </c>
      <c r="B114" s="203" t="s">
        <v>319</v>
      </c>
      <c r="C114" s="203" t="s">
        <v>763</v>
      </c>
      <c r="D114" s="203" t="str">
        <f t="shared" si="1"/>
        <v>北海道天塩町</v>
      </c>
      <c r="E114" s="203" t="s">
        <v>762</v>
      </c>
      <c r="F114" s="203" t="s">
        <v>317</v>
      </c>
      <c r="G114" s="203" t="s">
        <v>764</v>
      </c>
      <c r="H114" s="199">
        <v>46</v>
      </c>
      <c r="I114" s="199" t="s">
        <v>586</v>
      </c>
      <c r="J114" s="199" t="s">
        <v>765</v>
      </c>
    </row>
    <row r="115" spans="1:10">
      <c r="A115" s="203" t="s">
        <v>766</v>
      </c>
      <c r="B115" s="203" t="s">
        <v>319</v>
      </c>
      <c r="C115" s="203" t="s">
        <v>767</v>
      </c>
      <c r="D115" s="203" t="str">
        <f t="shared" si="1"/>
        <v>北海道猿払村</v>
      </c>
      <c r="E115" s="203" t="s">
        <v>766</v>
      </c>
      <c r="F115" s="203" t="s">
        <v>317</v>
      </c>
      <c r="G115" s="203" t="s">
        <v>768</v>
      </c>
      <c r="H115" s="199">
        <v>47</v>
      </c>
      <c r="I115" s="199" t="s">
        <v>586</v>
      </c>
      <c r="J115" s="199" t="s">
        <v>769</v>
      </c>
    </row>
    <row r="116" spans="1:10">
      <c r="A116" s="203" t="s">
        <v>770</v>
      </c>
      <c r="B116" s="203" t="s">
        <v>319</v>
      </c>
      <c r="C116" s="203" t="s">
        <v>771</v>
      </c>
      <c r="D116" s="203" t="str">
        <f t="shared" si="1"/>
        <v>北海道浜頓別町</v>
      </c>
      <c r="E116" s="203" t="s">
        <v>770</v>
      </c>
      <c r="F116" s="203" t="s">
        <v>317</v>
      </c>
      <c r="G116" s="203" t="s">
        <v>772</v>
      </c>
      <c r="H116" s="199">
        <v>48</v>
      </c>
      <c r="I116" s="199" t="s">
        <v>586</v>
      </c>
      <c r="J116" s="199" t="s">
        <v>773</v>
      </c>
    </row>
    <row r="117" spans="1:10">
      <c r="A117" s="203" t="s">
        <v>774</v>
      </c>
      <c r="B117" s="203" t="s">
        <v>319</v>
      </c>
      <c r="C117" s="203" t="s">
        <v>775</v>
      </c>
      <c r="D117" s="203" t="str">
        <f t="shared" si="1"/>
        <v>北海道中頓別町</v>
      </c>
      <c r="E117" s="203" t="s">
        <v>774</v>
      </c>
      <c r="F117" s="203" t="s">
        <v>317</v>
      </c>
      <c r="G117" s="203" t="s">
        <v>776</v>
      </c>
      <c r="H117" s="199">
        <v>49</v>
      </c>
      <c r="I117" s="199" t="s">
        <v>586</v>
      </c>
      <c r="J117" s="199" t="s">
        <v>777</v>
      </c>
    </row>
    <row r="118" spans="1:10">
      <c r="A118" s="203" t="s">
        <v>778</v>
      </c>
      <c r="B118" s="203" t="s">
        <v>319</v>
      </c>
      <c r="C118" s="203" t="s">
        <v>779</v>
      </c>
      <c r="D118" s="203" t="str">
        <f t="shared" si="1"/>
        <v>北海道枝幸町</v>
      </c>
      <c r="E118" s="203" t="s">
        <v>778</v>
      </c>
      <c r="F118" s="203" t="s">
        <v>317</v>
      </c>
      <c r="G118" s="203" t="s">
        <v>505</v>
      </c>
      <c r="H118" s="199">
        <v>50</v>
      </c>
      <c r="I118" s="199" t="s">
        <v>586</v>
      </c>
      <c r="J118" s="199" t="s">
        <v>780</v>
      </c>
    </row>
    <row r="119" spans="1:10">
      <c r="A119" s="203" t="s">
        <v>781</v>
      </c>
      <c r="B119" s="203" t="s">
        <v>319</v>
      </c>
      <c r="C119" s="203" t="s">
        <v>782</v>
      </c>
      <c r="D119" s="203" t="str">
        <f t="shared" si="1"/>
        <v>北海道豊富町</v>
      </c>
      <c r="E119" s="203" t="s">
        <v>781</v>
      </c>
      <c r="F119" s="203" t="s">
        <v>317</v>
      </c>
      <c r="G119" s="203" t="s">
        <v>783</v>
      </c>
      <c r="H119" s="199">
        <v>51</v>
      </c>
      <c r="I119" s="199" t="s">
        <v>586</v>
      </c>
      <c r="J119" s="199" t="s">
        <v>784</v>
      </c>
    </row>
    <row r="120" spans="1:10">
      <c r="A120" s="203" t="s">
        <v>785</v>
      </c>
      <c r="B120" s="203" t="s">
        <v>319</v>
      </c>
      <c r="C120" s="203" t="s">
        <v>786</v>
      </c>
      <c r="D120" s="203" t="str">
        <f t="shared" si="1"/>
        <v>北海道礼文町</v>
      </c>
      <c r="E120" s="203" t="s">
        <v>785</v>
      </c>
      <c r="F120" s="203" t="s">
        <v>317</v>
      </c>
      <c r="G120" s="203" t="s">
        <v>787</v>
      </c>
      <c r="H120" s="199">
        <v>52</v>
      </c>
      <c r="I120" s="199" t="s">
        <v>586</v>
      </c>
      <c r="J120" s="199" t="s">
        <v>788</v>
      </c>
    </row>
    <row r="121" spans="1:10">
      <c r="A121" s="203" t="s">
        <v>789</v>
      </c>
      <c r="B121" s="203" t="s">
        <v>319</v>
      </c>
      <c r="C121" s="203" t="s">
        <v>790</v>
      </c>
      <c r="D121" s="203" t="str">
        <f t="shared" si="1"/>
        <v>北海道利尻町</v>
      </c>
      <c r="E121" s="203" t="s">
        <v>789</v>
      </c>
      <c r="F121" s="203" t="s">
        <v>317</v>
      </c>
      <c r="G121" s="203" t="s">
        <v>791</v>
      </c>
      <c r="H121" s="199">
        <v>53</v>
      </c>
      <c r="I121" s="199" t="s">
        <v>586</v>
      </c>
      <c r="J121" s="199" t="s">
        <v>792</v>
      </c>
    </row>
    <row r="122" spans="1:10">
      <c r="A122" s="203" t="s">
        <v>793</v>
      </c>
      <c r="B122" s="203" t="s">
        <v>319</v>
      </c>
      <c r="C122" s="203" t="s">
        <v>794</v>
      </c>
      <c r="D122" s="203" t="str">
        <f t="shared" si="1"/>
        <v>北海道利尻富士町</v>
      </c>
      <c r="E122" s="203" t="s">
        <v>793</v>
      </c>
      <c r="F122" s="203" t="s">
        <v>317</v>
      </c>
      <c r="G122" s="203" t="s">
        <v>795</v>
      </c>
      <c r="H122" s="199">
        <v>54</v>
      </c>
      <c r="I122" s="199" t="s">
        <v>586</v>
      </c>
      <c r="J122" s="199" t="s">
        <v>796</v>
      </c>
    </row>
    <row r="123" spans="1:10">
      <c r="A123" s="203" t="s">
        <v>797</v>
      </c>
      <c r="B123" s="203" t="s">
        <v>319</v>
      </c>
      <c r="C123" s="203" t="s">
        <v>798</v>
      </c>
      <c r="D123" s="203" t="str">
        <f t="shared" si="1"/>
        <v>北海道幌延町</v>
      </c>
      <c r="E123" s="203" t="s">
        <v>797</v>
      </c>
      <c r="F123" s="203" t="s">
        <v>317</v>
      </c>
      <c r="G123" s="203" t="s">
        <v>799</v>
      </c>
      <c r="H123" s="199">
        <v>55</v>
      </c>
      <c r="I123" s="199" t="s">
        <v>586</v>
      </c>
      <c r="J123" s="199" t="s">
        <v>800</v>
      </c>
    </row>
    <row r="124" spans="1:10">
      <c r="A124" s="203" t="s">
        <v>801</v>
      </c>
      <c r="B124" s="203" t="s">
        <v>319</v>
      </c>
      <c r="C124" s="203" t="s">
        <v>802</v>
      </c>
      <c r="D124" s="203" t="str">
        <f t="shared" si="1"/>
        <v>北海道美幌町</v>
      </c>
      <c r="E124" s="203" t="s">
        <v>801</v>
      </c>
      <c r="F124" s="203" t="s">
        <v>317</v>
      </c>
      <c r="G124" s="203" t="s">
        <v>803</v>
      </c>
      <c r="H124" s="199">
        <v>56</v>
      </c>
      <c r="I124" s="199" t="s">
        <v>586</v>
      </c>
      <c r="J124" s="199" t="s">
        <v>804</v>
      </c>
    </row>
    <row r="125" spans="1:10">
      <c r="A125" s="203" t="s">
        <v>805</v>
      </c>
      <c r="B125" s="203" t="s">
        <v>319</v>
      </c>
      <c r="C125" s="203" t="s">
        <v>806</v>
      </c>
      <c r="D125" s="203" t="str">
        <f t="shared" si="1"/>
        <v>北海道津別町</v>
      </c>
      <c r="E125" s="203" t="s">
        <v>805</v>
      </c>
      <c r="F125" s="203" t="s">
        <v>317</v>
      </c>
      <c r="G125" s="203" t="s">
        <v>807</v>
      </c>
      <c r="H125" s="199">
        <v>57</v>
      </c>
      <c r="I125" s="199" t="s">
        <v>586</v>
      </c>
      <c r="J125" s="199" t="s">
        <v>808</v>
      </c>
    </row>
    <row r="126" spans="1:10">
      <c r="A126" s="203" t="s">
        <v>809</v>
      </c>
      <c r="B126" s="203" t="s">
        <v>319</v>
      </c>
      <c r="C126" s="203" t="s">
        <v>810</v>
      </c>
      <c r="D126" s="203" t="str">
        <f t="shared" si="1"/>
        <v>北海道斜里町</v>
      </c>
      <c r="E126" s="203" t="s">
        <v>809</v>
      </c>
      <c r="F126" s="203" t="s">
        <v>317</v>
      </c>
      <c r="G126" s="203" t="s">
        <v>811</v>
      </c>
      <c r="H126" s="199">
        <v>58</v>
      </c>
      <c r="I126" s="199" t="s">
        <v>586</v>
      </c>
      <c r="J126" s="199" t="s">
        <v>812</v>
      </c>
    </row>
    <row r="127" spans="1:10">
      <c r="A127" s="203" t="s">
        <v>813</v>
      </c>
      <c r="B127" s="203" t="s">
        <v>319</v>
      </c>
      <c r="C127" s="203" t="s">
        <v>814</v>
      </c>
      <c r="D127" s="203" t="str">
        <f t="shared" si="1"/>
        <v>北海道清里町</v>
      </c>
      <c r="E127" s="203" t="s">
        <v>813</v>
      </c>
      <c r="F127" s="203" t="s">
        <v>317</v>
      </c>
      <c r="G127" s="203" t="s">
        <v>815</v>
      </c>
      <c r="H127" s="199">
        <v>59</v>
      </c>
      <c r="I127" s="199" t="s">
        <v>586</v>
      </c>
      <c r="J127" s="199" t="s">
        <v>816</v>
      </c>
    </row>
    <row r="128" spans="1:10">
      <c r="A128" s="203" t="s">
        <v>817</v>
      </c>
      <c r="B128" s="203" t="s">
        <v>319</v>
      </c>
      <c r="C128" s="203" t="s">
        <v>818</v>
      </c>
      <c r="D128" s="203" t="str">
        <f t="shared" si="1"/>
        <v>北海道小清水町</v>
      </c>
      <c r="E128" s="203" t="s">
        <v>817</v>
      </c>
      <c r="F128" s="203" t="s">
        <v>317</v>
      </c>
      <c r="G128" s="203" t="s">
        <v>819</v>
      </c>
      <c r="H128" s="199">
        <v>60</v>
      </c>
      <c r="I128" s="199" t="s">
        <v>586</v>
      </c>
      <c r="J128" s="199" t="s">
        <v>153</v>
      </c>
    </row>
    <row r="129" spans="1:10">
      <c r="A129" s="203" t="s">
        <v>820</v>
      </c>
      <c r="B129" s="203" t="s">
        <v>319</v>
      </c>
      <c r="C129" s="203" t="s">
        <v>821</v>
      </c>
      <c r="D129" s="203" t="str">
        <f t="shared" si="1"/>
        <v>北海道訓子府町</v>
      </c>
      <c r="E129" s="203" t="s">
        <v>820</v>
      </c>
      <c r="F129" s="203" t="s">
        <v>317</v>
      </c>
      <c r="G129" s="203" t="s">
        <v>822</v>
      </c>
      <c r="H129" s="199">
        <v>61</v>
      </c>
      <c r="I129" s="199" t="s">
        <v>586</v>
      </c>
      <c r="J129" s="199" t="s">
        <v>823</v>
      </c>
    </row>
    <row r="130" spans="1:10">
      <c r="A130" s="203" t="s">
        <v>824</v>
      </c>
      <c r="B130" s="203" t="s">
        <v>319</v>
      </c>
      <c r="C130" s="203" t="s">
        <v>825</v>
      </c>
      <c r="D130" s="203" t="str">
        <f t="shared" si="1"/>
        <v>北海道置戸町</v>
      </c>
      <c r="E130" s="203" t="s">
        <v>824</v>
      </c>
      <c r="F130" s="203" t="s">
        <v>317</v>
      </c>
      <c r="G130" s="203" t="s">
        <v>826</v>
      </c>
      <c r="H130" s="199">
        <v>62</v>
      </c>
      <c r="I130" s="199" t="s">
        <v>586</v>
      </c>
      <c r="J130" s="199" t="s">
        <v>827</v>
      </c>
    </row>
    <row r="131" spans="1:10">
      <c r="A131" s="203" t="s">
        <v>828</v>
      </c>
      <c r="B131" s="203" t="s">
        <v>319</v>
      </c>
      <c r="C131" s="203" t="s">
        <v>829</v>
      </c>
      <c r="D131" s="203" t="str">
        <f t="shared" ref="D131:D194" si="2">B131&amp;C131</f>
        <v>北海道佐呂間町</v>
      </c>
      <c r="E131" s="203" t="s">
        <v>828</v>
      </c>
      <c r="F131" s="203" t="s">
        <v>317</v>
      </c>
      <c r="G131" s="203" t="s">
        <v>830</v>
      </c>
      <c r="H131" s="199">
        <v>1</v>
      </c>
      <c r="I131" s="199" t="s">
        <v>831</v>
      </c>
      <c r="J131" t="s">
        <v>832</v>
      </c>
    </row>
    <row r="132" spans="1:10">
      <c r="A132" s="203" t="s">
        <v>833</v>
      </c>
      <c r="B132" s="203" t="s">
        <v>319</v>
      </c>
      <c r="C132" s="203" t="s">
        <v>834</v>
      </c>
      <c r="D132" s="203" t="str">
        <f t="shared" si="2"/>
        <v>北海道遠軽町</v>
      </c>
      <c r="E132" s="203" t="s">
        <v>833</v>
      </c>
      <c r="F132" s="203" t="s">
        <v>317</v>
      </c>
      <c r="G132" s="203" t="s">
        <v>835</v>
      </c>
      <c r="H132" s="199">
        <v>2</v>
      </c>
      <c r="I132" s="199" t="s">
        <v>831</v>
      </c>
      <c r="J132" t="s">
        <v>836</v>
      </c>
    </row>
    <row r="133" spans="1:10">
      <c r="A133" s="203" t="s">
        <v>837</v>
      </c>
      <c r="B133" s="203" t="s">
        <v>319</v>
      </c>
      <c r="C133" s="203" t="s">
        <v>838</v>
      </c>
      <c r="D133" s="203" t="str">
        <f t="shared" si="2"/>
        <v>北海道湧別町</v>
      </c>
      <c r="E133" s="203" t="s">
        <v>837</v>
      </c>
      <c r="F133" s="203" t="s">
        <v>317</v>
      </c>
      <c r="G133" s="203" t="s">
        <v>839</v>
      </c>
      <c r="H133" s="199">
        <v>3</v>
      </c>
      <c r="I133" s="199" t="s">
        <v>831</v>
      </c>
      <c r="J133" t="s">
        <v>840</v>
      </c>
    </row>
    <row r="134" spans="1:10">
      <c r="A134" s="203" t="s">
        <v>841</v>
      </c>
      <c r="B134" s="203" t="s">
        <v>319</v>
      </c>
      <c r="C134" s="203" t="s">
        <v>842</v>
      </c>
      <c r="D134" s="203" t="str">
        <f t="shared" si="2"/>
        <v>北海道滝上町</v>
      </c>
      <c r="E134" s="203" t="s">
        <v>841</v>
      </c>
      <c r="F134" s="203" t="s">
        <v>317</v>
      </c>
      <c r="G134" s="203" t="s">
        <v>843</v>
      </c>
      <c r="H134" s="199">
        <v>4</v>
      </c>
      <c r="I134" s="199" t="s">
        <v>831</v>
      </c>
      <c r="J134" t="s">
        <v>844</v>
      </c>
    </row>
    <row r="135" spans="1:10">
      <c r="A135" s="203" t="s">
        <v>845</v>
      </c>
      <c r="B135" s="203" t="s">
        <v>319</v>
      </c>
      <c r="C135" s="203" t="s">
        <v>846</v>
      </c>
      <c r="D135" s="203" t="str">
        <f t="shared" si="2"/>
        <v>北海道興部町</v>
      </c>
      <c r="E135" s="203" t="s">
        <v>845</v>
      </c>
      <c r="F135" s="203" t="s">
        <v>317</v>
      </c>
      <c r="G135" s="203" t="s">
        <v>847</v>
      </c>
      <c r="H135" s="199">
        <v>5</v>
      </c>
      <c r="I135" s="199" t="s">
        <v>831</v>
      </c>
      <c r="J135" t="s">
        <v>848</v>
      </c>
    </row>
    <row r="136" spans="1:10">
      <c r="A136" s="203" t="s">
        <v>849</v>
      </c>
      <c r="B136" s="203" t="s">
        <v>319</v>
      </c>
      <c r="C136" s="203" t="s">
        <v>850</v>
      </c>
      <c r="D136" s="203" t="str">
        <f t="shared" si="2"/>
        <v>北海道西興部村</v>
      </c>
      <c r="E136" s="203" t="s">
        <v>849</v>
      </c>
      <c r="F136" s="203" t="s">
        <v>317</v>
      </c>
      <c r="G136" s="203" t="s">
        <v>851</v>
      </c>
      <c r="H136" s="199">
        <v>6</v>
      </c>
      <c r="I136" s="199" t="s">
        <v>831</v>
      </c>
      <c r="J136" t="s">
        <v>852</v>
      </c>
    </row>
    <row r="137" spans="1:10">
      <c r="A137" s="203" t="s">
        <v>853</v>
      </c>
      <c r="B137" s="203" t="s">
        <v>319</v>
      </c>
      <c r="C137" s="203" t="s">
        <v>854</v>
      </c>
      <c r="D137" s="203" t="str">
        <f t="shared" si="2"/>
        <v>北海道雄武町</v>
      </c>
      <c r="E137" s="203" t="s">
        <v>853</v>
      </c>
      <c r="F137" s="203" t="s">
        <v>317</v>
      </c>
      <c r="G137" s="203" t="s">
        <v>855</v>
      </c>
      <c r="H137" s="199">
        <v>7</v>
      </c>
      <c r="I137" s="199" t="s">
        <v>831</v>
      </c>
      <c r="J137" t="s">
        <v>856</v>
      </c>
    </row>
    <row r="138" spans="1:10">
      <c r="A138" s="203" t="s">
        <v>857</v>
      </c>
      <c r="B138" s="203" t="s">
        <v>319</v>
      </c>
      <c r="C138" s="203" t="s">
        <v>858</v>
      </c>
      <c r="D138" s="203" t="str">
        <f t="shared" si="2"/>
        <v>北海道大空町</v>
      </c>
      <c r="E138" s="203" t="s">
        <v>857</v>
      </c>
      <c r="F138" s="203" t="s">
        <v>317</v>
      </c>
      <c r="G138" s="203" t="s">
        <v>859</v>
      </c>
      <c r="H138" s="199">
        <v>8</v>
      </c>
      <c r="I138" s="199" t="s">
        <v>831</v>
      </c>
      <c r="J138" t="s">
        <v>860</v>
      </c>
    </row>
    <row r="139" spans="1:10">
      <c r="A139" s="203" t="s">
        <v>861</v>
      </c>
      <c r="B139" s="203" t="s">
        <v>319</v>
      </c>
      <c r="C139" s="203" t="s">
        <v>862</v>
      </c>
      <c r="D139" s="203" t="str">
        <f t="shared" si="2"/>
        <v>北海道豊浦町</v>
      </c>
      <c r="E139" s="203" t="s">
        <v>861</v>
      </c>
      <c r="F139" s="203" t="s">
        <v>317</v>
      </c>
      <c r="G139" s="203" t="s">
        <v>863</v>
      </c>
      <c r="H139" s="199">
        <v>9</v>
      </c>
      <c r="I139" s="199" t="s">
        <v>831</v>
      </c>
      <c r="J139" t="s">
        <v>864</v>
      </c>
    </row>
    <row r="140" spans="1:10">
      <c r="A140" s="203" t="s">
        <v>865</v>
      </c>
      <c r="B140" s="203" t="s">
        <v>319</v>
      </c>
      <c r="C140" s="203" t="s">
        <v>866</v>
      </c>
      <c r="D140" s="203" t="str">
        <f t="shared" si="2"/>
        <v>北海道壮瞥町</v>
      </c>
      <c r="E140" s="203" t="s">
        <v>865</v>
      </c>
      <c r="F140" s="203" t="s">
        <v>317</v>
      </c>
      <c r="G140" s="203" t="s">
        <v>867</v>
      </c>
      <c r="H140" s="199">
        <v>10</v>
      </c>
      <c r="I140" s="199" t="s">
        <v>831</v>
      </c>
      <c r="J140" t="s">
        <v>868</v>
      </c>
    </row>
    <row r="141" spans="1:10">
      <c r="A141" s="203" t="s">
        <v>869</v>
      </c>
      <c r="B141" s="203" t="s">
        <v>319</v>
      </c>
      <c r="C141" s="203" t="s">
        <v>870</v>
      </c>
      <c r="D141" s="203" t="str">
        <f t="shared" si="2"/>
        <v>北海道白老町</v>
      </c>
      <c r="E141" s="203" t="s">
        <v>869</v>
      </c>
      <c r="F141" s="203" t="s">
        <v>317</v>
      </c>
      <c r="G141" s="203" t="s">
        <v>871</v>
      </c>
      <c r="H141" s="199">
        <v>11</v>
      </c>
      <c r="I141" s="199" t="s">
        <v>831</v>
      </c>
      <c r="J141" t="s">
        <v>872</v>
      </c>
    </row>
    <row r="142" spans="1:10">
      <c r="A142" s="203" t="s">
        <v>873</v>
      </c>
      <c r="B142" s="203" t="s">
        <v>319</v>
      </c>
      <c r="C142" s="203" t="s">
        <v>874</v>
      </c>
      <c r="D142" s="203" t="str">
        <f t="shared" si="2"/>
        <v>北海道厚真町</v>
      </c>
      <c r="E142" s="203" t="s">
        <v>873</v>
      </c>
      <c r="F142" s="203" t="s">
        <v>317</v>
      </c>
      <c r="G142" s="203" t="s">
        <v>875</v>
      </c>
      <c r="H142" s="199">
        <v>12</v>
      </c>
      <c r="I142" s="199" t="s">
        <v>831</v>
      </c>
      <c r="J142" t="s">
        <v>876</v>
      </c>
    </row>
    <row r="143" spans="1:10">
      <c r="A143" s="203" t="s">
        <v>877</v>
      </c>
      <c r="B143" s="203" t="s">
        <v>319</v>
      </c>
      <c r="C143" s="203" t="s">
        <v>878</v>
      </c>
      <c r="D143" s="203" t="str">
        <f t="shared" si="2"/>
        <v>北海道洞爺湖町</v>
      </c>
      <c r="E143" s="203" t="s">
        <v>877</v>
      </c>
      <c r="F143" s="203" t="s">
        <v>317</v>
      </c>
      <c r="G143" s="203" t="s">
        <v>879</v>
      </c>
      <c r="H143" s="199">
        <v>13</v>
      </c>
      <c r="I143" s="199" t="s">
        <v>831</v>
      </c>
      <c r="J143" t="s">
        <v>880</v>
      </c>
    </row>
    <row r="144" spans="1:10">
      <c r="A144" s="203" t="s">
        <v>881</v>
      </c>
      <c r="B144" s="203" t="s">
        <v>319</v>
      </c>
      <c r="C144" s="203" t="s">
        <v>882</v>
      </c>
      <c r="D144" s="203" t="str">
        <f t="shared" si="2"/>
        <v>北海道安平町</v>
      </c>
      <c r="E144" s="203" t="s">
        <v>881</v>
      </c>
      <c r="F144" s="203" t="s">
        <v>317</v>
      </c>
      <c r="G144" s="203" t="s">
        <v>883</v>
      </c>
      <c r="H144" s="199">
        <v>14</v>
      </c>
      <c r="I144" s="199" t="s">
        <v>831</v>
      </c>
      <c r="J144" t="s">
        <v>884</v>
      </c>
    </row>
    <row r="145" spans="1:10">
      <c r="A145" s="203" t="s">
        <v>885</v>
      </c>
      <c r="B145" s="203" t="s">
        <v>319</v>
      </c>
      <c r="C145" s="203" t="s">
        <v>886</v>
      </c>
      <c r="D145" s="203" t="str">
        <f t="shared" si="2"/>
        <v>北海道むかわ町</v>
      </c>
      <c r="E145" s="203" t="s">
        <v>885</v>
      </c>
      <c r="F145" s="203" t="s">
        <v>317</v>
      </c>
      <c r="G145" s="203" t="s">
        <v>887</v>
      </c>
      <c r="H145" s="199">
        <v>15</v>
      </c>
      <c r="I145" s="199" t="s">
        <v>831</v>
      </c>
      <c r="J145" t="s">
        <v>888</v>
      </c>
    </row>
    <row r="146" spans="1:10">
      <c r="A146" s="203" t="s">
        <v>889</v>
      </c>
      <c r="B146" s="203" t="s">
        <v>319</v>
      </c>
      <c r="C146" s="203" t="s">
        <v>890</v>
      </c>
      <c r="D146" s="203" t="str">
        <f t="shared" si="2"/>
        <v>北海道日高町</v>
      </c>
      <c r="E146" s="203" t="s">
        <v>889</v>
      </c>
      <c r="F146" s="203" t="s">
        <v>317</v>
      </c>
      <c r="G146" s="203" t="s">
        <v>891</v>
      </c>
      <c r="H146" s="199">
        <v>16</v>
      </c>
      <c r="I146" s="199" t="s">
        <v>831</v>
      </c>
      <c r="J146" t="s">
        <v>892</v>
      </c>
    </row>
    <row r="147" spans="1:10">
      <c r="A147" s="203" t="s">
        <v>893</v>
      </c>
      <c r="B147" s="203" t="s">
        <v>319</v>
      </c>
      <c r="C147" s="203" t="s">
        <v>894</v>
      </c>
      <c r="D147" s="203" t="str">
        <f t="shared" si="2"/>
        <v>北海道平取町</v>
      </c>
      <c r="E147" s="203" t="s">
        <v>893</v>
      </c>
      <c r="F147" s="203" t="s">
        <v>317</v>
      </c>
      <c r="G147" s="203" t="s">
        <v>895</v>
      </c>
      <c r="H147" s="199">
        <v>17</v>
      </c>
      <c r="I147" s="199" t="s">
        <v>831</v>
      </c>
      <c r="J147" t="s">
        <v>896</v>
      </c>
    </row>
    <row r="148" spans="1:10">
      <c r="A148" s="203" t="s">
        <v>897</v>
      </c>
      <c r="B148" s="203" t="s">
        <v>319</v>
      </c>
      <c r="C148" s="203" t="s">
        <v>898</v>
      </c>
      <c r="D148" s="203" t="str">
        <f t="shared" si="2"/>
        <v>北海道新冠町</v>
      </c>
      <c r="E148" s="203" t="s">
        <v>897</v>
      </c>
      <c r="F148" s="203" t="s">
        <v>317</v>
      </c>
      <c r="G148" s="203" t="s">
        <v>899</v>
      </c>
      <c r="H148" s="199">
        <v>18</v>
      </c>
      <c r="I148" s="199" t="s">
        <v>831</v>
      </c>
      <c r="J148" t="s">
        <v>900</v>
      </c>
    </row>
    <row r="149" spans="1:10">
      <c r="A149" s="203" t="s">
        <v>901</v>
      </c>
      <c r="B149" s="203" t="s">
        <v>319</v>
      </c>
      <c r="C149" s="203" t="s">
        <v>902</v>
      </c>
      <c r="D149" s="203" t="str">
        <f t="shared" si="2"/>
        <v>北海道浦河町</v>
      </c>
      <c r="E149" s="203" t="s">
        <v>901</v>
      </c>
      <c r="F149" s="203" t="s">
        <v>317</v>
      </c>
      <c r="G149" s="203" t="s">
        <v>903</v>
      </c>
      <c r="H149" s="199">
        <v>19</v>
      </c>
      <c r="I149" s="199" t="s">
        <v>831</v>
      </c>
      <c r="J149" t="s">
        <v>904</v>
      </c>
    </row>
    <row r="150" spans="1:10">
      <c r="A150" s="203" t="s">
        <v>905</v>
      </c>
      <c r="B150" s="203" t="s">
        <v>319</v>
      </c>
      <c r="C150" s="203" t="s">
        <v>906</v>
      </c>
      <c r="D150" s="203" t="str">
        <f t="shared" si="2"/>
        <v>北海道様似町</v>
      </c>
      <c r="E150" s="203" t="s">
        <v>905</v>
      </c>
      <c r="F150" s="203" t="s">
        <v>317</v>
      </c>
      <c r="G150" s="203" t="s">
        <v>907</v>
      </c>
      <c r="H150" s="199">
        <v>20</v>
      </c>
      <c r="I150" s="199" t="s">
        <v>831</v>
      </c>
      <c r="J150" t="s">
        <v>908</v>
      </c>
    </row>
    <row r="151" spans="1:10">
      <c r="A151" s="203" t="s">
        <v>909</v>
      </c>
      <c r="B151" s="203" t="s">
        <v>319</v>
      </c>
      <c r="C151" s="203" t="s">
        <v>910</v>
      </c>
      <c r="D151" s="203" t="str">
        <f t="shared" si="2"/>
        <v>北海道えりも町</v>
      </c>
      <c r="E151" s="203" t="s">
        <v>909</v>
      </c>
      <c r="F151" s="203" t="s">
        <v>317</v>
      </c>
      <c r="G151" s="203" t="s">
        <v>911</v>
      </c>
      <c r="H151" s="199">
        <v>21</v>
      </c>
      <c r="I151" s="199" t="s">
        <v>831</v>
      </c>
      <c r="J151" t="s">
        <v>912</v>
      </c>
    </row>
    <row r="152" spans="1:10">
      <c r="A152" s="203" t="s">
        <v>913</v>
      </c>
      <c r="B152" s="203" t="s">
        <v>319</v>
      </c>
      <c r="C152" s="203" t="s">
        <v>914</v>
      </c>
      <c r="D152" s="203" t="str">
        <f t="shared" si="2"/>
        <v>北海道新ひだか町</v>
      </c>
      <c r="E152" s="203" t="s">
        <v>913</v>
      </c>
      <c r="F152" s="203" t="s">
        <v>317</v>
      </c>
      <c r="G152" s="203" t="s">
        <v>915</v>
      </c>
      <c r="H152" s="199">
        <v>22</v>
      </c>
      <c r="I152" s="199" t="s">
        <v>831</v>
      </c>
      <c r="J152" t="s">
        <v>916</v>
      </c>
    </row>
    <row r="153" spans="1:10">
      <c r="A153" s="203" t="s">
        <v>917</v>
      </c>
      <c r="B153" s="203" t="s">
        <v>319</v>
      </c>
      <c r="C153" s="203" t="s">
        <v>918</v>
      </c>
      <c r="D153" s="203" t="str">
        <f t="shared" si="2"/>
        <v>北海道音更町</v>
      </c>
      <c r="E153" s="203" t="s">
        <v>917</v>
      </c>
      <c r="F153" s="203" t="s">
        <v>317</v>
      </c>
      <c r="G153" s="203" t="s">
        <v>919</v>
      </c>
      <c r="H153" s="199">
        <v>23</v>
      </c>
      <c r="I153" s="199" t="s">
        <v>831</v>
      </c>
      <c r="J153" t="s">
        <v>920</v>
      </c>
    </row>
    <row r="154" spans="1:10">
      <c r="A154" s="203" t="s">
        <v>921</v>
      </c>
      <c r="B154" s="203" t="s">
        <v>319</v>
      </c>
      <c r="C154" s="203" t="s">
        <v>922</v>
      </c>
      <c r="D154" s="203" t="str">
        <f t="shared" si="2"/>
        <v>北海道士幌町</v>
      </c>
      <c r="E154" s="203" t="s">
        <v>921</v>
      </c>
      <c r="F154" s="203" t="s">
        <v>317</v>
      </c>
      <c r="G154" s="203" t="s">
        <v>923</v>
      </c>
      <c r="J154" s="207"/>
    </row>
    <row r="155" spans="1:10">
      <c r="A155" s="203" t="s">
        <v>924</v>
      </c>
      <c r="B155" s="203" t="s">
        <v>319</v>
      </c>
      <c r="C155" s="203" t="s">
        <v>925</v>
      </c>
      <c r="D155" s="203" t="str">
        <f t="shared" si="2"/>
        <v>北海道上士幌町</v>
      </c>
      <c r="E155" s="203" t="s">
        <v>924</v>
      </c>
      <c r="F155" s="203" t="s">
        <v>317</v>
      </c>
      <c r="G155" s="203" t="s">
        <v>926</v>
      </c>
      <c r="J155" s="208"/>
    </row>
    <row r="156" spans="1:10">
      <c r="A156" s="203" t="s">
        <v>927</v>
      </c>
      <c r="B156" s="203" t="s">
        <v>319</v>
      </c>
      <c r="C156" s="203" t="s">
        <v>928</v>
      </c>
      <c r="D156" s="203" t="str">
        <f t="shared" si="2"/>
        <v>北海道鹿追町</v>
      </c>
      <c r="E156" s="203" t="s">
        <v>927</v>
      </c>
      <c r="F156" s="203" t="s">
        <v>317</v>
      </c>
      <c r="G156" s="203" t="s">
        <v>929</v>
      </c>
      <c r="J156" s="207"/>
    </row>
    <row r="157" spans="1:10">
      <c r="A157" s="203" t="s">
        <v>930</v>
      </c>
      <c r="B157" s="203" t="s">
        <v>319</v>
      </c>
      <c r="C157" s="203" t="s">
        <v>931</v>
      </c>
      <c r="D157" s="203" t="str">
        <f t="shared" si="2"/>
        <v>北海道新得町</v>
      </c>
      <c r="E157" s="203" t="s">
        <v>930</v>
      </c>
      <c r="F157" s="203" t="s">
        <v>317</v>
      </c>
      <c r="G157" s="203" t="s">
        <v>932</v>
      </c>
      <c r="J157" s="208"/>
    </row>
    <row r="158" spans="1:10">
      <c r="A158" s="203" t="s">
        <v>933</v>
      </c>
      <c r="B158" s="203" t="s">
        <v>319</v>
      </c>
      <c r="C158" s="203" t="s">
        <v>934</v>
      </c>
      <c r="D158" s="203" t="str">
        <f t="shared" si="2"/>
        <v>北海道清水町</v>
      </c>
      <c r="E158" s="203" t="s">
        <v>933</v>
      </c>
      <c r="F158" s="203" t="s">
        <v>317</v>
      </c>
      <c r="G158" s="203" t="s">
        <v>935</v>
      </c>
      <c r="J158" s="207"/>
    </row>
    <row r="159" spans="1:10">
      <c r="A159" s="203" t="s">
        <v>936</v>
      </c>
      <c r="B159" s="203" t="s">
        <v>319</v>
      </c>
      <c r="C159" s="203" t="s">
        <v>937</v>
      </c>
      <c r="D159" s="203" t="str">
        <f t="shared" si="2"/>
        <v>北海道芽室町</v>
      </c>
      <c r="E159" s="203" t="s">
        <v>936</v>
      </c>
      <c r="F159" s="203" t="s">
        <v>317</v>
      </c>
      <c r="G159" s="203" t="s">
        <v>938</v>
      </c>
      <c r="J159" s="208"/>
    </row>
    <row r="160" spans="1:10">
      <c r="A160" s="203" t="s">
        <v>939</v>
      </c>
      <c r="B160" s="203" t="s">
        <v>319</v>
      </c>
      <c r="C160" s="203" t="s">
        <v>940</v>
      </c>
      <c r="D160" s="203" t="str">
        <f t="shared" si="2"/>
        <v>北海道中札内村</v>
      </c>
      <c r="E160" s="203" t="s">
        <v>939</v>
      </c>
      <c r="F160" s="203" t="s">
        <v>317</v>
      </c>
      <c r="G160" s="203" t="s">
        <v>941</v>
      </c>
      <c r="J160" s="207"/>
    </row>
    <row r="161" spans="1:10">
      <c r="A161" s="203" t="s">
        <v>942</v>
      </c>
      <c r="B161" s="203" t="s">
        <v>319</v>
      </c>
      <c r="C161" s="203" t="s">
        <v>943</v>
      </c>
      <c r="D161" s="203" t="str">
        <f t="shared" si="2"/>
        <v>北海道更別村</v>
      </c>
      <c r="E161" s="203" t="s">
        <v>942</v>
      </c>
      <c r="F161" s="203" t="s">
        <v>317</v>
      </c>
      <c r="G161" s="203" t="s">
        <v>944</v>
      </c>
      <c r="J161" s="208"/>
    </row>
    <row r="162" spans="1:10">
      <c r="A162" s="203" t="s">
        <v>945</v>
      </c>
      <c r="B162" s="203" t="s">
        <v>319</v>
      </c>
      <c r="C162" s="203" t="s">
        <v>946</v>
      </c>
      <c r="D162" s="203" t="str">
        <f t="shared" si="2"/>
        <v>北海道大樹町</v>
      </c>
      <c r="E162" s="203" t="s">
        <v>945</v>
      </c>
      <c r="F162" s="203" t="s">
        <v>317</v>
      </c>
      <c r="G162" s="203" t="s">
        <v>947</v>
      </c>
      <c r="J162" s="207"/>
    </row>
    <row r="163" spans="1:10">
      <c r="A163" s="203" t="s">
        <v>948</v>
      </c>
      <c r="B163" s="203" t="s">
        <v>319</v>
      </c>
      <c r="C163" s="203" t="s">
        <v>949</v>
      </c>
      <c r="D163" s="203" t="str">
        <f t="shared" si="2"/>
        <v>北海道広尾町</v>
      </c>
      <c r="E163" s="203" t="s">
        <v>948</v>
      </c>
      <c r="F163" s="203" t="s">
        <v>317</v>
      </c>
      <c r="G163" s="203" t="s">
        <v>950</v>
      </c>
      <c r="J163" s="208"/>
    </row>
    <row r="164" spans="1:10">
      <c r="A164" s="203" t="s">
        <v>951</v>
      </c>
      <c r="B164" s="203" t="s">
        <v>319</v>
      </c>
      <c r="C164" s="203" t="s">
        <v>952</v>
      </c>
      <c r="D164" s="203" t="str">
        <f t="shared" si="2"/>
        <v>北海道幕別町</v>
      </c>
      <c r="E164" s="203" t="s">
        <v>951</v>
      </c>
      <c r="F164" s="203" t="s">
        <v>317</v>
      </c>
      <c r="G164" s="203" t="s">
        <v>953</v>
      </c>
      <c r="J164" s="207"/>
    </row>
    <row r="165" spans="1:10">
      <c r="A165" s="203" t="s">
        <v>954</v>
      </c>
      <c r="B165" s="203" t="s">
        <v>319</v>
      </c>
      <c r="C165" s="203" t="s">
        <v>955</v>
      </c>
      <c r="D165" s="203" t="str">
        <f t="shared" si="2"/>
        <v>北海道池田町</v>
      </c>
      <c r="E165" s="203" t="s">
        <v>954</v>
      </c>
      <c r="F165" s="203" t="s">
        <v>317</v>
      </c>
      <c r="G165" s="203" t="s">
        <v>956</v>
      </c>
      <c r="J165" s="208"/>
    </row>
    <row r="166" spans="1:10">
      <c r="A166" s="203" t="s">
        <v>957</v>
      </c>
      <c r="B166" s="203" t="s">
        <v>319</v>
      </c>
      <c r="C166" s="203" t="s">
        <v>958</v>
      </c>
      <c r="D166" s="203" t="str">
        <f t="shared" si="2"/>
        <v>北海道豊頃町</v>
      </c>
      <c r="E166" s="203" t="s">
        <v>957</v>
      </c>
      <c r="F166" s="203" t="s">
        <v>317</v>
      </c>
      <c r="G166" s="203" t="s">
        <v>959</v>
      </c>
      <c r="J166" s="207"/>
    </row>
    <row r="167" spans="1:10">
      <c r="A167" s="203" t="s">
        <v>960</v>
      </c>
      <c r="B167" s="203" t="s">
        <v>319</v>
      </c>
      <c r="C167" s="203" t="s">
        <v>961</v>
      </c>
      <c r="D167" s="203" t="str">
        <f t="shared" si="2"/>
        <v>北海道本別町</v>
      </c>
      <c r="E167" s="203" t="s">
        <v>960</v>
      </c>
      <c r="F167" s="203" t="s">
        <v>317</v>
      </c>
      <c r="G167" s="203" t="s">
        <v>962</v>
      </c>
      <c r="J167" s="208"/>
    </row>
    <row r="168" spans="1:10">
      <c r="A168" s="203" t="s">
        <v>963</v>
      </c>
      <c r="B168" s="203" t="s">
        <v>319</v>
      </c>
      <c r="C168" s="203" t="s">
        <v>964</v>
      </c>
      <c r="D168" s="203" t="str">
        <f t="shared" si="2"/>
        <v>北海道足寄町</v>
      </c>
      <c r="E168" s="203" t="s">
        <v>963</v>
      </c>
      <c r="F168" s="203" t="s">
        <v>317</v>
      </c>
      <c r="G168" s="203" t="s">
        <v>965</v>
      </c>
      <c r="J168" s="207"/>
    </row>
    <row r="169" spans="1:10">
      <c r="A169" s="203" t="s">
        <v>966</v>
      </c>
      <c r="B169" s="203" t="s">
        <v>319</v>
      </c>
      <c r="C169" s="203" t="s">
        <v>967</v>
      </c>
      <c r="D169" s="203" t="str">
        <f t="shared" si="2"/>
        <v>北海道陸別町</v>
      </c>
      <c r="E169" s="203" t="s">
        <v>966</v>
      </c>
      <c r="F169" s="203" t="s">
        <v>317</v>
      </c>
      <c r="G169" s="203" t="s">
        <v>968</v>
      </c>
      <c r="J169" s="208"/>
    </row>
    <row r="170" spans="1:10">
      <c r="A170" s="203" t="s">
        <v>969</v>
      </c>
      <c r="B170" s="203" t="s">
        <v>319</v>
      </c>
      <c r="C170" s="203" t="s">
        <v>970</v>
      </c>
      <c r="D170" s="203" t="str">
        <f t="shared" si="2"/>
        <v>北海道浦幌町</v>
      </c>
      <c r="E170" s="203" t="s">
        <v>969</v>
      </c>
      <c r="F170" s="203" t="s">
        <v>317</v>
      </c>
      <c r="G170" s="203" t="s">
        <v>971</v>
      </c>
      <c r="J170" s="207"/>
    </row>
    <row r="171" spans="1:10">
      <c r="A171" s="203" t="s">
        <v>972</v>
      </c>
      <c r="B171" s="203" t="s">
        <v>319</v>
      </c>
      <c r="C171" s="203" t="s">
        <v>973</v>
      </c>
      <c r="D171" s="203" t="str">
        <f t="shared" si="2"/>
        <v>北海道釧路町</v>
      </c>
      <c r="E171" s="203" t="s">
        <v>972</v>
      </c>
      <c r="F171" s="203" t="s">
        <v>317</v>
      </c>
      <c r="G171" s="203" t="s">
        <v>974</v>
      </c>
      <c r="J171" s="208"/>
    </row>
    <row r="172" spans="1:10">
      <c r="A172" s="203" t="s">
        <v>975</v>
      </c>
      <c r="B172" s="203" t="s">
        <v>319</v>
      </c>
      <c r="C172" s="203" t="s">
        <v>976</v>
      </c>
      <c r="D172" s="203" t="str">
        <f t="shared" si="2"/>
        <v>北海道厚岸町</v>
      </c>
      <c r="E172" s="203" t="s">
        <v>975</v>
      </c>
      <c r="F172" s="203" t="s">
        <v>317</v>
      </c>
      <c r="G172" s="203" t="s">
        <v>977</v>
      </c>
      <c r="J172" s="207"/>
    </row>
    <row r="173" spans="1:10">
      <c r="A173" s="203" t="s">
        <v>978</v>
      </c>
      <c r="B173" s="203" t="s">
        <v>319</v>
      </c>
      <c r="C173" s="203" t="s">
        <v>979</v>
      </c>
      <c r="D173" s="203" t="str">
        <f t="shared" si="2"/>
        <v>北海道浜中町</v>
      </c>
      <c r="E173" s="203" t="s">
        <v>978</v>
      </c>
      <c r="F173" s="203" t="s">
        <v>317</v>
      </c>
      <c r="G173" s="203" t="s">
        <v>980</v>
      </c>
      <c r="J173" s="208"/>
    </row>
    <row r="174" spans="1:10">
      <c r="A174" s="203" t="s">
        <v>981</v>
      </c>
      <c r="B174" s="203" t="s">
        <v>319</v>
      </c>
      <c r="C174" s="203" t="s">
        <v>982</v>
      </c>
      <c r="D174" s="203" t="str">
        <f t="shared" si="2"/>
        <v>北海道標茶町</v>
      </c>
      <c r="E174" s="203" t="s">
        <v>981</v>
      </c>
      <c r="F174" s="203" t="s">
        <v>317</v>
      </c>
      <c r="G174" s="203" t="s">
        <v>983</v>
      </c>
      <c r="J174" s="207"/>
    </row>
    <row r="175" spans="1:10">
      <c r="A175" s="203" t="s">
        <v>984</v>
      </c>
      <c r="B175" s="203" t="s">
        <v>319</v>
      </c>
      <c r="C175" s="203" t="s">
        <v>985</v>
      </c>
      <c r="D175" s="203" t="str">
        <f t="shared" si="2"/>
        <v>北海道弟子屈町</v>
      </c>
      <c r="E175" s="203" t="s">
        <v>984</v>
      </c>
      <c r="F175" s="203" t="s">
        <v>317</v>
      </c>
      <c r="G175" s="203" t="s">
        <v>986</v>
      </c>
      <c r="J175" s="208"/>
    </row>
    <row r="176" spans="1:10">
      <c r="A176" s="203" t="s">
        <v>987</v>
      </c>
      <c r="B176" s="203" t="s">
        <v>319</v>
      </c>
      <c r="C176" s="203" t="s">
        <v>988</v>
      </c>
      <c r="D176" s="203" t="str">
        <f t="shared" si="2"/>
        <v>北海道鶴居村</v>
      </c>
      <c r="E176" s="203" t="s">
        <v>987</v>
      </c>
      <c r="F176" s="203" t="s">
        <v>317</v>
      </c>
      <c r="G176" s="203" t="s">
        <v>989</v>
      </c>
      <c r="J176" s="207"/>
    </row>
    <row r="177" spans="1:10">
      <c r="A177" s="203" t="s">
        <v>990</v>
      </c>
      <c r="B177" s="203" t="s">
        <v>319</v>
      </c>
      <c r="C177" s="203" t="s">
        <v>991</v>
      </c>
      <c r="D177" s="203" t="str">
        <f t="shared" si="2"/>
        <v>北海道白糠町</v>
      </c>
      <c r="E177" s="203" t="s">
        <v>990</v>
      </c>
      <c r="F177" s="203" t="s">
        <v>317</v>
      </c>
      <c r="G177" s="203" t="s">
        <v>992</v>
      </c>
      <c r="J177" s="208"/>
    </row>
    <row r="178" spans="1:10">
      <c r="A178" s="203" t="s">
        <v>993</v>
      </c>
      <c r="B178" s="203" t="s">
        <v>319</v>
      </c>
      <c r="C178" s="203" t="s">
        <v>994</v>
      </c>
      <c r="D178" s="203" t="str">
        <f t="shared" si="2"/>
        <v>北海道別海町</v>
      </c>
      <c r="E178" s="203" t="s">
        <v>993</v>
      </c>
      <c r="F178" s="203" t="s">
        <v>317</v>
      </c>
      <c r="G178" s="203" t="s">
        <v>995</v>
      </c>
      <c r="J178" s="207"/>
    </row>
    <row r="179" spans="1:10">
      <c r="A179" s="203" t="s">
        <v>996</v>
      </c>
      <c r="B179" s="203" t="s">
        <v>319</v>
      </c>
      <c r="C179" s="203" t="s">
        <v>997</v>
      </c>
      <c r="D179" s="203" t="str">
        <f t="shared" si="2"/>
        <v>北海道中標津町</v>
      </c>
      <c r="E179" s="203" t="s">
        <v>996</v>
      </c>
      <c r="F179" s="203" t="s">
        <v>317</v>
      </c>
      <c r="G179" s="203" t="s">
        <v>998</v>
      </c>
      <c r="J179" s="208"/>
    </row>
    <row r="180" spans="1:10">
      <c r="A180" s="203" t="s">
        <v>999</v>
      </c>
      <c r="B180" s="203" t="s">
        <v>319</v>
      </c>
      <c r="C180" s="203" t="s">
        <v>1000</v>
      </c>
      <c r="D180" s="203" t="str">
        <f t="shared" si="2"/>
        <v>北海道標津町</v>
      </c>
      <c r="E180" s="203" t="s">
        <v>999</v>
      </c>
      <c r="F180" s="203" t="s">
        <v>317</v>
      </c>
      <c r="G180" s="203" t="s">
        <v>1001</v>
      </c>
      <c r="J180" s="207"/>
    </row>
    <row r="181" spans="1:10">
      <c r="A181" s="203" t="s">
        <v>1002</v>
      </c>
      <c r="B181" s="203" t="s">
        <v>319</v>
      </c>
      <c r="C181" s="203" t="s">
        <v>1003</v>
      </c>
      <c r="D181" s="203" t="str">
        <f t="shared" si="2"/>
        <v>北海道羅臼町</v>
      </c>
      <c r="E181" s="203" t="s">
        <v>1002</v>
      </c>
      <c r="F181" s="203" t="s">
        <v>317</v>
      </c>
      <c r="G181" s="203" t="s">
        <v>1004</v>
      </c>
      <c r="J181" s="208"/>
    </row>
    <row r="182" spans="1:10">
      <c r="A182" s="203" t="s">
        <v>1005</v>
      </c>
      <c r="B182" s="203" t="s">
        <v>319</v>
      </c>
      <c r="C182" s="203" t="s">
        <v>1006</v>
      </c>
      <c r="D182" s="203" t="str">
        <f t="shared" si="2"/>
        <v>北海道色丹村</v>
      </c>
      <c r="E182" s="203" t="s">
        <v>1005</v>
      </c>
      <c r="F182" s="203" t="s">
        <v>317</v>
      </c>
      <c r="G182" s="203" t="s">
        <v>1007</v>
      </c>
      <c r="J182" s="207"/>
    </row>
    <row r="183" spans="1:10">
      <c r="A183" s="203" t="s">
        <v>1008</v>
      </c>
      <c r="B183" s="203" t="s">
        <v>319</v>
      </c>
      <c r="C183" s="203" t="s">
        <v>1009</v>
      </c>
      <c r="D183" s="203" t="str">
        <f t="shared" si="2"/>
        <v>北海道泊村</v>
      </c>
      <c r="E183" s="203" t="s">
        <v>1008</v>
      </c>
      <c r="F183" s="203" t="s">
        <v>317</v>
      </c>
      <c r="G183" s="203" t="s">
        <v>1010</v>
      </c>
      <c r="J183" s="208"/>
    </row>
    <row r="184" spans="1:10">
      <c r="A184" s="203" t="s">
        <v>1011</v>
      </c>
      <c r="B184" s="203" t="s">
        <v>319</v>
      </c>
      <c r="C184" s="203" t="s">
        <v>1012</v>
      </c>
      <c r="D184" s="203" t="str">
        <f t="shared" si="2"/>
        <v>北海道留夜別村</v>
      </c>
      <c r="E184" s="203" t="s">
        <v>1011</v>
      </c>
      <c r="F184" s="203" t="s">
        <v>317</v>
      </c>
      <c r="G184" s="203" t="s">
        <v>1013</v>
      </c>
      <c r="J184" s="207"/>
    </row>
    <row r="185" spans="1:10">
      <c r="A185" s="203" t="s">
        <v>1014</v>
      </c>
      <c r="B185" s="203" t="s">
        <v>319</v>
      </c>
      <c r="C185" s="203" t="s">
        <v>1015</v>
      </c>
      <c r="D185" s="203" t="str">
        <f t="shared" si="2"/>
        <v>北海道留別村</v>
      </c>
      <c r="E185" s="203" t="s">
        <v>1014</v>
      </c>
      <c r="F185" s="203" t="s">
        <v>317</v>
      </c>
      <c r="G185" s="203" t="s">
        <v>1016</v>
      </c>
      <c r="J185" s="208"/>
    </row>
    <row r="186" spans="1:10">
      <c r="A186" s="203" t="s">
        <v>1017</v>
      </c>
      <c r="B186" s="203" t="s">
        <v>319</v>
      </c>
      <c r="C186" s="203" t="s">
        <v>1018</v>
      </c>
      <c r="D186" s="203" t="str">
        <f t="shared" si="2"/>
        <v>北海道紗那村</v>
      </c>
      <c r="E186" s="203" t="s">
        <v>1017</v>
      </c>
      <c r="F186" s="203" t="s">
        <v>317</v>
      </c>
      <c r="G186" s="203" t="s">
        <v>1019</v>
      </c>
      <c r="J186" s="207"/>
    </row>
    <row r="187" spans="1:10">
      <c r="A187" s="203" t="s">
        <v>1020</v>
      </c>
      <c r="B187" s="203" t="s">
        <v>319</v>
      </c>
      <c r="C187" s="203" t="s">
        <v>1021</v>
      </c>
      <c r="D187" s="203" t="str">
        <f t="shared" si="2"/>
        <v>北海道蘂取村</v>
      </c>
      <c r="E187" s="203" t="s">
        <v>1020</v>
      </c>
      <c r="F187" s="203" t="s">
        <v>317</v>
      </c>
      <c r="G187" s="203" t="s">
        <v>1022</v>
      </c>
      <c r="J187" s="208"/>
    </row>
    <row r="188" spans="1:10">
      <c r="A188" s="200" t="s">
        <v>1023</v>
      </c>
      <c r="B188" s="200" t="s">
        <v>1024</v>
      </c>
      <c r="C188" s="200" t="s">
        <v>1024</v>
      </c>
      <c r="D188" s="200" t="str">
        <f t="shared" si="2"/>
        <v>青森県青森県</v>
      </c>
      <c r="E188" s="200" t="s">
        <v>1023</v>
      </c>
      <c r="F188" s="201" t="s">
        <v>1025</v>
      </c>
      <c r="G188" s="202"/>
      <c r="J188" s="208"/>
    </row>
    <row r="189" spans="1:10">
      <c r="A189" s="203" t="s">
        <v>1026</v>
      </c>
      <c r="B189" s="203" t="s">
        <v>323</v>
      </c>
      <c r="C189" s="203" t="s">
        <v>709</v>
      </c>
      <c r="D189" s="203" t="str">
        <f t="shared" si="2"/>
        <v>青森県青森市</v>
      </c>
      <c r="E189" s="203" t="s">
        <v>1026</v>
      </c>
      <c r="F189" s="203" t="s">
        <v>1027</v>
      </c>
      <c r="G189" s="203" t="s">
        <v>1028</v>
      </c>
    </row>
    <row r="190" spans="1:10">
      <c r="A190" s="203" t="s">
        <v>1029</v>
      </c>
      <c r="B190" s="203" t="s">
        <v>323</v>
      </c>
      <c r="C190" s="203" t="s">
        <v>1030</v>
      </c>
      <c r="D190" s="203" t="str">
        <f t="shared" si="2"/>
        <v>青森県弘前市</v>
      </c>
      <c r="E190" s="203" t="s">
        <v>1029</v>
      </c>
      <c r="F190" s="203" t="s">
        <v>1027</v>
      </c>
      <c r="G190" s="203" t="s">
        <v>1031</v>
      </c>
    </row>
    <row r="191" spans="1:10">
      <c r="A191" s="203" t="s">
        <v>1032</v>
      </c>
      <c r="B191" s="203" t="s">
        <v>323</v>
      </c>
      <c r="C191" s="203" t="s">
        <v>773</v>
      </c>
      <c r="D191" s="203" t="str">
        <f t="shared" si="2"/>
        <v>青森県八戸市</v>
      </c>
      <c r="E191" s="203" t="s">
        <v>1032</v>
      </c>
      <c r="F191" s="203" t="s">
        <v>1027</v>
      </c>
      <c r="G191" s="203" t="s">
        <v>1033</v>
      </c>
    </row>
    <row r="192" spans="1:10">
      <c r="A192" s="203" t="s">
        <v>1034</v>
      </c>
      <c r="B192" s="203" t="s">
        <v>323</v>
      </c>
      <c r="C192" s="203" t="s">
        <v>1035</v>
      </c>
      <c r="D192" s="203" t="str">
        <f t="shared" si="2"/>
        <v>青森県黒石市</v>
      </c>
      <c r="E192" s="203" t="s">
        <v>1034</v>
      </c>
      <c r="F192" s="203" t="s">
        <v>1027</v>
      </c>
      <c r="G192" s="203" t="s">
        <v>1036</v>
      </c>
    </row>
    <row r="193" spans="1:7">
      <c r="A193" s="203" t="s">
        <v>1037</v>
      </c>
      <c r="B193" s="203" t="s">
        <v>323</v>
      </c>
      <c r="C193" s="203" t="s">
        <v>1038</v>
      </c>
      <c r="D193" s="203" t="str">
        <f t="shared" si="2"/>
        <v>青森県五所川原市</v>
      </c>
      <c r="E193" s="203" t="s">
        <v>1037</v>
      </c>
      <c r="F193" s="203" t="s">
        <v>1027</v>
      </c>
      <c r="G193" s="203" t="s">
        <v>1039</v>
      </c>
    </row>
    <row r="194" spans="1:7">
      <c r="A194" s="203" t="s">
        <v>1040</v>
      </c>
      <c r="B194" s="203" t="s">
        <v>323</v>
      </c>
      <c r="C194" s="203" t="s">
        <v>1041</v>
      </c>
      <c r="D194" s="203" t="str">
        <f t="shared" si="2"/>
        <v>青森県十和田市</v>
      </c>
      <c r="E194" s="203" t="s">
        <v>1040</v>
      </c>
      <c r="F194" s="203" t="s">
        <v>1027</v>
      </c>
      <c r="G194" s="203" t="s">
        <v>1042</v>
      </c>
    </row>
    <row r="195" spans="1:7">
      <c r="A195" s="203" t="s">
        <v>1043</v>
      </c>
      <c r="B195" s="203" t="s">
        <v>323</v>
      </c>
      <c r="C195" s="203" t="s">
        <v>1044</v>
      </c>
      <c r="D195" s="203" t="str">
        <f t="shared" ref="D195:D258" si="3">B195&amp;C195</f>
        <v>青森県三沢市</v>
      </c>
      <c r="E195" s="203" t="s">
        <v>1043</v>
      </c>
      <c r="F195" s="203" t="s">
        <v>1027</v>
      </c>
      <c r="G195" s="203" t="s">
        <v>1045</v>
      </c>
    </row>
    <row r="196" spans="1:7">
      <c r="A196" s="203" t="s">
        <v>1046</v>
      </c>
      <c r="B196" s="203" t="s">
        <v>323</v>
      </c>
      <c r="C196" s="203" t="s">
        <v>1047</v>
      </c>
      <c r="D196" s="203" t="str">
        <f t="shared" si="3"/>
        <v>青森県むつ市</v>
      </c>
      <c r="E196" s="203" t="s">
        <v>1046</v>
      </c>
      <c r="F196" s="203" t="s">
        <v>1027</v>
      </c>
      <c r="G196" s="203" t="s">
        <v>1048</v>
      </c>
    </row>
    <row r="197" spans="1:7">
      <c r="A197" s="203" t="s">
        <v>1049</v>
      </c>
      <c r="B197" s="203" t="s">
        <v>323</v>
      </c>
      <c r="C197" s="203" t="s">
        <v>1050</v>
      </c>
      <c r="D197" s="203" t="str">
        <f t="shared" si="3"/>
        <v>青森県つがる市</v>
      </c>
      <c r="E197" s="203" t="s">
        <v>1049</v>
      </c>
      <c r="F197" s="203" t="s">
        <v>1027</v>
      </c>
      <c r="G197" s="203" t="s">
        <v>1051</v>
      </c>
    </row>
    <row r="198" spans="1:7">
      <c r="A198" s="203" t="s">
        <v>1052</v>
      </c>
      <c r="B198" s="203" t="s">
        <v>323</v>
      </c>
      <c r="C198" s="203" t="s">
        <v>1053</v>
      </c>
      <c r="D198" s="203" t="str">
        <f t="shared" si="3"/>
        <v>青森県平川市</v>
      </c>
      <c r="E198" s="203" t="s">
        <v>1052</v>
      </c>
      <c r="F198" s="203" t="s">
        <v>1027</v>
      </c>
      <c r="G198" s="203" t="s">
        <v>1054</v>
      </c>
    </row>
    <row r="199" spans="1:7">
      <c r="A199" s="203" t="s">
        <v>1055</v>
      </c>
      <c r="B199" s="203" t="s">
        <v>323</v>
      </c>
      <c r="C199" s="203" t="s">
        <v>1056</v>
      </c>
      <c r="D199" s="203" t="str">
        <f t="shared" si="3"/>
        <v>青森県平内町</v>
      </c>
      <c r="E199" s="203" t="s">
        <v>1055</v>
      </c>
      <c r="F199" s="203" t="s">
        <v>1027</v>
      </c>
      <c r="G199" s="203" t="s">
        <v>1057</v>
      </c>
    </row>
    <row r="200" spans="1:7">
      <c r="A200" s="203" t="s">
        <v>1058</v>
      </c>
      <c r="B200" s="203" t="s">
        <v>323</v>
      </c>
      <c r="C200" s="203" t="s">
        <v>1059</v>
      </c>
      <c r="D200" s="203" t="str">
        <f t="shared" si="3"/>
        <v>青森県今別町</v>
      </c>
      <c r="E200" s="203" t="s">
        <v>1058</v>
      </c>
      <c r="F200" s="203" t="s">
        <v>1027</v>
      </c>
      <c r="G200" s="203" t="s">
        <v>1060</v>
      </c>
    </row>
    <row r="201" spans="1:7">
      <c r="A201" s="203" t="s">
        <v>1061</v>
      </c>
      <c r="B201" s="203" t="s">
        <v>323</v>
      </c>
      <c r="C201" s="203" t="s">
        <v>1062</v>
      </c>
      <c r="D201" s="203" t="str">
        <f t="shared" si="3"/>
        <v>青森県蓬田村</v>
      </c>
      <c r="E201" s="203" t="s">
        <v>1061</v>
      </c>
      <c r="F201" s="203" t="s">
        <v>1027</v>
      </c>
      <c r="G201" s="203" t="s">
        <v>1063</v>
      </c>
    </row>
    <row r="202" spans="1:7">
      <c r="A202" s="203" t="s">
        <v>1064</v>
      </c>
      <c r="B202" s="203" t="s">
        <v>323</v>
      </c>
      <c r="C202" s="203" t="s">
        <v>1065</v>
      </c>
      <c r="D202" s="203" t="str">
        <f t="shared" si="3"/>
        <v>青森県外ヶ浜町</v>
      </c>
      <c r="E202" s="203" t="s">
        <v>1064</v>
      </c>
      <c r="F202" s="203" t="s">
        <v>1027</v>
      </c>
      <c r="G202" s="203" t="s">
        <v>1066</v>
      </c>
    </row>
    <row r="203" spans="1:7">
      <c r="A203" s="203" t="s">
        <v>1067</v>
      </c>
      <c r="B203" s="203" t="s">
        <v>323</v>
      </c>
      <c r="C203" s="203" t="s">
        <v>1068</v>
      </c>
      <c r="D203" s="203" t="str">
        <f t="shared" si="3"/>
        <v>青森県鰺ヶ沢町</v>
      </c>
      <c r="E203" s="203" t="s">
        <v>1067</v>
      </c>
      <c r="F203" s="203" t="s">
        <v>1027</v>
      </c>
      <c r="G203" s="203" t="s">
        <v>1069</v>
      </c>
    </row>
    <row r="204" spans="1:7">
      <c r="A204" s="203" t="s">
        <v>1070</v>
      </c>
      <c r="B204" s="203" t="s">
        <v>323</v>
      </c>
      <c r="C204" s="203" t="s">
        <v>1071</v>
      </c>
      <c r="D204" s="203" t="str">
        <f t="shared" si="3"/>
        <v>青森県深浦町</v>
      </c>
      <c r="E204" s="203" t="s">
        <v>1070</v>
      </c>
      <c r="F204" s="203" t="s">
        <v>1027</v>
      </c>
      <c r="G204" s="203" t="s">
        <v>1072</v>
      </c>
    </row>
    <row r="205" spans="1:7">
      <c r="A205" s="203" t="s">
        <v>1073</v>
      </c>
      <c r="B205" s="203" t="s">
        <v>323</v>
      </c>
      <c r="C205" s="203" t="s">
        <v>1074</v>
      </c>
      <c r="D205" s="203" t="str">
        <f t="shared" si="3"/>
        <v>青森県西目屋村</v>
      </c>
      <c r="E205" s="203" t="s">
        <v>1073</v>
      </c>
      <c r="F205" s="203" t="s">
        <v>1027</v>
      </c>
      <c r="G205" s="203" t="s">
        <v>1075</v>
      </c>
    </row>
    <row r="206" spans="1:7">
      <c r="A206" s="203" t="s">
        <v>1076</v>
      </c>
      <c r="B206" s="203" t="s">
        <v>323</v>
      </c>
      <c r="C206" s="203" t="s">
        <v>1077</v>
      </c>
      <c r="D206" s="203" t="str">
        <f t="shared" si="3"/>
        <v>青森県藤崎町</v>
      </c>
      <c r="E206" s="203" t="s">
        <v>1076</v>
      </c>
      <c r="F206" s="203" t="s">
        <v>1027</v>
      </c>
      <c r="G206" s="203" t="s">
        <v>1078</v>
      </c>
    </row>
    <row r="207" spans="1:7">
      <c r="A207" s="203" t="s">
        <v>1079</v>
      </c>
      <c r="B207" s="203" t="s">
        <v>323</v>
      </c>
      <c r="C207" s="203" t="s">
        <v>1080</v>
      </c>
      <c r="D207" s="203" t="str">
        <f t="shared" si="3"/>
        <v>青森県大鰐町</v>
      </c>
      <c r="E207" s="203" t="s">
        <v>1079</v>
      </c>
      <c r="F207" s="203" t="s">
        <v>1027</v>
      </c>
      <c r="G207" s="203" t="s">
        <v>1081</v>
      </c>
    </row>
    <row r="208" spans="1:7">
      <c r="A208" s="203" t="s">
        <v>1082</v>
      </c>
      <c r="B208" s="203" t="s">
        <v>323</v>
      </c>
      <c r="C208" s="203" t="s">
        <v>1083</v>
      </c>
      <c r="D208" s="203" t="str">
        <f t="shared" si="3"/>
        <v>青森県田舎館村</v>
      </c>
      <c r="E208" s="203" t="s">
        <v>1082</v>
      </c>
      <c r="F208" s="203" t="s">
        <v>1027</v>
      </c>
      <c r="G208" s="203" t="s">
        <v>1084</v>
      </c>
    </row>
    <row r="209" spans="1:7">
      <c r="A209" s="203" t="s">
        <v>1085</v>
      </c>
      <c r="B209" s="203" t="s">
        <v>323</v>
      </c>
      <c r="C209" s="203" t="s">
        <v>1086</v>
      </c>
      <c r="D209" s="203" t="str">
        <f t="shared" si="3"/>
        <v>青森県板柳町</v>
      </c>
      <c r="E209" s="203" t="s">
        <v>1085</v>
      </c>
      <c r="F209" s="203" t="s">
        <v>1027</v>
      </c>
      <c r="G209" s="203" t="s">
        <v>1087</v>
      </c>
    </row>
    <row r="210" spans="1:7">
      <c r="A210" s="203" t="s">
        <v>1088</v>
      </c>
      <c r="B210" s="203" t="s">
        <v>323</v>
      </c>
      <c r="C210" s="203" t="s">
        <v>1089</v>
      </c>
      <c r="D210" s="203" t="str">
        <f t="shared" si="3"/>
        <v>青森県鶴田町</v>
      </c>
      <c r="E210" s="203" t="s">
        <v>1088</v>
      </c>
      <c r="F210" s="203" t="s">
        <v>1027</v>
      </c>
      <c r="G210" s="203" t="s">
        <v>1090</v>
      </c>
    </row>
    <row r="211" spans="1:7">
      <c r="A211" s="203" t="s">
        <v>1091</v>
      </c>
      <c r="B211" s="203" t="s">
        <v>323</v>
      </c>
      <c r="C211" s="203" t="s">
        <v>1092</v>
      </c>
      <c r="D211" s="203" t="str">
        <f t="shared" si="3"/>
        <v>青森県中泊町</v>
      </c>
      <c r="E211" s="203" t="s">
        <v>1091</v>
      </c>
      <c r="F211" s="203" t="s">
        <v>1027</v>
      </c>
      <c r="G211" s="203" t="s">
        <v>1093</v>
      </c>
    </row>
    <row r="212" spans="1:7">
      <c r="A212" s="203" t="s">
        <v>1094</v>
      </c>
      <c r="B212" s="203" t="s">
        <v>323</v>
      </c>
      <c r="C212" s="203" t="s">
        <v>1095</v>
      </c>
      <c r="D212" s="203" t="str">
        <f t="shared" si="3"/>
        <v>青森県野辺地町</v>
      </c>
      <c r="E212" s="203" t="s">
        <v>1094</v>
      </c>
      <c r="F212" s="203" t="s">
        <v>1027</v>
      </c>
      <c r="G212" s="203" t="s">
        <v>1096</v>
      </c>
    </row>
    <row r="213" spans="1:7">
      <c r="A213" s="203" t="s">
        <v>1097</v>
      </c>
      <c r="B213" s="203" t="s">
        <v>323</v>
      </c>
      <c r="C213" s="203" t="s">
        <v>1098</v>
      </c>
      <c r="D213" s="203" t="str">
        <f t="shared" si="3"/>
        <v>青森県七戸町</v>
      </c>
      <c r="E213" s="203" t="s">
        <v>1097</v>
      </c>
      <c r="F213" s="203" t="s">
        <v>1027</v>
      </c>
      <c r="G213" s="203" t="s">
        <v>1099</v>
      </c>
    </row>
    <row r="214" spans="1:7">
      <c r="A214" s="203" t="s">
        <v>1100</v>
      </c>
      <c r="B214" s="203" t="s">
        <v>323</v>
      </c>
      <c r="C214" s="203" t="s">
        <v>1101</v>
      </c>
      <c r="D214" s="203" t="str">
        <f t="shared" si="3"/>
        <v>青森県六戸町</v>
      </c>
      <c r="E214" s="203" t="s">
        <v>1100</v>
      </c>
      <c r="F214" s="203" t="s">
        <v>1027</v>
      </c>
      <c r="G214" s="203" t="s">
        <v>1102</v>
      </c>
    </row>
    <row r="215" spans="1:7">
      <c r="A215" s="203" t="s">
        <v>1103</v>
      </c>
      <c r="B215" s="203" t="s">
        <v>323</v>
      </c>
      <c r="C215" s="203" t="s">
        <v>1104</v>
      </c>
      <c r="D215" s="203" t="str">
        <f t="shared" si="3"/>
        <v>青森県横浜町</v>
      </c>
      <c r="E215" s="203" t="s">
        <v>1103</v>
      </c>
      <c r="F215" s="203" t="s">
        <v>1027</v>
      </c>
      <c r="G215" s="203" t="s">
        <v>1105</v>
      </c>
    </row>
    <row r="216" spans="1:7">
      <c r="A216" s="203" t="s">
        <v>1106</v>
      </c>
      <c r="B216" s="203" t="s">
        <v>323</v>
      </c>
      <c r="C216" s="203" t="s">
        <v>1107</v>
      </c>
      <c r="D216" s="203" t="str">
        <f t="shared" si="3"/>
        <v>青森県東北町</v>
      </c>
      <c r="E216" s="203" t="s">
        <v>1106</v>
      </c>
      <c r="F216" s="203" t="s">
        <v>1027</v>
      </c>
      <c r="G216" s="203" t="s">
        <v>1108</v>
      </c>
    </row>
    <row r="217" spans="1:7">
      <c r="A217" s="203" t="s">
        <v>1109</v>
      </c>
      <c r="B217" s="203" t="s">
        <v>323</v>
      </c>
      <c r="C217" s="203" t="s">
        <v>1110</v>
      </c>
      <c r="D217" s="203" t="str">
        <f t="shared" si="3"/>
        <v>青森県六ヶ所村</v>
      </c>
      <c r="E217" s="203" t="s">
        <v>1109</v>
      </c>
      <c r="F217" s="203" t="s">
        <v>1027</v>
      </c>
      <c r="G217" s="203" t="s">
        <v>1111</v>
      </c>
    </row>
    <row r="218" spans="1:7">
      <c r="A218" s="203" t="s">
        <v>1112</v>
      </c>
      <c r="B218" s="203" t="s">
        <v>323</v>
      </c>
      <c r="C218" s="203" t="s">
        <v>1113</v>
      </c>
      <c r="D218" s="203" t="str">
        <f t="shared" si="3"/>
        <v>青森県おいらせ町</v>
      </c>
      <c r="E218" s="203" t="s">
        <v>1112</v>
      </c>
      <c r="F218" s="203" t="s">
        <v>1027</v>
      </c>
      <c r="G218" s="203" t="s">
        <v>1114</v>
      </c>
    </row>
    <row r="219" spans="1:7">
      <c r="A219" s="203" t="s">
        <v>1115</v>
      </c>
      <c r="B219" s="203" t="s">
        <v>323</v>
      </c>
      <c r="C219" s="203" t="s">
        <v>1116</v>
      </c>
      <c r="D219" s="203" t="str">
        <f t="shared" si="3"/>
        <v>青森県大間町</v>
      </c>
      <c r="E219" s="203" t="s">
        <v>1115</v>
      </c>
      <c r="F219" s="203" t="s">
        <v>1027</v>
      </c>
      <c r="G219" s="203" t="s">
        <v>1117</v>
      </c>
    </row>
    <row r="220" spans="1:7">
      <c r="A220" s="203" t="s">
        <v>1118</v>
      </c>
      <c r="B220" s="203" t="s">
        <v>323</v>
      </c>
      <c r="C220" s="203" t="s">
        <v>1119</v>
      </c>
      <c r="D220" s="203" t="str">
        <f t="shared" si="3"/>
        <v>青森県東通村</v>
      </c>
      <c r="E220" s="203" t="s">
        <v>1118</v>
      </c>
      <c r="F220" s="203" t="s">
        <v>1027</v>
      </c>
      <c r="G220" s="203" t="s">
        <v>1120</v>
      </c>
    </row>
    <row r="221" spans="1:7">
      <c r="A221" s="203" t="s">
        <v>1121</v>
      </c>
      <c r="B221" s="203" t="s">
        <v>323</v>
      </c>
      <c r="C221" s="203" t="s">
        <v>1122</v>
      </c>
      <c r="D221" s="203" t="str">
        <f t="shared" si="3"/>
        <v>青森県風間浦村</v>
      </c>
      <c r="E221" s="203" t="s">
        <v>1121</v>
      </c>
      <c r="F221" s="203" t="s">
        <v>1027</v>
      </c>
      <c r="G221" s="203" t="s">
        <v>1123</v>
      </c>
    </row>
    <row r="222" spans="1:7">
      <c r="A222" s="203" t="s">
        <v>1124</v>
      </c>
      <c r="B222" s="203" t="s">
        <v>323</v>
      </c>
      <c r="C222" s="203" t="s">
        <v>1125</v>
      </c>
      <c r="D222" s="203" t="str">
        <f t="shared" si="3"/>
        <v>青森県佐井村</v>
      </c>
      <c r="E222" s="203" t="s">
        <v>1124</v>
      </c>
      <c r="F222" s="203" t="s">
        <v>1027</v>
      </c>
      <c r="G222" s="203" t="s">
        <v>1126</v>
      </c>
    </row>
    <row r="223" spans="1:7">
      <c r="A223" s="203" t="s">
        <v>1127</v>
      </c>
      <c r="B223" s="203" t="s">
        <v>323</v>
      </c>
      <c r="C223" s="203" t="s">
        <v>1128</v>
      </c>
      <c r="D223" s="203" t="str">
        <f t="shared" si="3"/>
        <v>青森県三戸町</v>
      </c>
      <c r="E223" s="203" t="s">
        <v>1127</v>
      </c>
      <c r="F223" s="203" t="s">
        <v>1027</v>
      </c>
      <c r="G223" s="203" t="s">
        <v>1129</v>
      </c>
    </row>
    <row r="224" spans="1:7">
      <c r="A224" s="203" t="s">
        <v>1130</v>
      </c>
      <c r="B224" s="203" t="s">
        <v>323</v>
      </c>
      <c r="C224" s="203" t="s">
        <v>1131</v>
      </c>
      <c r="D224" s="203" t="str">
        <f t="shared" si="3"/>
        <v>青森県五戸町</v>
      </c>
      <c r="E224" s="203" t="s">
        <v>1130</v>
      </c>
      <c r="F224" s="203" t="s">
        <v>1027</v>
      </c>
      <c r="G224" s="203" t="s">
        <v>1132</v>
      </c>
    </row>
    <row r="225" spans="1:7">
      <c r="A225" s="203" t="s">
        <v>1133</v>
      </c>
      <c r="B225" s="203" t="s">
        <v>323</v>
      </c>
      <c r="C225" s="203" t="s">
        <v>1134</v>
      </c>
      <c r="D225" s="203" t="str">
        <f t="shared" si="3"/>
        <v>青森県田子町</v>
      </c>
      <c r="E225" s="203" t="s">
        <v>1133</v>
      </c>
      <c r="F225" s="203" t="s">
        <v>1027</v>
      </c>
      <c r="G225" s="203" t="s">
        <v>1135</v>
      </c>
    </row>
    <row r="226" spans="1:7">
      <c r="A226" s="203" t="s">
        <v>1136</v>
      </c>
      <c r="B226" s="203" t="s">
        <v>323</v>
      </c>
      <c r="C226" s="203" t="s">
        <v>1137</v>
      </c>
      <c r="D226" s="203" t="str">
        <f t="shared" si="3"/>
        <v>青森県南部町</v>
      </c>
      <c r="E226" s="203" t="s">
        <v>1136</v>
      </c>
      <c r="F226" s="203" t="s">
        <v>1027</v>
      </c>
      <c r="G226" s="203" t="s">
        <v>1138</v>
      </c>
    </row>
    <row r="227" spans="1:7">
      <c r="A227" s="203" t="s">
        <v>1139</v>
      </c>
      <c r="B227" s="203" t="s">
        <v>323</v>
      </c>
      <c r="C227" s="203" t="s">
        <v>1140</v>
      </c>
      <c r="D227" s="203" t="str">
        <f t="shared" si="3"/>
        <v>青森県階上町</v>
      </c>
      <c r="E227" s="203" t="s">
        <v>1139</v>
      </c>
      <c r="F227" s="203" t="s">
        <v>1027</v>
      </c>
      <c r="G227" s="203" t="s">
        <v>1141</v>
      </c>
    </row>
    <row r="228" spans="1:7">
      <c r="A228" s="203" t="s">
        <v>1142</v>
      </c>
      <c r="B228" s="203" t="s">
        <v>323</v>
      </c>
      <c r="C228" s="203" t="s">
        <v>1143</v>
      </c>
      <c r="D228" s="203" t="str">
        <f t="shared" si="3"/>
        <v>青森県新郷村</v>
      </c>
      <c r="E228" s="203" t="s">
        <v>1142</v>
      </c>
      <c r="F228" s="203" t="s">
        <v>1027</v>
      </c>
      <c r="G228" s="203" t="s">
        <v>1144</v>
      </c>
    </row>
    <row r="229" spans="1:7">
      <c r="A229" s="200" t="s">
        <v>1145</v>
      </c>
      <c r="B229" s="200" t="s">
        <v>1146</v>
      </c>
      <c r="C229" s="200" t="s">
        <v>1146</v>
      </c>
      <c r="D229" s="200" t="str">
        <f t="shared" si="3"/>
        <v>岩手県岩手県</v>
      </c>
      <c r="E229" s="200" t="s">
        <v>1145</v>
      </c>
      <c r="F229" s="201" t="s">
        <v>1147</v>
      </c>
      <c r="G229" s="202"/>
    </row>
    <row r="230" spans="1:7">
      <c r="A230" s="203" t="s">
        <v>1148</v>
      </c>
      <c r="B230" s="203" t="s">
        <v>327</v>
      </c>
      <c r="C230" s="203" t="s">
        <v>713</v>
      </c>
      <c r="D230" s="203" t="str">
        <f t="shared" si="3"/>
        <v>岩手県盛岡市</v>
      </c>
      <c r="E230" s="203" t="s">
        <v>1148</v>
      </c>
      <c r="F230" s="203" t="s">
        <v>1149</v>
      </c>
      <c r="G230" s="203" t="s">
        <v>1150</v>
      </c>
    </row>
    <row r="231" spans="1:7">
      <c r="A231" s="203" t="s">
        <v>1151</v>
      </c>
      <c r="B231" s="203" t="s">
        <v>327</v>
      </c>
      <c r="C231" s="203" t="s">
        <v>1152</v>
      </c>
      <c r="D231" s="203" t="str">
        <f t="shared" si="3"/>
        <v>岩手県宮古市</v>
      </c>
      <c r="E231" s="203" t="s">
        <v>1151</v>
      </c>
      <c r="F231" s="203" t="s">
        <v>1149</v>
      </c>
      <c r="G231" s="203" t="s">
        <v>1153</v>
      </c>
    </row>
    <row r="232" spans="1:7">
      <c r="A232" s="203" t="s">
        <v>1154</v>
      </c>
      <c r="B232" s="203" t="s">
        <v>327</v>
      </c>
      <c r="C232" s="203" t="s">
        <v>1155</v>
      </c>
      <c r="D232" s="203" t="str">
        <f t="shared" si="3"/>
        <v>岩手県大船渡市</v>
      </c>
      <c r="E232" s="203" t="s">
        <v>1154</v>
      </c>
      <c r="F232" s="203" t="s">
        <v>1149</v>
      </c>
      <c r="G232" s="203" t="s">
        <v>1156</v>
      </c>
    </row>
    <row r="233" spans="1:7">
      <c r="A233" s="203" t="s">
        <v>1157</v>
      </c>
      <c r="B233" s="203" t="s">
        <v>327</v>
      </c>
      <c r="C233" s="203" t="s">
        <v>1158</v>
      </c>
      <c r="D233" s="203" t="str">
        <f t="shared" si="3"/>
        <v>岩手県花巻市</v>
      </c>
      <c r="E233" s="203" t="s">
        <v>1157</v>
      </c>
      <c r="F233" s="203" t="s">
        <v>1149</v>
      </c>
      <c r="G233" s="203" t="s">
        <v>1159</v>
      </c>
    </row>
    <row r="234" spans="1:7">
      <c r="A234" s="203" t="s">
        <v>1160</v>
      </c>
      <c r="B234" s="203" t="s">
        <v>327</v>
      </c>
      <c r="C234" s="203" t="s">
        <v>1161</v>
      </c>
      <c r="D234" s="203" t="str">
        <f t="shared" si="3"/>
        <v>岩手県北上市</v>
      </c>
      <c r="E234" s="203" t="s">
        <v>1160</v>
      </c>
      <c r="F234" s="203" t="s">
        <v>1149</v>
      </c>
      <c r="G234" s="203" t="s">
        <v>1162</v>
      </c>
    </row>
    <row r="235" spans="1:7">
      <c r="A235" s="203" t="s">
        <v>1163</v>
      </c>
      <c r="B235" s="203" t="s">
        <v>327</v>
      </c>
      <c r="C235" s="203" t="s">
        <v>1164</v>
      </c>
      <c r="D235" s="203" t="str">
        <f t="shared" si="3"/>
        <v>岩手県久慈市</v>
      </c>
      <c r="E235" s="203" t="s">
        <v>1163</v>
      </c>
      <c r="F235" s="203" t="s">
        <v>1149</v>
      </c>
      <c r="G235" s="203" t="s">
        <v>1165</v>
      </c>
    </row>
    <row r="236" spans="1:7">
      <c r="A236" s="203" t="s">
        <v>1166</v>
      </c>
      <c r="B236" s="203" t="s">
        <v>327</v>
      </c>
      <c r="C236" s="203" t="s">
        <v>1167</v>
      </c>
      <c r="D236" s="203" t="str">
        <f t="shared" si="3"/>
        <v>岩手県遠野市</v>
      </c>
      <c r="E236" s="203" t="s">
        <v>1166</v>
      </c>
      <c r="F236" s="203" t="s">
        <v>1149</v>
      </c>
      <c r="G236" s="203" t="s">
        <v>1168</v>
      </c>
    </row>
    <row r="237" spans="1:7">
      <c r="A237" s="203" t="s">
        <v>1169</v>
      </c>
      <c r="B237" s="203" t="s">
        <v>327</v>
      </c>
      <c r="C237" s="203" t="s">
        <v>1170</v>
      </c>
      <c r="D237" s="203" t="str">
        <f t="shared" si="3"/>
        <v>岩手県一関市</v>
      </c>
      <c r="E237" s="203" t="s">
        <v>1169</v>
      </c>
      <c r="F237" s="203" t="s">
        <v>1149</v>
      </c>
      <c r="G237" s="203" t="s">
        <v>1171</v>
      </c>
    </row>
    <row r="238" spans="1:7">
      <c r="A238" s="203" t="s">
        <v>1172</v>
      </c>
      <c r="B238" s="203" t="s">
        <v>327</v>
      </c>
      <c r="C238" s="203" t="s">
        <v>1173</v>
      </c>
      <c r="D238" s="203" t="str">
        <f t="shared" si="3"/>
        <v>岩手県陸前高田市</v>
      </c>
      <c r="E238" s="203" t="s">
        <v>1172</v>
      </c>
      <c r="F238" s="203" t="s">
        <v>1149</v>
      </c>
      <c r="G238" s="203" t="s">
        <v>1174</v>
      </c>
    </row>
    <row r="239" spans="1:7">
      <c r="A239" s="203" t="s">
        <v>1175</v>
      </c>
      <c r="B239" s="203" t="s">
        <v>327</v>
      </c>
      <c r="C239" s="203" t="s">
        <v>1176</v>
      </c>
      <c r="D239" s="203" t="str">
        <f t="shared" si="3"/>
        <v>岩手県釜石市</v>
      </c>
      <c r="E239" s="203" t="s">
        <v>1175</v>
      </c>
      <c r="F239" s="203" t="s">
        <v>1149</v>
      </c>
      <c r="G239" s="203" t="s">
        <v>1177</v>
      </c>
    </row>
    <row r="240" spans="1:7">
      <c r="A240" s="203" t="s">
        <v>1178</v>
      </c>
      <c r="B240" s="203" t="s">
        <v>327</v>
      </c>
      <c r="C240" s="203" t="s">
        <v>1179</v>
      </c>
      <c r="D240" s="203" t="str">
        <f t="shared" si="3"/>
        <v>岩手県二戸市</v>
      </c>
      <c r="E240" s="203" t="s">
        <v>1178</v>
      </c>
      <c r="F240" s="203" t="s">
        <v>1149</v>
      </c>
      <c r="G240" s="203" t="s">
        <v>1180</v>
      </c>
    </row>
    <row r="241" spans="1:7">
      <c r="A241" s="203" t="s">
        <v>1181</v>
      </c>
      <c r="B241" s="203" t="s">
        <v>327</v>
      </c>
      <c r="C241" s="203" t="s">
        <v>1182</v>
      </c>
      <c r="D241" s="203" t="str">
        <f t="shared" si="3"/>
        <v>岩手県八幡平市</v>
      </c>
      <c r="E241" s="203" t="s">
        <v>1181</v>
      </c>
      <c r="F241" s="203" t="s">
        <v>1149</v>
      </c>
      <c r="G241" s="203" t="s">
        <v>1183</v>
      </c>
    </row>
    <row r="242" spans="1:7">
      <c r="A242" s="203" t="s">
        <v>1184</v>
      </c>
      <c r="B242" s="203" t="s">
        <v>327</v>
      </c>
      <c r="C242" s="203" t="s">
        <v>1185</v>
      </c>
      <c r="D242" s="203" t="str">
        <f t="shared" si="3"/>
        <v>岩手県奥州市</v>
      </c>
      <c r="E242" s="203" t="s">
        <v>1184</v>
      </c>
      <c r="F242" s="203" t="s">
        <v>1149</v>
      </c>
      <c r="G242" s="203" t="s">
        <v>1186</v>
      </c>
    </row>
    <row r="243" spans="1:7">
      <c r="A243" s="203" t="s">
        <v>1187</v>
      </c>
      <c r="B243" s="203" t="s">
        <v>327</v>
      </c>
      <c r="C243" s="203" t="s">
        <v>1188</v>
      </c>
      <c r="D243" s="203" t="str">
        <f t="shared" si="3"/>
        <v>岩手県滝沢市</v>
      </c>
      <c r="E243" s="203" t="s">
        <v>1187</v>
      </c>
      <c r="F243" s="203" t="s">
        <v>1149</v>
      </c>
      <c r="G243" s="203" t="s">
        <v>1189</v>
      </c>
    </row>
    <row r="244" spans="1:7">
      <c r="A244" s="203" t="s">
        <v>1190</v>
      </c>
      <c r="B244" s="203" t="s">
        <v>327</v>
      </c>
      <c r="C244" s="203" t="s">
        <v>1191</v>
      </c>
      <c r="D244" s="203" t="str">
        <f t="shared" si="3"/>
        <v>岩手県雫石町</v>
      </c>
      <c r="E244" s="203" t="s">
        <v>1190</v>
      </c>
      <c r="F244" s="203" t="s">
        <v>1149</v>
      </c>
      <c r="G244" s="203" t="s">
        <v>1192</v>
      </c>
    </row>
    <row r="245" spans="1:7">
      <c r="A245" s="203" t="s">
        <v>1193</v>
      </c>
      <c r="B245" s="203" t="s">
        <v>327</v>
      </c>
      <c r="C245" s="203" t="s">
        <v>1194</v>
      </c>
      <c r="D245" s="203" t="str">
        <f t="shared" si="3"/>
        <v>岩手県葛巻町</v>
      </c>
      <c r="E245" s="203" t="s">
        <v>1193</v>
      </c>
      <c r="F245" s="203" t="s">
        <v>1149</v>
      </c>
      <c r="G245" s="203" t="s">
        <v>1195</v>
      </c>
    </row>
    <row r="246" spans="1:7">
      <c r="A246" s="203" t="s">
        <v>1196</v>
      </c>
      <c r="B246" s="203" t="s">
        <v>327</v>
      </c>
      <c r="C246" s="203" t="s">
        <v>1197</v>
      </c>
      <c r="D246" s="203" t="str">
        <f t="shared" si="3"/>
        <v>岩手県岩手町</v>
      </c>
      <c r="E246" s="203" t="s">
        <v>1196</v>
      </c>
      <c r="F246" s="203" t="s">
        <v>1149</v>
      </c>
      <c r="G246" s="203" t="s">
        <v>1198</v>
      </c>
    </row>
    <row r="247" spans="1:7">
      <c r="A247" s="203" t="s">
        <v>1199</v>
      </c>
      <c r="B247" s="203" t="s">
        <v>327</v>
      </c>
      <c r="C247" s="203" t="s">
        <v>1200</v>
      </c>
      <c r="D247" s="203" t="str">
        <f t="shared" si="3"/>
        <v>岩手県紫波町</v>
      </c>
      <c r="E247" s="203" t="s">
        <v>1199</v>
      </c>
      <c r="F247" s="203" t="s">
        <v>1149</v>
      </c>
      <c r="G247" s="203" t="s">
        <v>1201</v>
      </c>
    </row>
    <row r="248" spans="1:7">
      <c r="A248" s="203" t="s">
        <v>1202</v>
      </c>
      <c r="B248" s="203" t="s">
        <v>327</v>
      </c>
      <c r="C248" s="203" t="s">
        <v>1203</v>
      </c>
      <c r="D248" s="203" t="str">
        <f t="shared" si="3"/>
        <v>岩手県矢巾町</v>
      </c>
      <c r="E248" s="203" t="s">
        <v>1202</v>
      </c>
      <c r="F248" s="203" t="s">
        <v>1149</v>
      </c>
      <c r="G248" s="203" t="s">
        <v>1204</v>
      </c>
    </row>
    <row r="249" spans="1:7">
      <c r="A249" s="203" t="s">
        <v>1205</v>
      </c>
      <c r="B249" s="203" t="s">
        <v>327</v>
      </c>
      <c r="C249" s="203" t="s">
        <v>1206</v>
      </c>
      <c r="D249" s="203" t="str">
        <f t="shared" si="3"/>
        <v>岩手県西和賀町</v>
      </c>
      <c r="E249" s="203" t="s">
        <v>1205</v>
      </c>
      <c r="F249" s="203" t="s">
        <v>1149</v>
      </c>
      <c r="G249" s="203" t="s">
        <v>1207</v>
      </c>
    </row>
    <row r="250" spans="1:7">
      <c r="A250" s="203" t="s">
        <v>1208</v>
      </c>
      <c r="B250" s="203" t="s">
        <v>327</v>
      </c>
      <c r="C250" s="203" t="s">
        <v>1209</v>
      </c>
      <c r="D250" s="203" t="str">
        <f t="shared" si="3"/>
        <v>岩手県金ケ崎町</v>
      </c>
      <c r="E250" s="203" t="s">
        <v>1208</v>
      </c>
      <c r="F250" s="203" t="s">
        <v>1149</v>
      </c>
      <c r="G250" s="203" t="s">
        <v>1210</v>
      </c>
    </row>
    <row r="251" spans="1:7">
      <c r="A251" s="203" t="s">
        <v>1211</v>
      </c>
      <c r="B251" s="203" t="s">
        <v>327</v>
      </c>
      <c r="C251" s="203" t="s">
        <v>1212</v>
      </c>
      <c r="D251" s="203" t="str">
        <f t="shared" si="3"/>
        <v>岩手県平泉町</v>
      </c>
      <c r="E251" s="203" t="s">
        <v>1211</v>
      </c>
      <c r="F251" s="203" t="s">
        <v>1149</v>
      </c>
      <c r="G251" s="203" t="s">
        <v>1213</v>
      </c>
    </row>
    <row r="252" spans="1:7">
      <c r="A252" s="203" t="s">
        <v>1214</v>
      </c>
      <c r="B252" s="203" t="s">
        <v>327</v>
      </c>
      <c r="C252" s="203" t="s">
        <v>1215</v>
      </c>
      <c r="D252" s="203" t="str">
        <f t="shared" si="3"/>
        <v>岩手県住田町</v>
      </c>
      <c r="E252" s="203" t="s">
        <v>1214</v>
      </c>
      <c r="F252" s="203" t="s">
        <v>1149</v>
      </c>
      <c r="G252" s="203" t="s">
        <v>1216</v>
      </c>
    </row>
    <row r="253" spans="1:7">
      <c r="A253" s="203" t="s">
        <v>1217</v>
      </c>
      <c r="B253" s="203" t="s">
        <v>327</v>
      </c>
      <c r="C253" s="203" t="s">
        <v>1218</v>
      </c>
      <c r="D253" s="203" t="str">
        <f t="shared" si="3"/>
        <v>岩手県大槌町</v>
      </c>
      <c r="E253" s="203" t="s">
        <v>1217</v>
      </c>
      <c r="F253" s="203" t="s">
        <v>1149</v>
      </c>
      <c r="G253" s="203" t="s">
        <v>1219</v>
      </c>
    </row>
    <row r="254" spans="1:7">
      <c r="A254" s="203" t="s">
        <v>1220</v>
      </c>
      <c r="B254" s="203" t="s">
        <v>327</v>
      </c>
      <c r="C254" s="203" t="s">
        <v>1221</v>
      </c>
      <c r="D254" s="203" t="str">
        <f t="shared" si="3"/>
        <v>岩手県山田町</v>
      </c>
      <c r="E254" s="203" t="s">
        <v>1220</v>
      </c>
      <c r="F254" s="203" t="s">
        <v>1149</v>
      </c>
      <c r="G254" s="203" t="s">
        <v>1222</v>
      </c>
    </row>
    <row r="255" spans="1:7">
      <c r="A255" s="203" t="s">
        <v>1223</v>
      </c>
      <c r="B255" s="203" t="s">
        <v>327</v>
      </c>
      <c r="C255" s="203" t="s">
        <v>1224</v>
      </c>
      <c r="D255" s="203" t="str">
        <f t="shared" si="3"/>
        <v>岩手県岩泉町</v>
      </c>
      <c r="E255" s="203" t="s">
        <v>1223</v>
      </c>
      <c r="F255" s="203" t="s">
        <v>1149</v>
      </c>
      <c r="G255" s="203" t="s">
        <v>1225</v>
      </c>
    </row>
    <row r="256" spans="1:7">
      <c r="A256" s="203" t="s">
        <v>1226</v>
      </c>
      <c r="B256" s="203" t="s">
        <v>327</v>
      </c>
      <c r="C256" s="203" t="s">
        <v>1227</v>
      </c>
      <c r="D256" s="203" t="str">
        <f t="shared" si="3"/>
        <v>岩手県田野畑村</v>
      </c>
      <c r="E256" s="203" t="s">
        <v>1226</v>
      </c>
      <c r="F256" s="203" t="s">
        <v>1149</v>
      </c>
      <c r="G256" s="203" t="s">
        <v>1228</v>
      </c>
    </row>
    <row r="257" spans="1:7">
      <c r="A257" s="203" t="s">
        <v>1229</v>
      </c>
      <c r="B257" s="203" t="s">
        <v>327</v>
      </c>
      <c r="C257" s="203" t="s">
        <v>1230</v>
      </c>
      <c r="D257" s="203" t="str">
        <f t="shared" si="3"/>
        <v>岩手県普代村</v>
      </c>
      <c r="E257" s="203" t="s">
        <v>1229</v>
      </c>
      <c r="F257" s="203" t="s">
        <v>1149</v>
      </c>
      <c r="G257" s="203" t="s">
        <v>1231</v>
      </c>
    </row>
    <row r="258" spans="1:7">
      <c r="A258" s="203" t="s">
        <v>1232</v>
      </c>
      <c r="B258" s="203" t="s">
        <v>327</v>
      </c>
      <c r="C258" s="203" t="s">
        <v>1233</v>
      </c>
      <c r="D258" s="203" t="str">
        <f t="shared" si="3"/>
        <v>岩手県軽米町</v>
      </c>
      <c r="E258" s="203" t="s">
        <v>1232</v>
      </c>
      <c r="F258" s="203" t="s">
        <v>1149</v>
      </c>
      <c r="G258" s="203" t="s">
        <v>1234</v>
      </c>
    </row>
    <row r="259" spans="1:7">
      <c r="A259" s="203" t="s">
        <v>1235</v>
      </c>
      <c r="B259" s="203" t="s">
        <v>327</v>
      </c>
      <c r="C259" s="203" t="s">
        <v>1236</v>
      </c>
      <c r="D259" s="203" t="str">
        <f t="shared" ref="D259:D322" si="4">B259&amp;C259</f>
        <v>岩手県野田村</v>
      </c>
      <c r="E259" s="203" t="s">
        <v>1235</v>
      </c>
      <c r="F259" s="203" t="s">
        <v>1149</v>
      </c>
      <c r="G259" s="203" t="s">
        <v>1237</v>
      </c>
    </row>
    <row r="260" spans="1:7">
      <c r="A260" s="203" t="s">
        <v>1238</v>
      </c>
      <c r="B260" s="203" t="s">
        <v>327</v>
      </c>
      <c r="C260" s="203" t="s">
        <v>1239</v>
      </c>
      <c r="D260" s="203" t="str">
        <f t="shared" si="4"/>
        <v>岩手県九戸村</v>
      </c>
      <c r="E260" s="203" t="s">
        <v>1238</v>
      </c>
      <c r="F260" s="203" t="s">
        <v>1149</v>
      </c>
      <c r="G260" s="203" t="s">
        <v>1240</v>
      </c>
    </row>
    <row r="261" spans="1:7">
      <c r="A261" s="203" t="s">
        <v>1241</v>
      </c>
      <c r="B261" s="203" t="s">
        <v>327</v>
      </c>
      <c r="C261" s="203" t="s">
        <v>1242</v>
      </c>
      <c r="D261" s="203" t="str">
        <f t="shared" si="4"/>
        <v>岩手県洋野町</v>
      </c>
      <c r="E261" s="203" t="s">
        <v>1241</v>
      </c>
      <c r="F261" s="203" t="s">
        <v>1149</v>
      </c>
      <c r="G261" s="203" t="s">
        <v>1243</v>
      </c>
    </row>
    <row r="262" spans="1:7">
      <c r="A262" s="203" t="s">
        <v>1244</v>
      </c>
      <c r="B262" s="203" t="s">
        <v>327</v>
      </c>
      <c r="C262" s="203" t="s">
        <v>1245</v>
      </c>
      <c r="D262" s="203" t="str">
        <f t="shared" si="4"/>
        <v>岩手県一戸町</v>
      </c>
      <c r="E262" s="203" t="s">
        <v>1244</v>
      </c>
      <c r="F262" s="203" t="s">
        <v>1149</v>
      </c>
      <c r="G262" s="203" t="s">
        <v>1246</v>
      </c>
    </row>
    <row r="263" spans="1:7">
      <c r="A263" s="200" t="s">
        <v>1247</v>
      </c>
      <c r="B263" s="200" t="s">
        <v>1248</v>
      </c>
      <c r="C263" s="200" t="s">
        <v>1248</v>
      </c>
      <c r="D263" s="200" t="str">
        <f t="shared" si="4"/>
        <v>宮城県宮城県</v>
      </c>
      <c r="E263" s="200" t="s">
        <v>1247</v>
      </c>
      <c r="F263" s="201" t="s">
        <v>1249</v>
      </c>
      <c r="G263" s="202"/>
    </row>
    <row r="264" spans="1:7">
      <c r="A264" s="203" t="s">
        <v>1250</v>
      </c>
      <c r="B264" s="203" t="s">
        <v>331</v>
      </c>
      <c r="C264" s="203" t="s">
        <v>546</v>
      </c>
      <c r="D264" s="203" t="str">
        <f t="shared" si="4"/>
        <v>宮城県仙台市</v>
      </c>
      <c r="E264" s="203" t="s">
        <v>1250</v>
      </c>
      <c r="F264" s="203" t="s">
        <v>1251</v>
      </c>
      <c r="G264" s="203" t="s">
        <v>1252</v>
      </c>
    </row>
    <row r="265" spans="1:7">
      <c r="A265" s="203" t="s">
        <v>1253</v>
      </c>
      <c r="B265" s="203" t="s">
        <v>331</v>
      </c>
      <c r="C265" s="203" t="s">
        <v>1254</v>
      </c>
      <c r="D265" s="203" t="str">
        <f t="shared" si="4"/>
        <v>宮城県石巻市</v>
      </c>
      <c r="E265" s="203" t="s">
        <v>1253</v>
      </c>
      <c r="F265" s="203" t="s">
        <v>1251</v>
      </c>
      <c r="G265" s="203" t="s">
        <v>1255</v>
      </c>
    </row>
    <row r="266" spans="1:7">
      <c r="A266" s="203" t="s">
        <v>1256</v>
      </c>
      <c r="B266" s="203" t="s">
        <v>331</v>
      </c>
      <c r="C266" s="203" t="s">
        <v>1257</v>
      </c>
      <c r="D266" s="203" t="str">
        <f t="shared" si="4"/>
        <v>宮城県塩竈市</v>
      </c>
      <c r="E266" s="203" t="s">
        <v>1256</v>
      </c>
      <c r="F266" s="203" t="s">
        <v>1251</v>
      </c>
      <c r="G266" s="203" t="s">
        <v>1258</v>
      </c>
    </row>
    <row r="267" spans="1:7">
      <c r="A267" s="203" t="s">
        <v>1259</v>
      </c>
      <c r="B267" s="203" t="s">
        <v>331</v>
      </c>
      <c r="C267" s="203" t="s">
        <v>1260</v>
      </c>
      <c r="D267" s="203" t="str">
        <f t="shared" si="4"/>
        <v>宮城県気仙沼市</v>
      </c>
      <c r="E267" s="203" t="s">
        <v>1259</v>
      </c>
      <c r="F267" s="203" t="s">
        <v>1251</v>
      </c>
      <c r="G267" s="203" t="s">
        <v>1261</v>
      </c>
    </row>
    <row r="268" spans="1:7">
      <c r="A268" s="203" t="s">
        <v>1262</v>
      </c>
      <c r="B268" s="203" t="s">
        <v>331</v>
      </c>
      <c r="C268" s="203" t="s">
        <v>1263</v>
      </c>
      <c r="D268" s="203" t="str">
        <f t="shared" si="4"/>
        <v>宮城県白石市</v>
      </c>
      <c r="E268" s="203" t="s">
        <v>1262</v>
      </c>
      <c r="F268" s="203" t="s">
        <v>1251</v>
      </c>
      <c r="G268" s="203" t="s">
        <v>1264</v>
      </c>
    </row>
    <row r="269" spans="1:7">
      <c r="A269" s="203" t="s">
        <v>1265</v>
      </c>
      <c r="B269" s="203" t="s">
        <v>331</v>
      </c>
      <c r="C269" s="203" t="s">
        <v>1266</v>
      </c>
      <c r="D269" s="203" t="str">
        <f t="shared" si="4"/>
        <v>宮城県名取市</v>
      </c>
      <c r="E269" s="203" t="s">
        <v>1265</v>
      </c>
      <c r="F269" s="203" t="s">
        <v>1251</v>
      </c>
      <c r="G269" s="203" t="s">
        <v>1267</v>
      </c>
    </row>
    <row r="270" spans="1:7">
      <c r="A270" s="203" t="s">
        <v>1268</v>
      </c>
      <c r="B270" s="203" t="s">
        <v>331</v>
      </c>
      <c r="C270" s="203" t="s">
        <v>1269</v>
      </c>
      <c r="D270" s="203" t="str">
        <f t="shared" si="4"/>
        <v>宮城県角田市</v>
      </c>
      <c r="E270" s="203" t="s">
        <v>1268</v>
      </c>
      <c r="F270" s="203" t="s">
        <v>1251</v>
      </c>
      <c r="G270" s="203" t="s">
        <v>1270</v>
      </c>
    </row>
    <row r="271" spans="1:7">
      <c r="A271" s="203" t="s">
        <v>1271</v>
      </c>
      <c r="B271" s="203" t="s">
        <v>331</v>
      </c>
      <c r="C271" s="203" t="s">
        <v>1272</v>
      </c>
      <c r="D271" s="203" t="str">
        <f t="shared" si="4"/>
        <v>宮城県多賀城市</v>
      </c>
      <c r="E271" s="203" t="s">
        <v>1271</v>
      </c>
      <c r="F271" s="203" t="s">
        <v>1251</v>
      </c>
      <c r="G271" s="203" t="s">
        <v>1273</v>
      </c>
    </row>
    <row r="272" spans="1:7">
      <c r="A272" s="203" t="s">
        <v>1274</v>
      </c>
      <c r="B272" s="203" t="s">
        <v>331</v>
      </c>
      <c r="C272" s="203" t="s">
        <v>1275</v>
      </c>
      <c r="D272" s="203" t="str">
        <f t="shared" si="4"/>
        <v>宮城県岩沼市</v>
      </c>
      <c r="E272" s="203" t="s">
        <v>1274</v>
      </c>
      <c r="F272" s="203" t="s">
        <v>1251</v>
      </c>
      <c r="G272" s="203" t="s">
        <v>1276</v>
      </c>
    </row>
    <row r="273" spans="1:7">
      <c r="A273" s="203" t="s">
        <v>1277</v>
      </c>
      <c r="B273" s="203" t="s">
        <v>331</v>
      </c>
      <c r="C273" s="203" t="s">
        <v>1278</v>
      </c>
      <c r="D273" s="203" t="str">
        <f t="shared" si="4"/>
        <v>宮城県登米市</v>
      </c>
      <c r="E273" s="203" t="s">
        <v>1277</v>
      </c>
      <c r="F273" s="203" t="s">
        <v>1251</v>
      </c>
      <c r="G273" s="203" t="s">
        <v>1279</v>
      </c>
    </row>
    <row r="274" spans="1:7">
      <c r="A274" s="203" t="s">
        <v>1280</v>
      </c>
      <c r="B274" s="203" t="s">
        <v>331</v>
      </c>
      <c r="C274" s="203" t="s">
        <v>1281</v>
      </c>
      <c r="D274" s="203" t="str">
        <f t="shared" si="4"/>
        <v>宮城県栗原市</v>
      </c>
      <c r="E274" s="203" t="s">
        <v>1280</v>
      </c>
      <c r="F274" s="203" t="s">
        <v>1251</v>
      </c>
      <c r="G274" s="203" t="s">
        <v>1282</v>
      </c>
    </row>
    <row r="275" spans="1:7">
      <c r="A275" s="203" t="s">
        <v>1283</v>
      </c>
      <c r="B275" s="203" t="s">
        <v>331</v>
      </c>
      <c r="C275" s="203" t="s">
        <v>1284</v>
      </c>
      <c r="D275" s="203" t="str">
        <f t="shared" si="4"/>
        <v>宮城県東松島市</v>
      </c>
      <c r="E275" s="203" t="s">
        <v>1283</v>
      </c>
      <c r="F275" s="203" t="s">
        <v>1251</v>
      </c>
      <c r="G275" s="203" t="s">
        <v>1285</v>
      </c>
    </row>
    <row r="276" spans="1:7">
      <c r="A276" s="203" t="s">
        <v>1286</v>
      </c>
      <c r="B276" s="203" t="s">
        <v>331</v>
      </c>
      <c r="C276" s="203" t="s">
        <v>1287</v>
      </c>
      <c r="D276" s="203" t="str">
        <f t="shared" si="4"/>
        <v>宮城県大崎市</v>
      </c>
      <c r="E276" s="203" t="s">
        <v>1286</v>
      </c>
      <c r="F276" s="203" t="s">
        <v>1251</v>
      </c>
      <c r="G276" s="203" t="s">
        <v>1288</v>
      </c>
    </row>
    <row r="277" spans="1:7">
      <c r="A277" s="203" t="s">
        <v>1289</v>
      </c>
      <c r="B277" s="203" t="s">
        <v>331</v>
      </c>
      <c r="C277" s="203" t="s">
        <v>1290</v>
      </c>
      <c r="D277" s="203" t="str">
        <f t="shared" si="4"/>
        <v>宮城県富谷市</v>
      </c>
      <c r="E277" s="203" t="s">
        <v>1289</v>
      </c>
      <c r="F277" s="203" t="s">
        <v>1251</v>
      </c>
      <c r="G277" s="203" t="s">
        <v>1291</v>
      </c>
    </row>
    <row r="278" spans="1:7">
      <c r="A278" s="203" t="s">
        <v>1292</v>
      </c>
      <c r="B278" s="203" t="s">
        <v>331</v>
      </c>
      <c r="C278" s="203" t="s">
        <v>1293</v>
      </c>
      <c r="D278" s="203" t="str">
        <f t="shared" si="4"/>
        <v>宮城県蔵王町</v>
      </c>
      <c r="E278" s="203" t="s">
        <v>1292</v>
      </c>
      <c r="F278" s="203" t="s">
        <v>1251</v>
      </c>
      <c r="G278" s="203" t="s">
        <v>1294</v>
      </c>
    </row>
    <row r="279" spans="1:7">
      <c r="A279" s="203" t="s">
        <v>1295</v>
      </c>
      <c r="B279" s="203" t="s">
        <v>331</v>
      </c>
      <c r="C279" s="203" t="s">
        <v>1296</v>
      </c>
      <c r="D279" s="203" t="str">
        <f t="shared" si="4"/>
        <v>宮城県七ヶ宿町</v>
      </c>
      <c r="E279" s="203" t="s">
        <v>1295</v>
      </c>
      <c r="F279" s="203" t="s">
        <v>1251</v>
      </c>
      <c r="G279" s="203" t="s">
        <v>1297</v>
      </c>
    </row>
    <row r="280" spans="1:7">
      <c r="A280" s="203" t="s">
        <v>1298</v>
      </c>
      <c r="B280" s="203" t="s">
        <v>331</v>
      </c>
      <c r="C280" s="203" t="s">
        <v>1299</v>
      </c>
      <c r="D280" s="203" t="str">
        <f t="shared" si="4"/>
        <v>宮城県大河原町</v>
      </c>
      <c r="E280" s="203" t="s">
        <v>1298</v>
      </c>
      <c r="F280" s="203" t="s">
        <v>1251</v>
      </c>
      <c r="G280" s="203" t="s">
        <v>1300</v>
      </c>
    </row>
    <row r="281" spans="1:7">
      <c r="A281" s="203" t="s">
        <v>1301</v>
      </c>
      <c r="B281" s="203" t="s">
        <v>331</v>
      </c>
      <c r="C281" s="203" t="s">
        <v>1302</v>
      </c>
      <c r="D281" s="203" t="str">
        <f t="shared" si="4"/>
        <v>宮城県村田町</v>
      </c>
      <c r="E281" s="203" t="s">
        <v>1301</v>
      </c>
      <c r="F281" s="203" t="s">
        <v>1251</v>
      </c>
      <c r="G281" s="203" t="s">
        <v>1303</v>
      </c>
    </row>
    <row r="282" spans="1:7">
      <c r="A282" s="203" t="s">
        <v>1304</v>
      </c>
      <c r="B282" s="203" t="s">
        <v>331</v>
      </c>
      <c r="C282" s="203" t="s">
        <v>1305</v>
      </c>
      <c r="D282" s="203" t="str">
        <f t="shared" si="4"/>
        <v>宮城県柴田町</v>
      </c>
      <c r="E282" s="203" t="s">
        <v>1304</v>
      </c>
      <c r="F282" s="203" t="s">
        <v>1251</v>
      </c>
      <c r="G282" s="203" t="s">
        <v>1306</v>
      </c>
    </row>
    <row r="283" spans="1:7">
      <c r="A283" s="203" t="s">
        <v>1307</v>
      </c>
      <c r="B283" s="203" t="s">
        <v>331</v>
      </c>
      <c r="C283" s="203" t="s">
        <v>1308</v>
      </c>
      <c r="D283" s="203" t="str">
        <f t="shared" si="4"/>
        <v>宮城県川崎町</v>
      </c>
      <c r="E283" s="203" t="s">
        <v>1307</v>
      </c>
      <c r="F283" s="203" t="s">
        <v>1251</v>
      </c>
      <c r="G283" s="203" t="s">
        <v>1309</v>
      </c>
    </row>
    <row r="284" spans="1:7">
      <c r="A284" s="203" t="s">
        <v>1310</v>
      </c>
      <c r="B284" s="203" t="s">
        <v>331</v>
      </c>
      <c r="C284" s="203" t="s">
        <v>1311</v>
      </c>
      <c r="D284" s="203" t="str">
        <f t="shared" si="4"/>
        <v>宮城県丸森町</v>
      </c>
      <c r="E284" s="203" t="s">
        <v>1310</v>
      </c>
      <c r="F284" s="203" t="s">
        <v>1251</v>
      </c>
      <c r="G284" s="203" t="s">
        <v>1312</v>
      </c>
    </row>
    <row r="285" spans="1:7">
      <c r="A285" s="203" t="s">
        <v>1313</v>
      </c>
      <c r="B285" s="203" t="s">
        <v>331</v>
      </c>
      <c r="C285" s="203" t="s">
        <v>1314</v>
      </c>
      <c r="D285" s="203" t="str">
        <f t="shared" si="4"/>
        <v>宮城県亘理町</v>
      </c>
      <c r="E285" s="203" t="s">
        <v>1313</v>
      </c>
      <c r="F285" s="203" t="s">
        <v>1251</v>
      </c>
      <c r="G285" s="203" t="s">
        <v>1315</v>
      </c>
    </row>
    <row r="286" spans="1:7">
      <c r="A286" s="203" t="s">
        <v>1316</v>
      </c>
      <c r="B286" s="203" t="s">
        <v>331</v>
      </c>
      <c r="C286" s="203" t="s">
        <v>1317</v>
      </c>
      <c r="D286" s="203" t="str">
        <f t="shared" si="4"/>
        <v>宮城県山元町</v>
      </c>
      <c r="E286" s="203" t="s">
        <v>1316</v>
      </c>
      <c r="F286" s="203" t="s">
        <v>1251</v>
      </c>
      <c r="G286" s="203" t="s">
        <v>1318</v>
      </c>
    </row>
    <row r="287" spans="1:7">
      <c r="A287" s="203" t="s">
        <v>1319</v>
      </c>
      <c r="B287" s="203" t="s">
        <v>331</v>
      </c>
      <c r="C287" s="203" t="s">
        <v>1320</v>
      </c>
      <c r="D287" s="203" t="str">
        <f t="shared" si="4"/>
        <v>宮城県松島町</v>
      </c>
      <c r="E287" s="203" t="s">
        <v>1319</v>
      </c>
      <c r="F287" s="203" t="s">
        <v>1251</v>
      </c>
      <c r="G287" s="203" t="s">
        <v>1321</v>
      </c>
    </row>
    <row r="288" spans="1:7">
      <c r="A288" s="203" t="s">
        <v>1322</v>
      </c>
      <c r="B288" s="203" t="s">
        <v>331</v>
      </c>
      <c r="C288" s="203" t="s">
        <v>1323</v>
      </c>
      <c r="D288" s="203" t="str">
        <f t="shared" si="4"/>
        <v>宮城県七ヶ浜町</v>
      </c>
      <c r="E288" s="203" t="s">
        <v>1322</v>
      </c>
      <c r="F288" s="203" t="s">
        <v>1251</v>
      </c>
      <c r="G288" s="203" t="s">
        <v>1324</v>
      </c>
    </row>
    <row r="289" spans="1:7">
      <c r="A289" s="203" t="s">
        <v>1325</v>
      </c>
      <c r="B289" s="203" t="s">
        <v>331</v>
      </c>
      <c r="C289" s="203" t="s">
        <v>1326</v>
      </c>
      <c r="D289" s="203" t="str">
        <f t="shared" si="4"/>
        <v>宮城県利府町</v>
      </c>
      <c r="E289" s="203" t="s">
        <v>1325</v>
      </c>
      <c r="F289" s="203" t="s">
        <v>1251</v>
      </c>
      <c r="G289" s="203" t="s">
        <v>1327</v>
      </c>
    </row>
    <row r="290" spans="1:7">
      <c r="A290" s="203" t="s">
        <v>1328</v>
      </c>
      <c r="B290" s="203" t="s">
        <v>331</v>
      </c>
      <c r="C290" s="203" t="s">
        <v>1329</v>
      </c>
      <c r="D290" s="203" t="str">
        <f t="shared" si="4"/>
        <v>宮城県大和町</v>
      </c>
      <c r="E290" s="203" t="s">
        <v>1328</v>
      </c>
      <c r="F290" s="203" t="s">
        <v>1251</v>
      </c>
      <c r="G290" s="203" t="s">
        <v>1330</v>
      </c>
    </row>
    <row r="291" spans="1:7">
      <c r="A291" s="203" t="s">
        <v>1331</v>
      </c>
      <c r="B291" s="203" t="s">
        <v>331</v>
      </c>
      <c r="C291" s="203" t="s">
        <v>1332</v>
      </c>
      <c r="D291" s="203" t="str">
        <f t="shared" si="4"/>
        <v>宮城県大郷町</v>
      </c>
      <c r="E291" s="203" t="s">
        <v>1331</v>
      </c>
      <c r="F291" s="203" t="s">
        <v>1251</v>
      </c>
      <c r="G291" s="203" t="s">
        <v>1333</v>
      </c>
    </row>
    <row r="292" spans="1:7">
      <c r="A292" s="203" t="s">
        <v>1334</v>
      </c>
      <c r="B292" s="203" t="s">
        <v>331</v>
      </c>
      <c r="C292" s="203" t="s">
        <v>1335</v>
      </c>
      <c r="D292" s="203" t="str">
        <f t="shared" si="4"/>
        <v>宮城県大衡村</v>
      </c>
      <c r="E292" s="203" t="s">
        <v>1334</v>
      </c>
      <c r="F292" s="203" t="s">
        <v>1251</v>
      </c>
      <c r="G292" s="203" t="s">
        <v>1336</v>
      </c>
    </row>
    <row r="293" spans="1:7">
      <c r="A293" s="203" t="s">
        <v>1337</v>
      </c>
      <c r="B293" s="203" t="s">
        <v>331</v>
      </c>
      <c r="C293" s="203" t="s">
        <v>1338</v>
      </c>
      <c r="D293" s="203" t="str">
        <f t="shared" si="4"/>
        <v>宮城県色麻町</v>
      </c>
      <c r="E293" s="203" t="s">
        <v>1337</v>
      </c>
      <c r="F293" s="203" t="s">
        <v>1251</v>
      </c>
      <c r="G293" s="203" t="s">
        <v>1339</v>
      </c>
    </row>
    <row r="294" spans="1:7">
      <c r="A294" s="203" t="s">
        <v>1340</v>
      </c>
      <c r="B294" s="203" t="s">
        <v>331</v>
      </c>
      <c r="C294" s="203" t="s">
        <v>1341</v>
      </c>
      <c r="D294" s="203" t="str">
        <f t="shared" si="4"/>
        <v>宮城県加美町</v>
      </c>
      <c r="E294" s="203" t="s">
        <v>1340</v>
      </c>
      <c r="F294" s="203" t="s">
        <v>1251</v>
      </c>
      <c r="G294" s="203" t="s">
        <v>1342</v>
      </c>
    </row>
    <row r="295" spans="1:7">
      <c r="A295" s="203" t="s">
        <v>1343</v>
      </c>
      <c r="B295" s="203" t="s">
        <v>331</v>
      </c>
      <c r="C295" s="203" t="s">
        <v>1344</v>
      </c>
      <c r="D295" s="203" t="str">
        <f t="shared" si="4"/>
        <v>宮城県涌谷町</v>
      </c>
      <c r="E295" s="203" t="s">
        <v>1343</v>
      </c>
      <c r="F295" s="203" t="s">
        <v>1251</v>
      </c>
      <c r="G295" s="203" t="s">
        <v>1345</v>
      </c>
    </row>
    <row r="296" spans="1:7">
      <c r="A296" s="203" t="s">
        <v>1346</v>
      </c>
      <c r="B296" s="203" t="s">
        <v>331</v>
      </c>
      <c r="C296" s="203" t="s">
        <v>1347</v>
      </c>
      <c r="D296" s="203" t="str">
        <f t="shared" si="4"/>
        <v>宮城県美里町</v>
      </c>
      <c r="E296" s="203" t="s">
        <v>1346</v>
      </c>
      <c r="F296" s="203" t="s">
        <v>1251</v>
      </c>
      <c r="G296" s="203" t="s">
        <v>1348</v>
      </c>
    </row>
    <row r="297" spans="1:7">
      <c r="A297" s="203" t="s">
        <v>1349</v>
      </c>
      <c r="B297" s="203" t="s">
        <v>331</v>
      </c>
      <c r="C297" s="203" t="s">
        <v>1350</v>
      </c>
      <c r="D297" s="203" t="str">
        <f t="shared" si="4"/>
        <v>宮城県女川町</v>
      </c>
      <c r="E297" s="203" t="s">
        <v>1349</v>
      </c>
      <c r="F297" s="203" t="s">
        <v>1251</v>
      </c>
      <c r="G297" s="203" t="s">
        <v>1351</v>
      </c>
    </row>
    <row r="298" spans="1:7">
      <c r="A298" s="203" t="s">
        <v>1352</v>
      </c>
      <c r="B298" s="203" t="s">
        <v>331</v>
      </c>
      <c r="C298" s="203" t="s">
        <v>1353</v>
      </c>
      <c r="D298" s="203" t="str">
        <f t="shared" si="4"/>
        <v>宮城県南三陸町</v>
      </c>
      <c r="E298" s="203" t="s">
        <v>1352</v>
      </c>
      <c r="F298" s="203" t="s">
        <v>1251</v>
      </c>
      <c r="G298" s="203" t="s">
        <v>1354</v>
      </c>
    </row>
    <row r="299" spans="1:7">
      <c r="A299" s="200" t="s">
        <v>1355</v>
      </c>
      <c r="B299" s="200" t="s">
        <v>1356</v>
      </c>
      <c r="C299" s="200" t="s">
        <v>1356</v>
      </c>
      <c r="D299" s="200" t="str">
        <f t="shared" si="4"/>
        <v>秋田県秋田県</v>
      </c>
      <c r="E299" s="200" t="s">
        <v>1355</v>
      </c>
      <c r="F299" s="201" t="s">
        <v>1357</v>
      </c>
      <c r="G299" s="202"/>
    </row>
    <row r="300" spans="1:7">
      <c r="A300" s="203" t="s">
        <v>1358</v>
      </c>
      <c r="B300" s="203" t="s">
        <v>335</v>
      </c>
      <c r="C300" s="203" t="s">
        <v>607</v>
      </c>
      <c r="D300" s="203" t="str">
        <f t="shared" si="4"/>
        <v>秋田県秋田市</v>
      </c>
      <c r="E300" s="203" t="s">
        <v>1358</v>
      </c>
      <c r="F300" s="203" t="s">
        <v>1359</v>
      </c>
      <c r="G300" s="203" t="s">
        <v>1360</v>
      </c>
    </row>
    <row r="301" spans="1:7">
      <c r="A301" s="203" t="s">
        <v>1361</v>
      </c>
      <c r="B301" s="203" t="s">
        <v>335</v>
      </c>
      <c r="C301" s="203" t="s">
        <v>1362</v>
      </c>
      <c r="D301" s="203" t="str">
        <f t="shared" si="4"/>
        <v>秋田県能代市</v>
      </c>
      <c r="E301" s="203" t="s">
        <v>1361</v>
      </c>
      <c r="F301" s="203" t="s">
        <v>1359</v>
      </c>
      <c r="G301" s="203" t="s">
        <v>1363</v>
      </c>
    </row>
    <row r="302" spans="1:7">
      <c r="A302" s="203" t="s">
        <v>1364</v>
      </c>
      <c r="B302" s="203" t="s">
        <v>335</v>
      </c>
      <c r="C302" s="203" t="s">
        <v>1365</v>
      </c>
      <c r="D302" s="203" t="str">
        <f t="shared" si="4"/>
        <v>秋田県横手市</v>
      </c>
      <c r="E302" s="203" t="s">
        <v>1364</v>
      </c>
      <c r="F302" s="203" t="s">
        <v>1359</v>
      </c>
      <c r="G302" s="203" t="s">
        <v>1366</v>
      </c>
    </row>
    <row r="303" spans="1:7">
      <c r="A303" s="203" t="s">
        <v>1367</v>
      </c>
      <c r="B303" s="203" t="s">
        <v>335</v>
      </c>
      <c r="C303" s="203" t="s">
        <v>1368</v>
      </c>
      <c r="D303" s="203" t="str">
        <f t="shared" si="4"/>
        <v>秋田県大館市</v>
      </c>
      <c r="E303" s="203" t="s">
        <v>1367</v>
      </c>
      <c r="F303" s="203" t="s">
        <v>1359</v>
      </c>
      <c r="G303" s="203" t="s">
        <v>1369</v>
      </c>
    </row>
    <row r="304" spans="1:7">
      <c r="A304" s="203" t="s">
        <v>1370</v>
      </c>
      <c r="B304" s="203" t="s">
        <v>335</v>
      </c>
      <c r="C304" s="203" t="s">
        <v>1371</v>
      </c>
      <c r="D304" s="203" t="str">
        <f t="shared" si="4"/>
        <v>秋田県男鹿市</v>
      </c>
      <c r="E304" s="203" t="s">
        <v>1370</v>
      </c>
      <c r="F304" s="203" t="s">
        <v>1359</v>
      </c>
      <c r="G304" s="203" t="s">
        <v>1372</v>
      </c>
    </row>
    <row r="305" spans="1:7">
      <c r="A305" s="203" t="s">
        <v>1373</v>
      </c>
      <c r="B305" s="203" t="s">
        <v>335</v>
      </c>
      <c r="C305" s="203" t="s">
        <v>1374</v>
      </c>
      <c r="D305" s="203" t="str">
        <f t="shared" si="4"/>
        <v>秋田県湯沢市</v>
      </c>
      <c r="E305" s="203" t="s">
        <v>1373</v>
      </c>
      <c r="F305" s="203" t="s">
        <v>1359</v>
      </c>
      <c r="G305" s="203" t="s">
        <v>1375</v>
      </c>
    </row>
    <row r="306" spans="1:7">
      <c r="A306" s="203" t="s">
        <v>1376</v>
      </c>
      <c r="B306" s="203" t="s">
        <v>335</v>
      </c>
      <c r="C306" s="203" t="s">
        <v>1377</v>
      </c>
      <c r="D306" s="203" t="str">
        <f t="shared" si="4"/>
        <v>秋田県鹿角市</v>
      </c>
      <c r="E306" s="203" t="s">
        <v>1376</v>
      </c>
      <c r="F306" s="203" t="s">
        <v>1359</v>
      </c>
      <c r="G306" s="203" t="s">
        <v>1378</v>
      </c>
    </row>
    <row r="307" spans="1:7">
      <c r="A307" s="203" t="s">
        <v>1379</v>
      </c>
      <c r="B307" s="203" t="s">
        <v>335</v>
      </c>
      <c r="C307" s="203" t="s">
        <v>1380</v>
      </c>
      <c r="D307" s="203" t="str">
        <f t="shared" si="4"/>
        <v>秋田県由利本荘市</v>
      </c>
      <c r="E307" s="203" t="s">
        <v>1379</v>
      </c>
      <c r="F307" s="203" t="s">
        <v>1359</v>
      </c>
      <c r="G307" s="203" t="s">
        <v>1381</v>
      </c>
    </row>
    <row r="308" spans="1:7">
      <c r="A308" s="203" t="s">
        <v>1382</v>
      </c>
      <c r="B308" s="203" t="s">
        <v>335</v>
      </c>
      <c r="C308" s="203" t="s">
        <v>1383</v>
      </c>
      <c r="D308" s="203" t="str">
        <f t="shared" si="4"/>
        <v>秋田県潟上市</v>
      </c>
      <c r="E308" s="203" t="s">
        <v>1382</v>
      </c>
      <c r="F308" s="203" t="s">
        <v>1359</v>
      </c>
      <c r="G308" s="203" t="s">
        <v>1384</v>
      </c>
    </row>
    <row r="309" spans="1:7">
      <c r="A309" s="203" t="s">
        <v>1385</v>
      </c>
      <c r="B309" s="203" t="s">
        <v>335</v>
      </c>
      <c r="C309" s="203" t="s">
        <v>1386</v>
      </c>
      <c r="D309" s="203" t="str">
        <f t="shared" si="4"/>
        <v>秋田県大仙市</v>
      </c>
      <c r="E309" s="203" t="s">
        <v>1385</v>
      </c>
      <c r="F309" s="203" t="s">
        <v>1359</v>
      </c>
      <c r="G309" s="203" t="s">
        <v>1387</v>
      </c>
    </row>
    <row r="310" spans="1:7">
      <c r="A310" s="203" t="s">
        <v>1388</v>
      </c>
      <c r="B310" s="203" t="s">
        <v>335</v>
      </c>
      <c r="C310" s="203" t="s">
        <v>1389</v>
      </c>
      <c r="D310" s="203" t="str">
        <f t="shared" si="4"/>
        <v>秋田県北秋田市</v>
      </c>
      <c r="E310" s="203" t="s">
        <v>1388</v>
      </c>
      <c r="F310" s="203" t="s">
        <v>1359</v>
      </c>
      <c r="G310" s="203" t="s">
        <v>1390</v>
      </c>
    </row>
    <row r="311" spans="1:7">
      <c r="A311" s="203" t="s">
        <v>1391</v>
      </c>
      <c r="B311" s="203" t="s">
        <v>335</v>
      </c>
      <c r="C311" s="203" t="s">
        <v>1392</v>
      </c>
      <c r="D311" s="203" t="str">
        <f t="shared" si="4"/>
        <v>秋田県にかほ市</v>
      </c>
      <c r="E311" s="203" t="s">
        <v>1391</v>
      </c>
      <c r="F311" s="203" t="s">
        <v>1359</v>
      </c>
      <c r="G311" s="203" t="s">
        <v>1393</v>
      </c>
    </row>
    <row r="312" spans="1:7">
      <c r="A312" s="203" t="s">
        <v>1394</v>
      </c>
      <c r="B312" s="203" t="s">
        <v>335</v>
      </c>
      <c r="C312" s="203" t="s">
        <v>1395</v>
      </c>
      <c r="D312" s="203" t="str">
        <f t="shared" si="4"/>
        <v>秋田県仙北市</v>
      </c>
      <c r="E312" s="203" t="s">
        <v>1394</v>
      </c>
      <c r="F312" s="203" t="s">
        <v>1359</v>
      </c>
      <c r="G312" s="203" t="s">
        <v>1396</v>
      </c>
    </row>
    <row r="313" spans="1:7">
      <c r="A313" s="203" t="s">
        <v>1397</v>
      </c>
      <c r="B313" s="203" t="s">
        <v>335</v>
      </c>
      <c r="C313" s="203" t="s">
        <v>1398</v>
      </c>
      <c r="D313" s="203" t="str">
        <f t="shared" si="4"/>
        <v>秋田県小坂町</v>
      </c>
      <c r="E313" s="203" t="s">
        <v>1397</v>
      </c>
      <c r="F313" s="203" t="s">
        <v>1359</v>
      </c>
      <c r="G313" s="203" t="s">
        <v>1399</v>
      </c>
    </row>
    <row r="314" spans="1:7">
      <c r="A314" s="203" t="s">
        <v>1400</v>
      </c>
      <c r="B314" s="203" t="s">
        <v>335</v>
      </c>
      <c r="C314" s="203" t="s">
        <v>1401</v>
      </c>
      <c r="D314" s="203" t="str">
        <f t="shared" si="4"/>
        <v>秋田県上小阿仁村</v>
      </c>
      <c r="E314" s="203" t="s">
        <v>1400</v>
      </c>
      <c r="F314" s="203" t="s">
        <v>1359</v>
      </c>
      <c r="G314" s="203" t="s">
        <v>1402</v>
      </c>
    </row>
    <row r="315" spans="1:7">
      <c r="A315" s="203" t="s">
        <v>1403</v>
      </c>
      <c r="B315" s="203" t="s">
        <v>335</v>
      </c>
      <c r="C315" s="203" t="s">
        <v>1404</v>
      </c>
      <c r="D315" s="203" t="str">
        <f t="shared" si="4"/>
        <v>秋田県藤里町</v>
      </c>
      <c r="E315" s="203" t="s">
        <v>1403</v>
      </c>
      <c r="F315" s="203" t="s">
        <v>1359</v>
      </c>
      <c r="G315" s="203" t="s">
        <v>1405</v>
      </c>
    </row>
    <row r="316" spans="1:7">
      <c r="A316" s="203" t="s">
        <v>1406</v>
      </c>
      <c r="B316" s="203" t="s">
        <v>335</v>
      </c>
      <c r="C316" s="203" t="s">
        <v>1407</v>
      </c>
      <c r="D316" s="203" t="str">
        <f t="shared" si="4"/>
        <v>秋田県三種町</v>
      </c>
      <c r="E316" s="203" t="s">
        <v>1406</v>
      </c>
      <c r="F316" s="203" t="s">
        <v>1359</v>
      </c>
      <c r="G316" s="203" t="s">
        <v>1408</v>
      </c>
    </row>
    <row r="317" spans="1:7">
      <c r="A317" s="203" t="s">
        <v>1409</v>
      </c>
      <c r="B317" s="203" t="s">
        <v>335</v>
      </c>
      <c r="C317" s="203" t="s">
        <v>1410</v>
      </c>
      <c r="D317" s="203" t="str">
        <f t="shared" si="4"/>
        <v>秋田県八峰町</v>
      </c>
      <c r="E317" s="203" t="s">
        <v>1409</v>
      </c>
      <c r="F317" s="203" t="s">
        <v>1359</v>
      </c>
      <c r="G317" s="203" t="s">
        <v>1411</v>
      </c>
    </row>
    <row r="318" spans="1:7">
      <c r="A318" s="203" t="s">
        <v>1412</v>
      </c>
      <c r="B318" s="203" t="s">
        <v>335</v>
      </c>
      <c r="C318" s="203" t="s">
        <v>1413</v>
      </c>
      <c r="D318" s="203" t="str">
        <f t="shared" si="4"/>
        <v>秋田県五城目町</v>
      </c>
      <c r="E318" s="203" t="s">
        <v>1412</v>
      </c>
      <c r="F318" s="203" t="s">
        <v>1359</v>
      </c>
      <c r="G318" s="203" t="s">
        <v>1414</v>
      </c>
    </row>
    <row r="319" spans="1:7">
      <c r="A319" s="203" t="s">
        <v>1415</v>
      </c>
      <c r="B319" s="203" t="s">
        <v>335</v>
      </c>
      <c r="C319" s="203" t="s">
        <v>1416</v>
      </c>
      <c r="D319" s="203" t="str">
        <f t="shared" si="4"/>
        <v>秋田県八郎潟町</v>
      </c>
      <c r="E319" s="203" t="s">
        <v>1415</v>
      </c>
      <c r="F319" s="203" t="s">
        <v>1359</v>
      </c>
      <c r="G319" s="203" t="s">
        <v>1417</v>
      </c>
    </row>
    <row r="320" spans="1:7">
      <c r="A320" s="203" t="s">
        <v>1418</v>
      </c>
      <c r="B320" s="203" t="s">
        <v>335</v>
      </c>
      <c r="C320" s="203" t="s">
        <v>1419</v>
      </c>
      <c r="D320" s="203" t="str">
        <f t="shared" si="4"/>
        <v>秋田県井川町</v>
      </c>
      <c r="E320" s="203" t="s">
        <v>1418</v>
      </c>
      <c r="F320" s="203" t="s">
        <v>1359</v>
      </c>
      <c r="G320" s="203" t="s">
        <v>1420</v>
      </c>
    </row>
    <row r="321" spans="1:7">
      <c r="A321" s="203" t="s">
        <v>1421</v>
      </c>
      <c r="B321" s="203" t="s">
        <v>335</v>
      </c>
      <c r="C321" s="203" t="s">
        <v>1422</v>
      </c>
      <c r="D321" s="203" t="str">
        <f t="shared" si="4"/>
        <v>秋田県大潟村</v>
      </c>
      <c r="E321" s="203" t="s">
        <v>1421</v>
      </c>
      <c r="F321" s="203" t="s">
        <v>1359</v>
      </c>
      <c r="G321" s="203" t="s">
        <v>1423</v>
      </c>
    </row>
    <row r="322" spans="1:7">
      <c r="A322" s="203" t="s">
        <v>1424</v>
      </c>
      <c r="B322" s="203" t="s">
        <v>335</v>
      </c>
      <c r="C322" s="203" t="s">
        <v>1425</v>
      </c>
      <c r="D322" s="203" t="str">
        <f t="shared" si="4"/>
        <v>秋田県美郷町</v>
      </c>
      <c r="E322" s="203" t="s">
        <v>1424</v>
      </c>
      <c r="F322" s="203" t="s">
        <v>1359</v>
      </c>
      <c r="G322" s="203" t="s">
        <v>1426</v>
      </c>
    </row>
    <row r="323" spans="1:7">
      <c r="A323" s="203" t="s">
        <v>1427</v>
      </c>
      <c r="B323" s="203" t="s">
        <v>335</v>
      </c>
      <c r="C323" s="203" t="s">
        <v>1428</v>
      </c>
      <c r="D323" s="203" t="str">
        <f t="shared" ref="D323:D386" si="5">B323&amp;C323</f>
        <v>秋田県羽後町</v>
      </c>
      <c r="E323" s="203" t="s">
        <v>1427</v>
      </c>
      <c r="F323" s="203" t="s">
        <v>1359</v>
      </c>
      <c r="G323" s="203" t="s">
        <v>1429</v>
      </c>
    </row>
    <row r="324" spans="1:7">
      <c r="A324" s="203" t="s">
        <v>1430</v>
      </c>
      <c r="B324" s="203" t="s">
        <v>335</v>
      </c>
      <c r="C324" s="203" t="s">
        <v>1431</v>
      </c>
      <c r="D324" s="203" t="str">
        <f t="shared" si="5"/>
        <v>秋田県東成瀬村</v>
      </c>
      <c r="E324" s="203" t="s">
        <v>1430</v>
      </c>
      <c r="F324" s="203" t="s">
        <v>1359</v>
      </c>
      <c r="G324" s="203" t="s">
        <v>1432</v>
      </c>
    </row>
    <row r="325" spans="1:7">
      <c r="A325" s="200" t="s">
        <v>1433</v>
      </c>
      <c r="B325" s="200" t="s">
        <v>1434</v>
      </c>
      <c r="C325" s="200" t="s">
        <v>1434</v>
      </c>
      <c r="D325" s="200" t="str">
        <f t="shared" si="5"/>
        <v>山形県山形県</v>
      </c>
      <c r="E325" s="200" t="s">
        <v>1433</v>
      </c>
      <c r="F325" s="201" t="s">
        <v>1435</v>
      </c>
      <c r="G325" s="202"/>
    </row>
    <row r="326" spans="1:7">
      <c r="A326" s="203" t="s">
        <v>1436</v>
      </c>
      <c r="B326" s="203" t="s">
        <v>339</v>
      </c>
      <c r="C326" s="203" t="s">
        <v>800</v>
      </c>
      <c r="D326" s="203" t="str">
        <f t="shared" si="5"/>
        <v>山形県山形市</v>
      </c>
      <c r="E326" s="203" t="s">
        <v>1436</v>
      </c>
      <c r="F326" s="203" t="s">
        <v>1437</v>
      </c>
      <c r="G326" s="203" t="s">
        <v>1438</v>
      </c>
    </row>
    <row r="327" spans="1:7">
      <c r="A327" s="203" t="s">
        <v>1439</v>
      </c>
      <c r="B327" s="203" t="s">
        <v>339</v>
      </c>
      <c r="C327" s="203" t="s">
        <v>1440</v>
      </c>
      <c r="D327" s="203" t="str">
        <f t="shared" si="5"/>
        <v>山形県米沢市</v>
      </c>
      <c r="E327" s="203" t="s">
        <v>1439</v>
      </c>
      <c r="F327" s="203" t="s">
        <v>1437</v>
      </c>
      <c r="G327" s="203" t="s">
        <v>1441</v>
      </c>
    </row>
    <row r="328" spans="1:7">
      <c r="A328" s="203" t="s">
        <v>1442</v>
      </c>
      <c r="B328" s="203" t="s">
        <v>339</v>
      </c>
      <c r="C328" s="203" t="s">
        <v>1443</v>
      </c>
      <c r="D328" s="203" t="str">
        <f t="shared" si="5"/>
        <v>山形県鶴岡市</v>
      </c>
      <c r="E328" s="203" t="s">
        <v>1442</v>
      </c>
      <c r="F328" s="203" t="s">
        <v>1437</v>
      </c>
      <c r="G328" s="203" t="s">
        <v>1444</v>
      </c>
    </row>
    <row r="329" spans="1:7">
      <c r="A329" s="203" t="s">
        <v>1445</v>
      </c>
      <c r="B329" s="203" t="s">
        <v>339</v>
      </c>
      <c r="C329" s="203" t="s">
        <v>1446</v>
      </c>
      <c r="D329" s="203" t="str">
        <f t="shared" si="5"/>
        <v>山形県酒田市</v>
      </c>
      <c r="E329" s="203" t="s">
        <v>1445</v>
      </c>
      <c r="F329" s="203" t="s">
        <v>1437</v>
      </c>
      <c r="G329" s="203" t="s">
        <v>1447</v>
      </c>
    </row>
    <row r="330" spans="1:7">
      <c r="A330" s="203" t="s">
        <v>1448</v>
      </c>
      <c r="B330" s="203" t="s">
        <v>339</v>
      </c>
      <c r="C330" s="203" t="s">
        <v>1449</v>
      </c>
      <c r="D330" s="203" t="str">
        <f t="shared" si="5"/>
        <v>山形県新庄市</v>
      </c>
      <c r="E330" s="203" t="s">
        <v>1448</v>
      </c>
      <c r="F330" s="203" t="s">
        <v>1437</v>
      </c>
      <c r="G330" s="203" t="s">
        <v>1450</v>
      </c>
    </row>
    <row r="331" spans="1:7">
      <c r="A331" s="203" t="s">
        <v>1451</v>
      </c>
      <c r="B331" s="203" t="s">
        <v>339</v>
      </c>
      <c r="C331" s="203" t="s">
        <v>1452</v>
      </c>
      <c r="D331" s="203" t="str">
        <f t="shared" si="5"/>
        <v>山形県寒河江市</v>
      </c>
      <c r="E331" s="203" t="s">
        <v>1451</v>
      </c>
      <c r="F331" s="203" t="s">
        <v>1437</v>
      </c>
      <c r="G331" s="203" t="s">
        <v>1453</v>
      </c>
    </row>
    <row r="332" spans="1:7">
      <c r="A332" s="203" t="s">
        <v>1454</v>
      </c>
      <c r="B332" s="203" t="s">
        <v>339</v>
      </c>
      <c r="C332" s="203" t="s">
        <v>1455</v>
      </c>
      <c r="D332" s="203" t="str">
        <f t="shared" si="5"/>
        <v>山形県上山市</v>
      </c>
      <c r="E332" s="203" t="s">
        <v>1454</v>
      </c>
      <c r="F332" s="203" t="s">
        <v>1437</v>
      </c>
      <c r="G332" s="203" t="s">
        <v>1456</v>
      </c>
    </row>
    <row r="333" spans="1:7">
      <c r="A333" s="203" t="s">
        <v>1457</v>
      </c>
      <c r="B333" s="203" t="s">
        <v>339</v>
      </c>
      <c r="C333" s="203" t="s">
        <v>1458</v>
      </c>
      <c r="D333" s="203" t="str">
        <f t="shared" si="5"/>
        <v>山形県村山市</v>
      </c>
      <c r="E333" s="203" t="s">
        <v>1457</v>
      </c>
      <c r="F333" s="203" t="s">
        <v>1437</v>
      </c>
      <c r="G333" s="203" t="s">
        <v>1459</v>
      </c>
    </row>
    <row r="334" spans="1:7">
      <c r="A334" s="203" t="s">
        <v>1460</v>
      </c>
      <c r="B334" s="203" t="s">
        <v>339</v>
      </c>
      <c r="C334" s="203" t="s">
        <v>1461</v>
      </c>
      <c r="D334" s="203" t="str">
        <f t="shared" si="5"/>
        <v>山形県長井市</v>
      </c>
      <c r="E334" s="203" t="s">
        <v>1460</v>
      </c>
      <c r="F334" s="203" t="s">
        <v>1437</v>
      </c>
      <c r="G334" s="203" t="s">
        <v>1462</v>
      </c>
    </row>
    <row r="335" spans="1:7">
      <c r="A335" s="203" t="s">
        <v>1463</v>
      </c>
      <c r="B335" s="203" t="s">
        <v>339</v>
      </c>
      <c r="C335" s="203" t="s">
        <v>1464</v>
      </c>
      <c r="D335" s="203" t="str">
        <f t="shared" si="5"/>
        <v>山形県天童市</v>
      </c>
      <c r="E335" s="203" t="s">
        <v>1463</v>
      </c>
      <c r="F335" s="203" t="s">
        <v>1437</v>
      </c>
      <c r="G335" s="203" t="s">
        <v>1465</v>
      </c>
    </row>
    <row r="336" spans="1:7">
      <c r="A336" s="203" t="s">
        <v>1466</v>
      </c>
      <c r="B336" s="203" t="s">
        <v>339</v>
      </c>
      <c r="C336" s="203" t="s">
        <v>1467</v>
      </c>
      <c r="D336" s="203" t="str">
        <f t="shared" si="5"/>
        <v>山形県東根市</v>
      </c>
      <c r="E336" s="203" t="s">
        <v>1466</v>
      </c>
      <c r="F336" s="203" t="s">
        <v>1437</v>
      </c>
      <c r="G336" s="203" t="s">
        <v>1468</v>
      </c>
    </row>
    <row r="337" spans="1:7">
      <c r="A337" s="203" t="s">
        <v>1469</v>
      </c>
      <c r="B337" s="203" t="s">
        <v>339</v>
      </c>
      <c r="C337" s="203" t="s">
        <v>1470</v>
      </c>
      <c r="D337" s="203" t="str">
        <f t="shared" si="5"/>
        <v>山形県尾花沢市</v>
      </c>
      <c r="E337" s="203" t="s">
        <v>1469</v>
      </c>
      <c r="F337" s="203" t="s">
        <v>1437</v>
      </c>
      <c r="G337" s="203" t="s">
        <v>1471</v>
      </c>
    </row>
    <row r="338" spans="1:7">
      <c r="A338" s="203" t="s">
        <v>1472</v>
      </c>
      <c r="B338" s="203" t="s">
        <v>339</v>
      </c>
      <c r="C338" s="203" t="s">
        <v>1473</v>
      </c>
      <c r="D338" s="203" t="str">
        <f t="shared" si="5"/>
        <v>山形県南陽市</v>
      </c>
      <c r="E338" s="203" t="s">
        <v>1472</v>
      </c>
      <c r="F338" s="203" t="s">
        <v>1437</v>
      </c>
      <c r="G338" s="203" t="s">
        <v>1474</v>
      </c>
    </row>
    <row r="339" spans="1:7">
      <c r="A339" s="203" t="s">
        <v>1475</v>
      </c>
      <c r="B339" s="203" t="s">
        <v>339</v>
      </c>
      <c r="C339" s="203" t="s">
        <v>1476</v>
      </c>
      <c r="D339" s="203" t="str">
        <f t="shared" si="5"/>
        <v>山形県山辺町</v>
      </c>
      <c r="E339" s="203" t="s">
        <v>1475</v>
      </c>
      <c r="F339" s="203" t="s">
        <v>1437</v>
      </c>
      <c r="G339" s="203" t="s">
        <v>1477</v>
      </c>
    </row>
    <row r="340" spans="1:7">
      <c r="A340" s="203" t="s">
        <v>1478</v>
      </c>
      <c r="B340" s="203" t="s">
        <v>339</v>
      </c>
      <c r="C340" s="203" t="s">
        <v>1479</v>
      </c>
      <c r="D340" s="203" t="str">
        <f t="shared" si="5"/>
        <v>山形県中山町</v>
      </c>
      <c r="E340" s="203" t="s">
        <v>1478</v>
      </c>
      <c r="F340" s="203" t="s">
        <v>1437</v>
      </c>
      <c r="G340" s="203" t="s">
        <v>1480</v>
      </c>
    </row>
    <row r="341" spans="1:7">
      <c r="A341" s="203" t="s">
        <v>1481</v>
      </c>
      <c r="B341" s="203" t="s">
        <v>339</v>
      </c>
      <c r="C341" s="203" t="s">
        <v>1482</v>
      </c>
      <c r="D341" s="203" t="str">
        <f t="shared" si="5"/>
        <v>山形県河北町</v>
      </c>
      <c r="E341" s="203" t="s">
        <v>1481</v>
      </c>
      <c r="F341" s="203" t="s">
        <v>1437</v>
      </c>
      <c r="G341" s="203" t="s">
        <v>1483</v>
      </c>
    </row>
    <row r="342" spans="1:7">
      <c r="A342" s="203" t="s">
        <v>1484</v>
      </c>
      <c r="B342" s="203" t="s">
        <v>339</v>
      </c>
      <c r="C342" s="203" t="s">
        <v>1485</v>
      </c>
      <c r="D342" s="203" t="str">
        <f t="shared" si="5"/>
        <v>山形県西川町</v>
      </c>
      <c r="E342" s="203" t="s">
        <v>1484</v>
      </c>
      <c r="F342" s="203" t="s">
        <v>1437</v>
      </c>
      <c r="G342" s="203" t="s">
        <v>1486</v>
      </c>
    </row>
    <row r="343" spans="1:7">
      <c r="A343" s="203" t="s">
        <v>1487</v>
      </c>
      <c r="B343" s="203" t="s">
        <v>339</v>
      </c>
      <c r="C343" s="203" t="s">
        <v>1488</v>
      </c>
      <c r="D343" s="203" t="str">
        <f t="shared" si="5"/>
        <v>山形県朝日町</v>
      </c>
      <c r="E343" s="203" t="s">
        <v>1487</v>
      </c>
      <c r="F343" s="203" t="s">
        <v>1437</v>
      </c>
      <c r="G343" s="203" t="s">
        <v>1489</v>
      </c>
    </row>
    <row r="344" spans="1:7">
      <c r="A344" s="203" t="s">
        <v>1490</v>
      </c>
      <c r="B344" s="203" t="s">
        <v>339</v>
      </c>
      <c r="C344" s="203" t="s">
        <v>1491</v>
      </c>
      <c r="D344" s="203" t="str">
        <f t="shared" si="5"/>
        <v>山形県大江町</v>
      </c>
      <c r="E344" s="203" t="s">
        <v>1490</v>
      </c>
      <c r="F344" s="203" t="s">
        <v>1437</v>
      </c>
      <c r="G344" s="203" t="s">
        <v>1492</v>
      </c>
    </row>
    <row r="345" spans="1:7">
      <c r="A345" s="203" t="s">
        <v>1493</v>
      </c>
      <c r="B345" s="203" t="s">
        <v>339</v>
      </c>
      <c r="C345" s="203" t="s">
        <v>1494</v>
      </c>
      <c r="D345" s="203" t="str">
        <f t="shared" si="5"/>
        <v>山形県大石田町</v>
      </c>
      <c r="E345" s="203" t="s">
        <v>1493</v>
      </c>
      <c r="F345" s="203" t="s">
        <v>1437</v>
      </c>
      <c r="G345" s="203" t="s">
        <v>1495</v>
      </c>
    </row>
    <row r="346" spans="1:7">
      <c r="A346" s="203" t="s">
        <v>1496</v>
      </c>
      <c r="B346" s="203" t="s">
        <v>339</v>
      </c>
      <c r="C346" s="203" t="s">
        <v>1497</v>
      </c>
      <c r="D346" s="203" t="str">
        <f t="shared" si="5"/>
        <v>山形県金山町</v>
      </c>
      <c r="E346" s="203" t="s">
        <v>1496</v>
      </c>
      <c r="F346" s="203" t="s">
        <v>1437</v>
      </c>
      <c r="G346" s="203" t="s">
        <v>1498</v>
      </c>
    </row>
    <row r="347" spans="1:7">
      <c r="A347" s="203" t="s">
        <v>1499</v>
      </c>
      <c r="B347" s="203" t="s">
        <v>339</v>
      </c>
      <c r="C347" s="203" t="s">
        <v>1500</v>
      </c>
      <c r="D347" s="203" t="str">
        <f t="shared" si="5"/>
        <v>山形県最上町</v>
      </c>
      <c r="E347" s="203" t="s">
        <v>1499</v>
      </c>
      <c r="F347" s="203" t="s">
        <v>1437</v>
      </c>
      <c r="G347" s="203" t="s">
        <v>1501</v>
      </c>
    </row>
    <row r="348" spans="1:7">
      <c r="A348" s="203" t="s">
        <v>1502</v>
      </c>
      <c r="B348" s="203" t="s">
        <v>339</v>
      </c>
      <c r="C348" s="203" t="s">
        <v>1503</v>
      </c>
      <c r="D348" s="203" t="str">
        <f t="shared" si="5"/>
        <v>山形県舟形町</v>
      </c>
      <c r="E348" s="203" t="s">
        <v>1502</v>
      </c>
      <c r="F348" s="203" t="s">
        <v>1437</v>
      </c>
      <c r="G348" s="203" t="s">
        <v>1504</v>
      </c>
    </row>
    <row r="349" spans="1:7">
      <c r="A349" s="203" t="s">
        <v>1505</v>
      </c>
      <c r="B349" s="203" t="s">
        <v>339</v>
      </c>
      <c r="C349" s="203" t="s">
        <v>1506</v>
      </c>
      <c r="D349" s="203" t="str">
        <f t="shared" si="5"/>
        <v>山形県真室川町</v>
      </c>
      <c r="E349" s="203" t="s">
        <v>1505</v>
      </c>
      <c r="F349" s="203" t="s">
        <v>1437</v>
      </c>
      <c r="G349" s="203" t="s">
        <v>1507</v>
      </c>
    </row>
    <row r="350" spans="1:7">
      <c r="A350" s="203" t="s">
        <v>1508</v>
      </c>
      <c r="B350" s="203" t="s">
        <v>339</v>
      </c>
      <c r="C350" s="203" t="s">
        <v>1509</v>
      </c>
      <c r="D350" s="203" t="str">
        <f t="shared" si="5"/>
        <v>山形県大蔵村</v>
      </c>
      <c r="E350" s="203" t="s">
        <v>1508</v>
      </c>
      <c r="F350" s="203" t="s">
        <v>1437</v>
      </c>
      <c r="G350" s="203" t="s">
        <v>1510</v>
      </c>
    </row>
    <row r="351" spans="1:7">
      <c r="A351" s="203" t="s">
        <v>1511</v>
      </c>
      <c r="B351" s="203" t="s">
        <v>339</v>
      </c>
      <c r="C351" s="203" t="s">
        <v>1512</v>
      </c>
      <c r="D351" s="203" t="str">
        <f t="shared" si="5"/>
        <v>山形県鮭川村</v>
      </c>
      <c r="E351" s="203" t="s">
        <v>1511</v>
      </c>
      <c r="F351" s="203" t="s">
        <v>1437</v>
      </c>
      <c r="G351" s="203" t="s">
        <v>1513</v>
      </c>
    </row>
    <row r="352" spans="1:7">
      <c r="A352" s="203" t="s">
        <v>1514</v>
      </c>
      <c r="B352" s="203" t="s">
        <v>339</v>
      </c>
      <c r="C352" s="203" t="s">
        <v>1515</v>
      </c>
      <c r="D352" s="203" t="str">
        <f t="shared" si="5"/>
        <v>山形県戸沢村</v>
      </c>
      <c r="E352" s="203" t="s">
        <v>1514</v>
      </c>
      <c r="F352" s="203" t="s">
        <v>1437</v>
      </c>
      <c r="G352" s="203" t="s">
        <v>1516</v>
      </c>
    </row>
    <row r="353" spans="1:7">
      <c r="A353" s="203" t="s">
        <v>1517</v>
      </c>
      <c r="B353" s="203" t="s">
        <v>339</v>
      </c>
      <c r="C353" s="203" t="s">
        <v>1518</v>
      </c>
      <c r="D353" s="203" t="str">
        <f t="shared" si="5"/>
        <v>山形県高畠町</v>
      </c>
      <c r="E353" s="203" t="s">
        <v>1517</v>
      </c>
      <c r="F353" s="203" t="s">
        <v>1437</v>
      </c>
      <c r="G353" s="203" t="s">
        <v>1519</v>
      </c>
    </row>
    <row r="354" spans="1:7">
      <c r="A354" s="203" t="s">
        <v>1520</v>
      </c>
      <c r="B354" s="203" t="s">
        <v>339</v>
      </c>
      <c r="C354" s="203" t="s">
        <v>1521</v>
      </c>
      <c r="D354" s="203" t="str">
        <f t="shared" si="5"/>
        <v>山形県川西町</v>
      </c>
      <c r="E354" s="203" t="s">
        <v>1520</v>
      </c>
      <c r="F354" s="203" t="s">
        <v>1437</v>
      </c>
      <c r="G354" s="203" t="s">
        <v>1522</v>
      </c>
    </row>
    <row r="355" spans="1:7">
      <c r="A355" s="203" t="s">
        <v>1523</v>
      </c>
      <c r="B355" s="203" t="s">
        <v>339</v>
      </c>
      <c r="C355" s="203" t="s">
        <v>1524</v>
      </c>
      <c r="D355" s="203" t="str">
        <f t="shared" si="5"/>
        <v>山形県小国町</v>
      </c>
      <c r="E355" s="203" t="s">
        <v>1523</v>
      </c>
      <c r="F355" s="203" t="s">
        <v>1437</v>
      </c>
      <c r="G355" s="203" t="s">
        <v>1525</v>
      </c>
    </row>
    <row r="356" spans="1:7">
      <c r="A356" s="203" t="s">
        <v>1526</v>
      </c>
      <c r="B356" s="203" t="s">
        <v>339</v>
      </c>
      <c r="C356" s="203" t="s">
        <v>1527</v>
      </c>
      <c r="D356" s="203" t="str">
        <f t="shared" si="5"/>
        <v>山形県白鷹町</v>
      </c>
      <c r="E356" s="203" t="s">
        <v>1526</v>
      </c>
      <c r="F356" s="203" t="s">
        <v>1437</v>
      </c>
      <c r="G356" s="203" t="s">
        <v>1528</v>
      </c>
    </row>
    <row r="357" spans="1:7">
      <c r="A357" s="203" t="s">
        <v>1529</v>
      </c>
      <c r="B357" s="203" t="s">
        <v>339</v>
      </c>
      <c r="C357" s="203" t="s">
        <v>1530</v>
      </c>
      <c r="D357" s="203" t="str">
        <f t="shared" si="5"/>
        <v>山形県飯豊町</v>
      </c>
      <c r="E357" s="203" t="s">
        <v>1529</v>
      </c>
      <c r="F357" s="203" t="s">
        <v>1437</v>
      </c>
      <c r="G357" s="203" t="s">
        <v>1531</v>
      </c>
    </row>
    <row r="358" spans="1:7">
      <c r="A358" s="203" t="s">
        <v>1532</v>
      </c>
      <c r="B358" s="203" t="s">
        <v>339</v>
      </c>
      <c r="C358" s="203" t="s">
        <v>1533</v>
      </c>
      <c r="D358" s="203" t="str">
        <f t="shared" si="5"/>
        <v>山形県三川町</v>
      </c>
      <c r="E358" s="203" t="s">
        <v>1532</v>
      </c>
      <c r="F358" s="203" t="s">
        <v>1437</v>
      </c>
      <c r="G358" s="203" t="s">
        <v>1534</v>
      </c>
    </row>
    <row r="359" spans="1:7">
      <c r="A359" s="203" t="s">
        <v>1535</v>
      </c>
      <c r="B359" s="203" t="s">
        <v>339</v>
      </c>
      <c r="C359" s="203" t="s">
        <v>1536</v>
      </c>
      <c r="D359" s="203" t="str">
        <f t="shared" si="5"/>
        <v>山形県庄内町</v>
      </c>
      <c r="E359" s="203" t="s">
        <v>1535</v>
      </c>
      <c r="F359" s="203" t="s">
        <v>1437</v>
      </c>
      <c r="G359" s="203" t="s">
        <v>1537</v>
      </c>
    </row>
    <row r="360" spans="1:7">
      <c r="A360" s="203" t="s">
        <v>1538</v>
      </c>
      <c r="B360" s="203" t="s">
        <v>339</v>
      </c>
      <c r="C360" s="203" t="s">
        <v>1539</v>
      </c>
      <c r="D360" s="203" t="str">
        <f t="shared" si="5"/>
        <v>山形県遊佐町</v>
      </c>
      <c r="E360" s="203" t="s">
        <v>1538</v>
      </c>
      <c r="F360" s="203" t="s">
        <v>1437</v>
      </c>
      <c r="G360" s="203" t="s">
        <v>1540</v>
      </c>
    </row>
    <row r="361" spans="1:7">
      <c r="A361" s="200" t="s">
        <v>1541</v>
      </c>
      <c r="B361" s="200" t="s">
        <v>1542</v>
      </c>
      <c r="C361" s="200" t="s">
        <v>1542</v>
      </c>
      <c r="D361" s="200" t="str">
        <f t="shared" si="5"/>
        <v>福島県福島県</v>
      </c>
      <c r="E361" s="200" t="s">
        <v>1541</v>
      </c>
      <c r="F361" s="201" t="s">
        <v>1543</v>
      </c>
      <c r="G361" s="202"/>
    </row>
    <row r="362" spans="1:7">
      <c r="A362" s="203" t="s">
        <v>1544</v>
      </c>
      <c r="B362" s="203" t="s">
        <v>343</v>
      </c>
      <c r="C362" s="203" t="s">
        <v>777</v>
      </c>
      <c r="D362" s="203" t="str">
        <f t="shared" si="5"/>
        <v>福島県福島市</v>
      </c>
      <c r="E362" s="203" t="s">
        <v>1544</v>
      </c>
      <c r="F362" s="203" t="s">
        <v>1545</v>
      </c>
      <c r="G362" s="203" t="s">
        <v>1546</v>
      </c>
    </row>
    <row r="363" spans="1:7">
      <c r="A363" s="203" t="s">
        <v>1547</v>
      </c>
      <c r="B363" s="203" t="s">
        <v>343</v>
      </c>
      <c r="C363" s="203" t="s">
        <v>1548</v>
      </c>
      <c r="D363" s="203" t="str">
        <f t="shared" si="5"/>
        <v>福島県会津若松市</v>
      </c>
      <c r="E363" s="203" t="s">
        <v>1547</v>
      </c>
      <c r="F363" s="203" t="s">
        <v>1545</v>
      </c>
      <c r="G363" s="203" t="s">
        <v>1549</v>
      </c>
    </row>
    <row r="364" spans="1:7">
      <c r="A364" s="203" t="s">
        <v>1550</v>
      </c>
      <c r="B364" s="203" t="s">
        <v>343</v>
      </c>
      <c r="C364" s="203" t="s">
        <v>611</v>
      </c>
      <c r="D364" s="203" t="str">
        <f t="shared" si="5"/>
        <v>福島県郡山市</v>
      </c>
      <c r="E364" s="203" t="s">
        <v>1550</v>
      </c>
      <c r="F364" s="203" t="s">
        <v>1545</v>
      </c>
      <c r="G364" s="203" t="s">
        <v>1551</v>
      </c>
    </row>
    <row r="365" spans="1:7">
      <c r="A365" s="203" t="s">
        <v>1552</v>
      </c>
      <c r="B365" s="203" t="s">
        <v>343</v>
      </c>
      <c r="C365" s="203" t="s">
        <v>643</v>
      </c>
      <c r="D365" s="203" t="str">
        <f t="shared" si="5"/>
        <v>福島県いわき市</v>
      </c>
      <c r="E365" s="203" t="s">
        <v>1552</v>
      </c>
      <c r="F365" s="203" t="s">
        <v>1545</v>
      </c>
      <c r="G365" s="203" t="s">
        <v>1553</v>
      </c>
    </row>
    <row r="366" spans="1:7">
      <c r="A366" s="203" t="s">
        <v>1554</v>
      </c>
      <c r="B366" s="203" t="s">
        <v>343</v>
      </c>
      <c r="C366" s="203" t="s">
        <v>1555</v>
      </c>
      <c r="D366" s="203" t="str">
        <f t="shared" si="5"/>
        <v>福島県白河市</v>
      </c>
      <c r="E366" s="203" t="s">
        <v>1554</v>
      </c>
      <c r="F366" s="203" t="s">
        <v>1545</v>
      </c>
      <c r="G366" s="203" t="s">
        <v>1556</v>
      </c>
    </row>
    <row r="367" spans="1:7">
      <c r="A367" s="203" t="s">
        <v>1557</v>
      </c>
      <c r="B367" s="203" t="s">
        <v>343</v>
      </c>
      <c r="C367" s="203" t="s">
        <v>1558</v>
      </c>
      <c r="D367" s="203" t="str">
        <f t="shared" si="5"/>
        <v>福島県須賀川市</v>
      </c>
      <c r="E367" s="203" t="s">
        <v>1557</v>
      </c>
      <c r="F367" s="203" t="s">
        <v>1545</v>
      </c>
      <c r="G367" s="203" t="s">
        <v>1559</v>
      </c>
    </row>
    <row r="368" spans="1:7">
      <c r="A368" s="203" t="s">
        <v>1560</v>
      </c>
      <c r="B368" s="203" t="s">
        <v>343</v>
      </c>
      <c r="C368" s="203" t="s">
        <v>1561</v>
      </c>
      <c r="D368" s="203" t="str">
        <f t="shared" si="5"/>
        <v>福島県喜多方市</v>
      </c>
      <c r="E368" s="203" t="s">
        <v>1560</v>
      </c>
      <c r="F368" s="203" t="s">
        <v>1545</v>
      </c>
      <c r="G368" s="203" t="s">
        <v>1562</v>
      </c>
    </row>
    <row r="369" spans="1:7">
      <c r="A369" s="203" t="s">
        <v>1563</v>
      </c>
      <c r="B369" s="203" t="s">
        <v>343</v>
      </c>
      <c r="C369" s="203" t="s">
        <v>1564</v>
      </c>
      <c r="D369" s="203" t="str">
        <f t="shared" si="5"/>
        <v>福島県相馬市</v>
      </c>
      <c r="E369" s="203" t="s">
        <v>1563</v>
      </c>
      <c r="F369" s="203" t="s">
        <v>1545</v>
      </c>
      <c r="G369" s="203" t="s">
        <v>1565</v>
      </c>
    </row>
    <row r="370" spans="1:7">
      <c r="A370" s="203" t="s">
        <v>1566</v>
      </c>
      <c r="B370" s="203" t="s">
        <v>343</v>
      </c>
      <c r="C370" s="203" t="s">
        <v>1567</v>
      </c>
      <c r="D370" s="203" t="str">
        <f t="shared" si="5"/>
        <v>福島県二本松市</v>
      </c>
      <c r="E370" s="203" t="s">
        <v>1566</v>
      </c>
      <c r="F370" s="203" t="s">
        <v>1545</v>
      </c>
      <c r="G370" s="203" t="s">
        <v>1568</v>
      </c>
    </row>
    <row r="371" spans="1:7">
      <c r="A371" s="203" t="s">
        <v>1569</v>
      </c>
      <c r="B371" s="203" t="s">
        <v>343</v>
      </c>
      <c r="C371" s="203" t="s">
        <v>1570</v>
      </c>
      <c r="D371" s="203" t="str">
        <f t="shared" si="5"/>
        <v>福島県田村市</v>
      </c>
      <c r="E371" s="203" t="s">
        <v>1569</v>
      </c>
      <c r="F371" s="203" t="s">
        <v>1545</v>
      </c>
      <c r="G371" s="203" t="s">
        <v>1571</v>
      </c>
    </row>
    <row r="372" spans="1:7">
      <c r="A372" s="203" t="s">
        <v>1572</v>
      </c>
      <c r="B372" s="203" t="s">
        <v>343</v>
      </c>
      <c r="C372" s="203" t="s">
        <v>1573</v>
      </c>
      <c r="D372" s="203" t="str">
        <f t="shared" si="5"/>
        <v>福島県南相馬市</v>
      </c>
      <c r="E372" s="203" t="s">
        <v>1572</v>
      </c>
      <c r="F372" s="203" t="s">
        <v>1545</v>
      </c>
      <c r="G372" s="203" t="s">
        <v>1574</v>
      </c>
    </row>
    <row r="373" spans="1:7">
      <c r="A373" s="203" t="s">
        <v>1575</v>
      </c>
      <c r="B373" s="203" t="s">
        <v>343</v>
      </c>
      <c r="C373" s="203" t="s">
        <v>444</v>
      </c>
      <c r="D373" s="203" t="str">
        <f t="shared" si="5"/>
        <v>福島県伊達市</v>
      </c>
      <c r="E373" s="203" t="s">
        <v>1575</v>
      </c>
      <c r="F373" s="203" t="s">
        <v>1545</v>
      </c>
      <c r="G373" s="203" t="s">
        <v>445</v>
      </c>
    </row>
    <row r="374" spans="1:7">
      <c r="A374" s="203" t="s">
        <v>1576</v>
      </c>
      <c r="B374" s="203" t="s">
        <v>343</v>
      </c>
      <c r="C374" s="203" t="s">
        <v>1577</v>
      </c>
      <c r="D374" s="203" t="str">
        <f t="shared" si="5"/>
        <v>福島県本宮市</v>
      </c>
      <c r="E374" s="203" t="s">
        <v>1576</v>
      </c>
      <c r="F374" s="203" t="s">
        <v>1545</v>
      </c>
      <c r="G374" s="203" t="s">
        <v>1578</v>
      </c>
    </row>
    <row r="375" spans="1:7">
      <c r="A375" s="203" t="s">
        <v>1579</v>
      </c>
      <c r="B375" s="203" t="s">
        <v>343</v>
      </c>
      <c r="C375" s="203" t="s">
        <v>1580</v>
      </c>
      <c r="D375" s="203" t="str">
        <f t="shared" si="5"/>
        <v>福島県桑折町</v>
      </c>
      <c r="E375" s="203" t="s">
        <v>1579</v>
      </c>
      <c r="F375" s="203" t="s">
        <v>1545</v>
      </c>
      <c r="G375" s="203" t="s">
        <v>1581</v>
      </c>
    </row>
    <row r="376" spans="1:7">
      <c r="A376" s="203" t="s">
        <v>1582</v>
      </c>
      <c r="B376" s="203" t="s">
        <v>343</v>
      </c>
      <c r="C376" s="203" t="s">
        <v>1583</v>
      </c>
      <c r="D376" s="203" t="str">
        <f t="shared" si="5"/>
        <v>福島県国見町</v>
      </c>
      <c r="E376" s="203" t="s">
        <v>1582</v>
      </c>
      <c r="F376" s="203" t="s">
        <v>1545</v>
      </c>
      <c r="G376" s="203" t="s">
        <v>1584</v>
      </c>
    </row>
    <row r="377" spans="1:7">
      <c r="A377" s="203" t="s">
        <v>1585</v>
      </c>
      <c r="B377" s="203" t="s">
        <v>343</v>
      </c>
      <c r="C377" s="203" t="s">
        <v>1586</v>
      </c>
      <c r="D377" s="203" t="str">
        <f t="shared" si="5"/>
        <v>福島県川俣町</v>
      </c>
      <c r="E377" s="203" t="s">
        <v>1585</v>
      </c>
      <c r="F377" s="203" t="s">
        <v>1545</v>
      </c>
      <c r="G377" s="203" t="s">
        <v>1587</v>
      </c>
    </row>
    <row r="378" spans="1:7">
      <c r="A378" s="203" t="s">
        <v>1588</v>
      </c>
      <c r="B378" s="203" t="s">
        <v>343</v>
      </c>
      <c r="C378" s="203" t="s">
        <v>1589</v>
      </c>
      <c r="D378" s="203" t="str">
        <f t="shared" si="5"/>
        <v>福島県大玉村</v>
      </c>
      <c r="E378" s="203" t="s">
        <v>1588</v>
      </c>
      <c r="F378" s="203" t="s">
        <v>1545</v>
      </c>
      <c r="G378" s="203" t="s">
        <v>1590</v>
      </c>
    </row>
    <row r="379" spans="1:7">
      <c r="A379" s="203" t="s">
        <v>1591</v>
      </c>
      <c r="B379" s="203" t="s">
        <v>343</v>
      </c>
      <c r="C379" s="203" t="s">
        <v>1592</v>
      </c>
      <c r="D379" s="203" t="str">
        <f t="shared" si="5"/>
        <v>福島県鏡石町</v>
      </c>
      <c r="E379" s="203" t="s">
        <v>1591</v>
      </c>
      <c r="F379" s="203" t="s">
        <v>1545</v>
      </c>
      <c r="G379" s="203" t="s">
        <v>1593</v>
      </c>
    </row>
    <row r="380" spans="1:7">
      <c r="A380" s="203" t="s">
        <v>1594</v>
      </c>
      <c r="B380" s="203" t="s">
        <v>343</v>
      </c>
      <c r="C380" s="203" t="s">
        <v>1595</v>
      </c>
      <c r="D380" s="203" t="str">
        <f t="shared" si="5"/>
        <v>福島県天栄村</v>
      </c>
      <c r="E380" s="203" t="s">
        <v>1594</v>
      </c>
      <c r="F380" s="203" t="s">
        <v>1545</v>
      </c>
      <c r="G380" s="203" t="s">
        <v>1596</v>
      </c>
    </row>
    <row r="381" spans="1:7">
      <c r="A381" s="203" t="s">
        <v>1597</v>
      </c>
      <c r="B381" s="203" t="s">
        <v>343</v>
      </c>
      <c r="C381" s="203" t="s">
        <v>1598</v>
      </c>
      <c r="D381" s="203" t="str">
        <f t="shared" si="5"/>
        <v>福島県下郷町</v>
      </c>
      <c r="E381" s="203" t="s">
        <v>1597</v>
      </c>
      <c r="F381" s="203" t="s">
        <v>1545</v>
      </c>
      <c r="G381" s="203" t="s">
        <v>1599</v>
      </c>
    </row>
    <row r="382" spans="1:7">
      <c r="A382" s="203" t="s">
        <v>1600</v>
      </c>
      <c r="B382" s="203" t="s">
        <v>343</v>
      </c>
      <c r="C382" s="203" t="s">
        <v>1601</v>
      </c>
      <c r="D382" s="203" t="str">
        <f t="shared" si="5"/>
        <v>福島県檜枝岐村</v>
      </c>
      <c r="E382" s="203" t="s">
        <v>1600</v>
      </c>
      <c r="F382" s="203" t="s">
        <v>1545</v>
      </c>
      <c r="G382" s="203" t="s">
        <v>1602</v>
      </c>
    </row>
    <row r="383" spans="1:7">
      <c r="A383" s="203" t="s">
        <v>1603</v>
      </c>
      <c r="B383" s="203" t="s">
        <v>343</v>
      </c>
      <c r="C383" s="203" t="s">
        <v>1604</v>
      </c>
      <c r="D383" s="203" t="str">
        <f t="shared" si="5"/>
        <v>福島県只見町</v>
      </c>
      <c r="E383" s="203" t="s">
        <v>1603</v>
      </c>
      <c r="F383" s="203" t="s">
        <v>1545</v>
      </c>
      <c r="G383" s="203" t="s">
        <v>1605</v>
      </c>
    </row>
    <row r="384" spans="1:7">
      <c r="A384" s="203" t="s">
        <v>1606</v>
      </c>
      <c r="B384" s="203" t="s">
        <v>343</v>
      </c>
      <c r="C384" s="203" t="s">
        <v>1607</v>
      </c>
      <c r="D384" s="203" t="str">
        <f t="shared" si="5"/>
        <v>福島県南会津町</v>
      </c>
      <c r="E384" s="203" t="s">
        <v>1606</v>
      </c>
      <c r="F384" s="203" t="s">
        <v>1545</v>
      </c>
      <c r="G384" s="203" t="s">
        <v>1608</v>
      </c>
    </row>
    <row r="385" spans="1:7">
      <c r="A385" s="203" t="s">
        <v>1609</v>
      </c>
      <c r="B385" s="203" t="s">
        <v>343</v>
      </c>
      <c r="C385" s="203" t="s">
        <v>1610</v>
      </c>
      <c r="D385" s="203" t="str">
        <f t="shared" si="5"/>
        <v>福島県北塩原村</v>
      </c>
      <c r="E385" s="203" t="s">
        <v>1609</v>
      </c>
      <c r="F385" s="203" t="s">
        <v>1545</v>
      </c>
      <c r="G385" s="203" t="s">
        <v>1611</v>
      </c>
    </row>
    <row r="386" spans="1:7">
      <c r="A386" s="203" t="s">
        <v>1612</v>
      </c>
      <c r="B386" s="203" t="s">
        <v>343</v>
      </c>
      <c r="C386" s="203" t="s">
        <v>1613</v>
      </c>
      <c r="D386" s="203" t="str">
        <f t="shared" si="5"/>
        <v>福島県西会津町</v>
      </c>
      <c r="E386" s="203" t="s">
        <v>1612</v>
      </c>
      <c r="F386" s="203" t="s">
        <v>1545</v>
      </c>
      <c r="G386" s="203" t="s">
        <v>1614</v>
      </c>
    </row>
    <row r="387" spans="1:7">
      <c r="A387" s="203" t="s">
        <v>1615</v>
      </c>
      <c r="B387" s="203" t="s">
        <v>343</v>
      </c>
      <c r="C387" s="203" t="s">
        <v>1616</v>
      </c>
      <c r="D387" s="203" t="str">
        <f t="shared" ref="D387:D450" si="6">B387&amp;C387</f>
        <v>福島県磐梯町</v>
      </c>
      <c r="E387" s="203" t="s">
        <v>1615</v>
      </c>
      <c r="F387" s="203" t="s">
        <v>1545</v>
      </c>
      <c r="G387" s="203" t="s">
        <v>1617</v>
      </c>
    </row>
    <row r="388" spans="1:7">
      <c r="A388" s="203" t="s">
        <v>1618</v>
      </c>
      <c r="B388" s="203" t="s">
        <v>343</v>
      </c>
      <c r="C388" s="203" t="s">
        <v>1619</v>
      </c>
      <c r="D388" s="203" t="str">
        <f t="shared" si="6"/>
        <v>福島県猪苗代町</v>
      </c>
      <c r="E388" s="203" t="s">
        <v>1618</v>
      </c>
      <c r="F388" s="203" t="s">
        <v>1545</v>
      </c>
      <c r="G388" s="203" t="s">
        <v>1620</v>
      </c>
    </row>
    <row r="389" spans="1:7">
      <c r="A389" s="203" t="s">
        <v>1621</v>
      </c>
      <c r="B389" s="203" t="s">
        <v>343</v>
      </c>
      <c r="C389" s="203" t="s">
        <v>1622</v>
      </c>
      <c r="D389" s="203" t="str">
        <f t="shared" si="6"/>
        <v>福島県会津坂下町</v>
      </c>
      <c r="E389" s="203" t="s">
        <v>1621</v>
      </c>
      <c r="F389" s="203" t="s">
        <v>1545</v>
      </c>
      <c r="G389" s="203" t="s">
        <v>1623</v>
      </c>
    </row>
    <row r="390" spans="1:7">
      <c r="A390" s="203" t="s">
        <v>1624</v>
      </c>
      <c r="B390" s="203" t="s">
        <v>343</v>
      </c>
      <c r="C390" s="203" t="s">
        <v>1625</v>
      </c>
      <c r="D390" s="203" t="str">
        <f t="shared" si="6"/>
        <v>福島県湯川村</v>
      </c>
      <c r="E390" s="203" t="s">
        <v>1624</v>
      </c>
      <c r="F390" s="203" t="s">
        <v>1545</v>
      </c>
      <c r="G390" s="203" t="s">
        <v>1626</v>
      </c>
    </row>
    <row r="391" spans="1:7">
      <c r="A391" s="203" t="s">
        <v>1627</v>
      </c>
      <c r="B391" s="203" t="s">
        <v>343</v>
      </c>
      <c r="C391" s="203" t="s">
        <v>1628</v>
      </c>
      <c r="D391" s="203" t="str">
        <f t="shared" si="6"/>
        <v>福島県柳津町</v>
      </c>
      <c r="E391" s="203" t="s">
        <v>1627</v>
      </c>
      <c r="F391" s="203" t="s">
        <v>1545</v>
      </c>
      <c r="G391" s="203" t="s">
        <v>1629</v>
      </c>
    </row>
    <row r="392" spans="1:7">
      <c r="A392" s="203" t="s">
        <v>1630</v>
      </c>
      <c r="B392" s="203" t="s">
        <v>343</v>
      </c>
      <c r="C392" s="203" t="s">
        <v>1631</v>
      </c>
      <c r="D392" s="203" t="str">
        <f t="shared" si="6"/>
        <v>福島県三島町</v>
      </c>
      <c r="E392" s="203" t="s">
        <v>1630</v>
      </c>
      <c r="F392" s="203" t="s">
        <v>1545</v>
      </c>
      <c r="G392" s="203" t="s">
        <v>1632</v>
      </c>
    </row>
    <row r="393" spans="1:7">
      <c r="A393" s="203" t="s">
        <v>1633</v>
      </c>
      <c r="B393" s="203" t="s">
        <v>343</v>
      </c>
      <c r="C393" s="203" t="s">
        <v>1497</v>
      </c>
      <c r="D393" s="203" t="str">
        <f t="shared" si="6"/>
        <v>福島県金山町</v>
      </c>
      <c r="E393" s="203" t="s">
        <v>1633</v>
      </c>
      <c r="F393" s="203" t="s">
        <v>1545</v>
      </c>
      <c r="G393" s="203" t="s">
        <v>1498</v>
      </c>
    </row>
    <row r="394" spans="1:7">
      <c r="A394" s="203" t="s">
        <v>1634</v>
      </c>
      <c r="B394" s="203" t="s">
        <v>343</v>
      </c>
      <c r="C394" s="203" t="s">
        <v>1635</v>
      </c>
      <c r="D394" s="203" t="str">
        <f t="shared" si="6"/>
        <v>福島県昭和村</v>
      </c>
      <c r="E394" s="203" t="s">
        <v>1634</v>
      </c>
      <c r="F394" s="203" t="s">
        <v>1545</v>
      </c>
      <c r="G394" s="203" t="s">
        <v>1636</v>
      </c>
    </row>
    <row r="395" spans="1:7">
      <c r="A395" s="203" t="s">
        <v>1637</v>
      </c>
      <c r="B395" s="203" t="s">
        <v>343</v>
      </c>
      <c r="C395" s="203" t="s">
        <v>1638</v>
      </c>
      <c r="D395" s="203" t="str">
        <f t="shared" si="6"/>
        <v>福島県会津美里町</v>
      </c>
      <c r="E395" s="203" t="s">
        <v>1637</v>
      </c>
      <c r="F395" s="203" t="s">
        <v>1545</v>
      </c>
      <c r="G395" s="203" t="s">
        <v>1639</v>
      </c>
    </row>
    <row r="396" spans="1:7">
      <c r="A396" s="203" t="s">
        <v>1640</v>
      </c>
      <c r="B396" s="203" t="s">
        <v>343</v>
      </c>
      <c r="C396" s="203" t="s">
        <v>1641</v>
      </c>
      <c r="D396" s="203" t="str">
        <f t="shared" si="6"/>
        <v>福島県西郷村</v>
      </c>
      <c r="E396" s="203" t="s">
        <v>1640</v>
      </c>
      <c r="F396" s="203" t="s">
        <v>1545</v>
      </c>
      <c r="G396" s="203" t="s">
        <v>1642</v>
      </c>
    </row>
    <row r="397" spans="1:7">
      <c r="A397" s="203" t="s">
        <v>1643</v>
      </c>
      <c r="B397" s="203" t="s">
        <v>343</v>
      </c>
      <c r="C397" s="203" t="s">
        <v>1644</v>
      </c>
      <c r="D397" s="203" t="str">
        <f t="shared" si="6"/>
        <v>福島県泉崎村</v>
      </c>
      <c r="E397" s="203" t="s">
        <v>1643</v>
      </c>
      <c r="F397" s="203" t="s">
        <v>1545</v>
      </c>
      <c r="G397" s="203" t="s">
        <v>1645</v>
      </c>
    </row>
    <row r="398" spans="1:7">
      <c r="A398" s="203" t="s">
        <v>1646</v>
      </c>
      <c r="B398" s="203" t="s">
        <v>343</v>
      </c>
      <c r="C398" s="203" t="s">
        <v>1647</v>
      </c>
      <c r="D398" s="203" t="str">
        <f t="shared" si="6"/>
        <v>福島県中島村</v>
      </c>
      <c r="E398" s="203" t="s">
        <v>1646</v>
      </c>
      <c r="F398" s="203" t="s">
        <v>1545</v>
      </c>
      <c r="G398" s="203" t="s">
        <v>1648</v>
      </c>
    </row>
    <row r="399" spans="1:7">
      <c r="A399" s="203" t="s">
        <v>1649</v>
      </c>
      <c r="B399" s="203" t="s">
        <v>343</v>
      </c>
      <c r="C399" s="203" t="s">
        <v>1650</v>
      </c>
      <c r="D399" s="203" t="str">
        <f t="shared" si="6"/>
        <v>福島県矢吹町</v>
      </c>
      <c r="E399" s="203" t="s">
        <v>1649</v>
      </c>
      <c r="F399" s="203" t="s">
        <v>1545</v>
      </c>
      <c r="G399" s="203" t="s">
        <v>1651</v>
      </c>
    </row>
    <row r="400" spans="1:7">
      <c r="A400" s="203" t="s">
        <v>1652</v>
      </c>
      <c r="B400" s="203" t="s">
        <v>343</v>
      </c>
      <c r="C400" s="203" t="s">
        <v>1653</v>
      </c>
      <c r="D400" s="203" t="str">
        <f t="shared" si="6"/>
        <v>福島県棚倉町</v>
      </c>
      <c r="E400" s="203" t="s">
        <v>1652</v>
      </c>
      <c r="F400" s="203" t="s">
        <v>1545</v>
      </c>
      <c r="G400" s="203" t="s">
        <v>1654</v>
      </c>
    </row>
    <row r="401" spans="1:7">
      <c r="A401" s="203" t="s">
        <v>1655</v>
      </c>
      <c r="B401" s="203" t="s">
        <v>343</v>
      </c>
      <c r="C401" s="203" t="s">
        <v>1656</v>
      </c>
      <c r="D401" s="203" t="str">
        <f t="shared" si="6"/>
        <v>福島県矢祭町</v>
      </c>
      <c r="E401" s="203" t="s">
        <v>1655</v>
      </c>
      <c r="F401" s="203" t="s">
        <v>1545</v>
      </c>
      <c r="G401" s="203" t="s">
        <v>1657</v>
      </c>
    </row>
    <row r="402" spans="1:7">
      <c r="A402" s="203" t="s">
        <v>1658</v>
      </c>
      <c r="B402" s="203" t="s">
        <v>343</v>
      </c>
      <c r="C402" s="203" t="s">
        <v>1659</v>
      </c>
      <c r="D402" s="203" t="str">
        <f t="shared" si="6"/>
        <v>福島県塙町</v>
      </c>
      <c r="E402" s="203" t="s">
        <v>1658</v>
      </c>
      <c r="F402" s="203" t="s">
        <v>1545</v>
      </c>
      <c r="G402" s="203" t="s">
        <v>1660</v>
      </c>
    </row>
    <row r="403" spans="1:7">
      <c r="A403" s="203" t="s">
        <v>1661</v>
      </c>
      <c r="B403" s="203" t="s">
        <v>343</v>
      </c>
      <c r="C403" s="203" t="s">
        <v>1662</v>
      </c>
      <c r="D403" s="203" t="str">
        <f t="shared" si="6"/>
        <v>福島県鮫川村</v>
      </c>
      <c r="E403" s="203" t="s">
        <v>1661</v>
      </c>
      <c r="F403" s="203" t="s">
        <v>1545</v>
      </c>
      <c r="G403" s="203" t="s">
        <v>1663</v>
      </c>
    </row>
    <row r="404" spans="1:7">
      <c r="A404" s="203" t="s">
        <v>1664</v>
      </c>
      <c r="B404" s="203" t="s">
        <v>343</v>
      </c>
      <c r="C404" s="203" t="s">
        <v>1665</v>
      </c>
      <c r="D404" s="203" t="str">
        <f t="shared" si="6"/>
        <v>福島県石川町</v>
      </c>
      <c r="E404" s="203" t="s">
        <v>1664</v>
      </c>
      <c r="F404" s="203" t="s">
        <v>1545</v>
      </c>
      <c r="G404" s="203" t="s">
        <v>1666</v>
      </c>
    </row>
    <row r="405" spans="1:7">
      <c r="A405" s="203" t="s">
        <v>1667</v>
      </c>
      <c r="B405" s="203" t="s">
        <v>343</v>
      </c>
      <c r="C405" s="203" t="s">
        <v>1668</v>
      </c>
      <c r="D405" s="203" t="str">
        <f t="shared" si="6"/>
        <v>福島県玉川村</v>
      </c>
      <c r="E405" s="203" t="s">
        <v>1667</v>
      </c>
      <c r="F405" s="203" t="s">
        <v>1545</v>
      </c>
      <c r="G405" s="203" t="s">
        <v>1669</v>
      </c>
    </row>
    <row r="406" spans="1:7">
      <c r="A406" s="203" t="s">
        <v>1670</v>
      </c>
      <c r="B406" s="203" t="s">
        <v>343</v>
      </c>
      <c r="C406" s="203" t="s">
        <v>1671</v>
      </c>
      <c r="D406" s="203" t="str">
        <f t="shared" si="6"/>
        <v>福島県平田村</v>
      </c>
      <c r="E406" s="203" t="s">
        <v>1670</v>
      </c>
      <c r="F406" s="203" t="s">
        <v>1545</v>
      </c>
      <c r="G406" s="203" t="s">
        <v>1672</v>
      </c>
    </row>
    <row r="407" spans="1:7">
      <c r="A407" s="203" t="s">
        <v>1673</v>
      </c>
      <c r="B407" s="203" t="s">
        <v>343</v>
      </c>
      <c r="C407" s="203" t="s">
        <v>1674</v>
      </c>
      <c r="D407" s="203" t="str">
        <f t="shared" si="6"/>
        <v>福島県浅川町</v>
      </c>
      <c r="E407" s="203" t="s">
        <v>1673</v>
      </c>
      <c r="F407" s="203" t="s">
        <v>1545</v>
      </c>
      <c r="G407" s="203" t="s">
        <v>1675</v>
      </c>
    </row>
    <row r="408" spans="1:7">
      <c r="A408" s="203" t="s">
        <v>1676</v>
      </c>
      <c r="B408" s="203" t="s">
        <v>343</v>
      </c>
      <c r="C408" s="203" t="s">
        <v>1677</v>
      </c>
      <c r="D408" s="203" t="str">
        <f t="shared" si="6"/>
        <v>福島県古殿町</v>
      </c>
      <c r="E408" s="203" t="s">
        <v>1676</v>
      </c>
      <c r="F408" s="203" t="s">
        <v>1545</v>
      </c>
      <c r="G408" s="203" t="s">
        <v>1678</v>
      </c>
    </row>
    <row r="409" spans="1:7">
      <c r="A409" s="203" t="s">
        <v>1679</v>
      </c>
      <c r="B409" s="203" t="s">
        <v>343</v>
      </c>
      <c r="C409" s="203" t="s">
        <v>1680</v>
      </c>
      <c r="D409" s="203" t="str">
        <f t="shared" si="6"/>
        <v>福島県三春町</v>
      </c>
      <c r="E409" s="203" t="s">
        <v>1679</v>
      </c>
      <c r="F409" s="203" t="s">
        <v>1545</v>
      </c>
      <c r="G409" s="203" t="s">
        <v>1681</v>
      </c>
    </row>
    <row r="410" spans="1:7">
      <c r="A410" s="203" t="s">
        <v>1682</v>
      </c>
      <c r="B410" s="203" t="s">
        <v>343</v>
      </c>
      <c r="C410" s="203" t="s">
        <v>1683</v>
      </c>
      <c r="D410" s="203" t="str">
        <f t="shared" si="6"/>
        <v>福島県小野町</v>
      </c>
      <c r="E410" s="203" t="s">
        <v>1682</v>
      </c>
      <c r="F410" s="203" t="s">
        <v>1545</v>
      </c>
      <c r="G410" s="203" t="s">
        <v>1684</v>
      </c>
    </row>
    <row r="411" spans="1:7">
      <c r="A411" s="203" t="s">
        <v>1685</v>
      </c>
      <c r="B411" s="203" t="s">
        <v>343</v>
      </c>
      <c r="C411" s="203" t="s">
        <v>1686</v>
      </c>
      <c r="D411" s="203" t="str">
        <f t="shared" si="6"/>
        <v>福島県広野町</v>
      </c>
      <c r="E411" s="203" t="s">
        <v>1685</v>
      </c>
      <c r="F411" s="203" t="s">
        <v>1545</v>
      </c>
      <c r="G411" s="203" t="s">
        <v>1687</v>
      </c>
    </row>
    <row r="412" spans="1:7">
      <c r="A412" s="203" t="s">
        <v>1688</v>
      </c>
      <c r="B412" s="203" t="s">
        <v>343</v>
      </c>
      <c r="C412" s="203" t="s">
        <v>1689</v>
      </c>
      <c r="D412" s="203" t="str">
        <f t="shared" si="6"/>
        <v>福島県楢葉町</v>
      </c>
      <c r="E412" s="203" t="s">
        <v>1688</v>
      </c>
      <c r="F412" s="203" t="s">
        <v>1545</v>
      </c>
      <c r="G412" s="203" t="s">
        <v>1690</v>
      </c>
    </row>
    <row r="413" spans="1:7">
      <c r="A413" s="203" t="s">
        <v>1691</v>
      </c>
      <c r="B413" s="203" t="s">
        <v>343</v>
      </c>
      <c r="C413" s="203" t="s">
        <v>1692</v>
      </c>
      <c r="D413" s="203" t="str">
        <f t="shared" si="6"/>
        <v>福島県富岡町</v>
      </c>
      <c r="E413" s="203" t="s">
        <v>1691</v>
      </c>
      <c r="F413" s="203" t="s">
        <v>1545</v>
      </c>
      <c r="G413" s="203" t="s">
        <v>1693</v>
      </c>
    </row>
    <row r="414" spans="1:7">
      <c r="A414" s="203" t="s">
        <v>1694</v>
      </c>
      <c r="B414" s="203" t="s">
        <v>343</v>
      </c>
      <c r="C414" s="203" t="s">
        <v>1695</v>
      </c>
      <c r="D414" s="203" t="str">
        <f t="shared" si="6"/>
        <v>福島県川内村</v>
      </c>
      <c r="E414" s="203" t="s">
        <v>1694</v>
      </c>
      <c r="F414" s="203" t="s">
        <v>1545</v>
      </c>
      <c r="G414" s="203" t="s">
        <v>1696</v>
      </c>
    </row>
    <row r="415" spans="1:7">
      <c r="A415" s="203" t="s">
        <v>1697</v>
      </c>
      <c r="B415" s="203" t="s">
        <v>343</v>
      </c>
      <c r="C415" s="203" t="s">
        <v>1698</v>
      </c>
      <c r="D415" s="203" t="str">
        <f t="shared" si="6"/>
        <v>福島県大熊町</v>
      </c>
      <c r="E415" s="203" t="s">
        <v>1697</v>
      </c>
      <c r="F415" s="203" t="s">
        <v>1545</v>
      </c>
      <c r="G415" s="203" t="s">
        <v>1699</v>
      </c>
    </row>
    <row r="416" spans="1:7">
      <c r="A416" s="203" t="s">
        <v>1700</v>
      </c>
      <c r="B416" s="203" t="s">
        <v>343</v>
      </c>
      <c r="C416" s="203" t="s">
        <v>1701</v>
      </c>
      <c r="D416" s="203" t="str">
        <f t="shared" si="6"/>
        <v>福島県双葉町</v>
      </c>
      <c r="E416" s="203" t="s">
        <v>1700</v>
      </c>
      <c r="F416" s="203" t="s">
        <v>1545</v>
      </c>
      <c r="G416" s="203" t="s">
        <v>1702</v>
      </c>
    </row>
    <row r="417" spans="1:7">
      <c r="A417" s="203" t="s">
        <v>1703</v>
      </c>
      <c r="B417" s="203" t="s">
        <v>343</v>
      </c>
      <c r="C417" s="203" t="s">
        <v>1704</v>
      </c>
      <c r="D417" s="203" t="str">
        <f t="shared" si="6"/>
        <v>福島県浪江町</v>
      </c>
      <c r="E417" s="203" t="s">
        <v>1703</v>
      </c>
      <c r="F417" s="203" t="s">
        <v>1545</v>
      </c>
      <c r="G417" s="203" t="s">
        <v>1705</v>
      </c>
    </row>
    <row r="418" spans="1:7">
      <c r="A418" s="203" t="s">
        <v>1706</v>
      </c>
      <c r="B418" s="203" t="s">
        <v>343</v>
      </c>
      <c r="C418" s="203" t="s">
        <v>1707</v>
      </c>
      <c r="D418" s="203" t="str">
        <f t="shared" si="6"/>
        <v>福島県葛尾村</v>
      </c>
      <c r="E418" s="203" t="s">
        <v>1706</v>
      </c>
      <c r="F418" s="203" t="s">
        <v>1545</v>
      </c>
      <c r="G418" s="203" t="s">
        <v>1708</v>
      </c>
    </row>
    <row r="419" spans="1:7">
      <c r="A419" s="203" t="s">
        <v>1709</v>
      </c>
      <c r="B419" s="203" t="s">
        <v>343</v>
      </c>
      <c r="C419" s="203" t="s">
        <v>1710</v>
      </c>
      <c r="D419" s="203" t="str">
        <f t="shared" si="6"/>
        <v>福島県新地町</v>
      </c>
      <c r="E419" s="203" t="s">
        <v>1709</v>
      </c>
      <c r="F419" s="203" t="s">
        <v>1545</v>
      </c>
      <c r="G419" s="203" t="s">
        <v>1711</v>
      </c>
    </row>
    <row r="420" spans="1:7">
      <c r="A420" s="203" t="s">
        <v>1712</v>
      </c>
      <c r="B420" s="203" t="s">
        <v>343</v>
      </c>
      <c r="C420" s="203" t="s">
        <v>1713</v>
      </c>
      <c r="D420" s="203" t="str">
        <f t="shared" si="6"/>
        <v>福島県飯舘村</v>
      </c>
      <c r="E420" s="203" t="s">
        <v>1712</v>
      </c>
      <c r="F420" s="203" t="s">
        <v>1545</v>
      </c>
      <c r="G420" s="203" t="s">
        <v>1714</v>
      </c>
    </row>
    <row r="421" spans="1:7">
      <c r="A421" s="200" t="s">
        <v>1715</v>
      </c>
      <c r="B421" s="200" t="s">
        <v>1716</v>
      </c>
      <c r="C421" s="200" t="s">
        <v>1716</v>
      </c>
      <c r="D421" s="200" t="str">
        <f t="shared" si="6"/>
        <v>茨城県茨城県</v>
      </c>
      <c r="E421" s="200" t="s">
        <v>1715</v>
      </c>
      <c r="F421" s="201" t="s">
        <v>1717</v>
      </c>
      <c r="G421" s="202"/>
    </row>
    <row r="422" spans="1:7">
      <c r="A422" s="203" t="s">
        <v>1718</v>
      </c>
      <c r="B422" s="203" t="s">
        <v>347</v>
      </c>
      <c r="C422" s="203" t="s">
        <v>816</v>
      </c>
      <c r="D422" s="203" t="str">
        <f t="shared" si="6"/>
        <v>茨城県水戸市</v>
      </c>
      <c r="E422" s="203" t="s">
        <v>1718</v>
      </c>
      <c r="F422" s="203" t="s">
        <v>1719</v>
      </c>
      <c r="G422" s="203" t="s">
        <v>1720</v>
      </c>
    </row>
    <row r="423" spans="1:7">
      <c r="A423" s="203" t="s">
        <v>1721</v>
      </c>
      <c r="B423" s="203" t="s">
        <v>347</v>
      </c>
      <c r="C423" s="203" t="s">
        <v>1722</v>
      </c>
      <c r="D423" s="203" t="str">
        <f t="shared" si="6"/>
        <v>茨城県日立市</v>
      </c>
      <c r="E423" s="203" t="s">
        <v>1721</v>
      </c>
      <c r="F423" s="203" t="s">
        <v>1719</v>
      </c>
      <c r="G423" s="203" t="s">
        <v>1723</v>
      </c>
    </row>
    <row r="424" spans="1:7">
      <c r="A424" s="203" t="s">
        <v>1724</v>
      </c>
      <c r="B424" s="203" t="s">
        <v>347</v>
      </c>
      <c r="C424" s="203" t="s">
        <v>1725</v>
      </c>
      <c r="D424" s="203" t="str">
        <f t="shared" si="6"/>
        <v>茨城県土浦市</v>
      </c>
      <c r="E424" s="203" t="s">
        <v>1724</v>
      </c>
      <c r="F424" s="203" t="s">
        <v>1719</v>
      </c>
      <c r="G424" s="203" t="s">
        <v>1726</v>
      </c>
    </row>
    <row r="425" spans="1:7">
      <c r="A425" s="203" t="s">
        <v>1727</v>
      </c>
      <c r="B425" s="203" t="s">
        <v>347</v>
      </c>
      <c r="C425" s="203" t="s">
        <v>1728</v>
      </c>
      <c r="D425" s="203" t="str">
        <f t="shared" si="6"/>
        <v>茨城県古河市</v>
      </c>
      <c r="E425" s="203" t="s">
        <v>1727</v>
      </c>
      <c r="F425" s="203" t="s">
        <v>1719</v>
      </c>
      <c r="G425" s="203" t="s">
        <v>1729</v>
      </c>
    </row>
    <row r="426" spans="1:7">
      <c r="A426" s="203" t="s">
        <v>1730</v>
      </c>
      <c r="B426" s="203" t="s">
        <v>347</v>
      </c>
      <c r="C426" s="203" t="s">
        <v>1731</v>
      </c>
      <c r="D426" s="203" t="str">
        <f t="shared" si="6"/>
        <v>茨城県石岡市</v>
      </c>
      <c r="E426" s="203" t="s">
        <v>1730</v>
      </c>
      <c r="F426" s="203" t="s">
        <v>1719</v>
      </c>
      <c r="G426" s="203" t="s">
        <v>1732</v>
      </c>
    </row>
    <row r="427" spans="1:7">
      <c r="A427" s="203" t="s">
        <v>1733</v>
      </c>
      <c r="B427" s="203" t="s">
        <v>347</v>
      </c>
      <c r="C427" s="203" t="s">
        <v>1734</v>
      </c>
      <c r="D427" s="203" t="str">
        <f t="shared" si="6"/>
        <v>茨城県結城市</v>
      </c>
      <c r="E427" s="203" t="s">
        <v>1733</v>
      </c>
      <c r="F427" s="203" t="s">
        <v>1719</v>
      </c>
      <c r="G427" s="203" t="s">
        <v>1735</v>
      </c>
    </row>
    <row r="428" spans="1:7">
      <c r="A428" s="203" t="s">
        <v>1736</v>
      </c>
      <c r="B428" s="203" t="s">
        <v>347</v>
      </c>
      <c r="C428" s="203" t="s">
        <v>1737</v>
      </c>
      <c r="D428" s="203" t="str">
        <f t="shared" si="6"/>
        <v>茨城県龍ケ崎市</v>
      </c>
      <c r="E428" s="203" t="s">
        <v>1736</v>
      </c>
      <c r="F428" s="203" t="s">
        <v>1719</v>
      </c>
      <c r="G428" s="203" t="s">
        <v>1738</v>
      </c>
    </row>
    <row r="429" spans="1:7">
      <c r="A429" s="203" t="s">
        <v>1739</v>
      </c>
      <c r="B429" s="203" t="s">
        <v>347</v>
      </c>
      <c r="C429" s="203" t="s">
        <v>1740</v>
      </c>
      <c r="D429" s="203" t="str">
        <f t="shared" si="6"/>
        <v>茨城県下妻市</v>
      </c>
      <c r="E429" s="203" t="s">
        <v>1739</v>
      </c>
      <c r="F429" s="203" t="s">
        <v>1719</v>
      </c>
      <c r="G429" s="203" t="s">
        <v>1741</v>
      </c>
    </row>
    <row r="430" spans="1:7">
      <c r="A430" s="203" t="s">
        <v>1742</v>
      </c>
      <c r="B430" s="203" t="s">
        <v>347</v>
      </c>
      <c r="C430" s="203" t="s">
        <v>1743</v>
      </c>
      <c r="D430" s="203" t="str">
        <f t="shared" si="6"/>
        <v>茨城県常総市</v>
      </c>
      <c r="E430" s="203" t="s">
        <v>1742</v>
      </c>
      <c r="F430" s="203" t="s">
        <v>1719</v>
      </c>
      <c r="G430" s="203" t="s">
        <v>1744</v>
      </c>
    </row>
    <row r="431" spans="1:7">
      <c r="A431" s="203" t="s">
        <v>1745</v>
      </c>
      <c r="B431" s="203" t="s">
        <v>347</v>
      </c>
      <c r="C431" s="203" t="s">
        <v>1746</v>
      </c>
      <c r="D431" s="203" t="str">
        <f t="shared" si="6"/>
        <v>茨城県常陸太田市</v>
      </c>
      <c r="E431" s="203" t="s">
        <v>1745</v>
      </c>
      <c r="F431" s="203" t="s">
        <v>1719</v>
      </c>
      <c r="G431" s="203" t="s">
        <v>1747</v>
      </c>
    </row>
    <row r="432" spans="1:7">
      <c r="A432" s="203" t="s">
        <v>1748</v>
      </c>
      <c r="B432" s="203" t="s">
        <v>347</v>
      </c>
      <c r="C432" s="203" t="s">
        <v>1749</v>
      </c>
      <c r="D432" s="203" t="str">
        <f t="shared" si="6"/>
        <v>茨城県高萩市</v>
      </c>
      <c r="E432" s="203" t="s">
        <v>1748</v>
      </c>
      <c r="F432" s="203" t="s">
        <v>1719</v>
      </c>
      <c r="G432" s="203" t="s">
        <v>1750</v>
      </c>
    </row>
    <row r="433" spans="1:7">
      <c r="A433" s="203" t="s">
        <v>1751</v>
      </c>
      <c r="B433" s="203" t="s">
        <v>347</v>
      </c>
      <c r="C433" s="203" t="s">
        <v>1752</v>
      </c>
      <c r="D433" s="203" t="str">
        <f t="shared" si="6"/>
        <v>茨城県北茨城市</v>
      </c>
      <c r="E433" s="203" t="s">
        <v>1751</v>
      </c>
      <c r="F433" s="203" t="s">
        <v>1719</v>
      </c>
      <c r="G433" s="203" t="s">
        <v>1753</v>
      </c>
    </row>
    <row r="434" spans="1:7">
      <c r="A434" s="203" t="s">
        <v>1754</v>
      </c>
      <c r="B434" s="203" t="s">
        <v>347</v>
      </c>
      <c r="C434" s="203" t="s">
        <v>1755</v>
      </c>
      <c r="D434" s="203" t="str">
        <f t="shared" si="6"/>
        <v>茨城県笠間市</v>
      </c>
      <c r="E434" s="203" t="s">
        <v>1754</v>
      </c>
      <c r="F434" s="203" t="s">
        <v>1719</v>
      </c>
      <c r="G434" s="203" t="s">
        <v>1756</v>
      </c>
    </row>
    <row r="435" spans="1:7">
      <c r="A435" s="203" t="s">
        <v>1757</v>
      </c>
      <c r="B435" s="203" t="s">
        <v>347</v>
      </c>
      <c r="C435" s="203" t="s">
        <v>1758</v>
      </c>
      <c r="D435" s="203" t="str">
        <f t="shared" si="6"/>
        <v>茨城県取手市</v>
      </c>
      <c r="E435" s="203" t="s">
        <v>1757</v>
      </c>
      <c r="F435" s="203" t="s">
        <v>1719</v>
      </c>
      <c r="G435" s="203" t="s">
        <v>1759</v>
      </c>
    </row>
    <row r="436" spans="1:7">
      <c r="A436" s="203" t="s">
        <v>1760</v>
      </c>
      <c r="B436" s="203" t="s">
        <v>347</v>
      </c>
      <c r="C436" s="203" t="s">
        <v>1761</v>
      </c>
      <c r="D436" s="203" t="str">
        <f t="shared" si="6"/>
        <v>茨城県牛久市</v>
      </c>
      <c r="E436" s="203" t="s">
        <v>1760</v>
      </c>
      <c r="F436" s="203" t="s">
        <v>1719</v>
      </c>
      <c r="G436" s="203" t="s">
        <v>1762</v>
      </c>
    </row>
    <row r="437" spans="1:7">
      <c r="A437" s="203" t="s">
        <v>1763</v>
      </c>
      <c r="B437" s="203" t="s">
        <v>347</v>
      </c>
      <c r="C437" s="203" t="s">
        <v>892</v>
      </c>
      <c r="D437" s="203" t="str">
        <f t="shared" si="6"/>
        <v>茨城県つくば市</v>
      </c>
      <c r="E437" s="203" t="s">
        <v>1763</v>
      </c>
      <c r="F437" s="203" t="s">
        <v>1719</v>
      </c>
      <c r="G437" s="203" t="s">
        <v>1764</v>
      </c>
    </row>
    <row r="438" spans="1:7">
      <c r="A438" s="203" t="s">
        <v>1765</v>
      </c>
      <c r="B438" s="203" t="s">
        <v>347</v>
      </c>
      <c r="C438" s="203" t="s">
        <v>1766</v>
      </c>
      <c r="D438" s="203" t="str">
        <f t="shared" si="6"/>
        <v>茨城県ひたちなか市</v>
      </c>
      <c r="E438" s="203" t="s">
        <v>1765</v>
      </c>
      <c r="F438" s="203" t="s">
        <v>1719</v>
      </c>
      <c r="G438" s="203" t="s">
        <v>1767</v>
      </c>
    </row>
    <row r="439" spans="1:7">
      <c r="A439" s="203" t="s">
        <v>1768</v>
      </c>
      <c r="B439" s="203" t="s">
        <v>347</v>
      </c>
      <c r="C439" s="203" t="s">
        <v>1769</v>
      </c>
      <c r="D439" s="203" t="str">
        <f t="shared" si="6"/>
        <v>茨城県鹿嶋市</v>
      </c>
      <c r="E439" s="203" t="s">
        <v>1768</v>
      </c>
      <c r="F439" s="203" t="s">
        <v>1719</v>
      </c>
      <c r="G439" s="203" t="s">
        <v>1770</v>
      </c>
    </row>
    <row r="440" spans="1:7">
      <c r="A440" s="203" t="s">
        <v>1771</v>
      </c>
      <c r="B440" s="203" t="s">
        <v>347</v>
      </c>
      <c r="C440" s="203" t="s">
        <v>1772</v>
      </c>
      <c r="D440" s="203" t="str">
        <f t="shared" si="6"/>
        <v>茨城県潮来市</v>
      </c>
      <c r="E440" s="203" t="s">
        <v>1771</v>
      </c>
      <c r="F440" s="203" t="s">
        <v>1719</v>
      </c>
      <c r="G440" s="203" t="s">
        <v>1773</v>
      </c>
    </row>
    <row r="441" spans="1:7">
      <c r="A441" s="203" t="s">
        <v>1774</v>
      </c>
      <c r="B441" s="203" t="s">
        <v>347</v>
      </c>
      <c r="C441" s="203" t="s">
        <v>1775</v>
      </c>
      <c r="D441" s="203" t="str">
        <f t="shared" si="6"/>
        <v>茨城県守谷市</v>
      </c>
      <c r="E441" s="203" t="s">
        <v>1774</v>
      </c>
      <c r="F441" s="203" t="s">
        <v>1719</v>
      </c>
      <c r="G441" s="203" t="s">
        <v>1776</v>
      </c>
    </row>
    <row r="442" spans="1:7">
      <c r="A442" s="203" t="s">
        <v>1777</v>
      </c>
      <c r="B442" s="203" t="s">
        <v>347</v>
      </c>
      <c r="C442" s="203" t="s">
        <v>1778</v>
      </c>
      <c r="D442" s="203" t="str">
        <f t="shared" si="6"/>
        <v>茨城県常陸大宮市</v>
      </c>
      <c r="E442" s="203" t="s">
        <v>1777</v>
      </c>
      <c r="F442" s="203" t="s">
        <v>1719</v>
      </c>
      <c r="G442" s="203" t="s">
        <v>1779</v>
      </c>
    </row>
    <row r="443" spans="1:7">
      <c r="A443" s="203" t="s">
        <v>1780</v>
      </c>
      <c r="B443" s="203" t="s">
        <v>347</v>
      </c>
      <c r="C443" s="203" t="s">
        <v>1781</v>
      </c>
      <c r="D443" s="203" t="str">
        <f t="shared" si="6"/>
        <v>茨城県那珂市</v>
      </c>
      <c r="E443" s="203" t="s">
        <v>1780</v>
      </c>
      <c r="F443" s="203" t="s">
        <v>1719</v>
      </c>
      <c r="G443" s="203" t="s">
        <v>1782</v>
      </c>
    </row>
    <row r="444" spans="1:7">
      <c r="A444" s="203" t="s">
        <v>1783</v>
      </c>
      <c r="B444" s="203" t="s">
        <v>347</v>
      </c>
      <c r="C444" s="203" t="s">
        <v>1784</v>
      </c>
      <c r="D444" s="203" t="str">
        <f t="shared" si="6"/>
        <v>茨城県筑西市</v>
      </c>
      <c r="E444" s="203" t="s">
        <v>1783</v>
      </c>
      <c r="F444" s="203" t="s">
        <v>1719</v>
      </c>
      <c r="G444" s="203" t="s">
        <v>1785</v>
      </c>
    </row>
    <row r="445" spans="1:7">
      <c r="A445" s="203" t="s">
        <v>1786</v>
      </c>
      <c r="B445" s="203" t="s">
        <v>347</v>
      </c>
      <c r="C445" s="203" t="s">
        <v>1787</v>
      </c>
      <c r="D445" s="203" t="str">
        <f t="shared" si="6"/>
        <v>茨城県坂東市</v>
      </c>
      <c r="E445" s="203" t="s">
        <v>1786</v>
      </c>
      <c r="F445" s="203" t="s">
        <v>1719</v>
      </c>
      <c r="G445" s="203" t="s">
        <v>1788</v>
      </c>
    </row>
    <row r="446" spans="1:7">
      <c r="A446" s="203" t="s">
        <v>1789</v>
      </c>
      <c r="B446" s="203" t="s">
        <v>347</v>
      </c>
      <c r="C446" s="203" t="s">
        <v>1790</v>
      </c>
      <c r="D446" s="203" t="str">
        <f t="shared" si="6"/>
        <v>茨城県稲敷市</v>
      </c>
      <c r="E446" s="203" t="s">
        <v>1789</v>
      </c>
      <c r="F446" s="203" t="s">
        <v>1719</v>
      </c>
      <c r="G446" s="203" t="s">
        <v>1791</v>
      </c>
    </row>
    <row r="447" spans="1:7">
      <c r="A447" s="203" t="s">
        <v>1792</v>
      </c>
      <c r="B447" s="203" t="s">
        <v>347</v>
      </c>
      <c r="C447" s="203" t="s">
        <v>1793</v>
      </c>
      <c r="D447" s="203" t="str">
        <f t="shared" si="6"/>
        <v>茨城県かすみがうら市</v>
      </c>
      <c r="E447" s="203" t="s">
        <v>1792</v>
      </c>
      <c r="F447" s="203" t="s">
        <v>1719</v>
      </c>
      <c r="G447" s="203" t="s">
        <v>1794</v>
      </c>
    </row>
    <row r="448" spans="1:7">
      <c r="A448" s="203" t="s">
        <v>1795</v>
      </c>
      <c r="B448" s="203" t="s">
        <v>347</v>
      </c>
      <c r="C448" s="203" t="s">
        <v>1796</v>
      </c>
      <c r="D448" s="203" t="str">
        <f t="shared" si="6"/>
        <v>茨城県桜川市</v>
      </c>
      <c r="E448" s="203" t="s">
        <v>1795</v>
      </c>
      <c r="F448" s="203" t="s">
        <v>1719</v>
      </c>
      <c r="G448" s="203" t="s">
        <v>1797</v>
      </c>
    </row>
    <row r="449" spans="1:7">
      <c r="A449" s="203" t="s">
        <v>1798</v>
      </c>
      <c r="B449" s="203" t="s">
        <v>347</v>
      </c>
      <c r="C449" s="203" t="s">
        <v>1799</v>
      </c>
      <c r="D449" s="203" t="str">
        <f t="shared" si="6"/>
        <v>茨城県神栖市</v>
      </c>
      <c r="E449" s="203" t="s">
        <v>1798</v>
      </c>
      <c r="F449" s="203" t="s">
        <v>1719</v>
      </c>
      <c r="G449" s="203" t="s">
        <v>1800</v>
      </c>
    </row>
    <row r="450" spans="1:7">
      <c r="A450" s="203" t="s">
        <v>1801</v>
      </c>
      <c r="B450" s="203" t="s">
        <v>347</v>
      </c>
      <c r="C450" s="203" t="s">
        <v>1802</v>
      </c>
      <c r="D450" s="203" t="str">
        <f t="shared" si="6"/>
        <v>茨城県行方市</v>
      </c>
      <c r="E450" s="203" t="s">
        <v>1801</v>
      </c>
      <c r="F450" s="203" t="s">
        <v>1719</v>
      </c>
      <c r="G450" s="203" t="s">
        <v>1803</v>
      </c>
    </row>
    <row r="451" spans="1:7">
      <c r="A451" s="203" t="s">
        <v>1804</v>
      </c>
      <c r="B451" s="203" t="s">
        <v>347</v>
      </c>
      <c r="C451" s="203" t="s">
        <v>1805</v>
      </c>
      <c r="D451" s="203" t="str">
        <f t="shared" ref="D451:D514" si="7">B451&amp;C451</f>
        <v>茨城県鉾田市</v>
      </c>
      <c r="E451" s="203" t="s">
        <v>1804</v>
      </c>
      <c r="F451" s="203" t="s">
        <v>1719</v>
      </c>
      <c r="G451" s="203" t="s">
        <v>1806</v>
      </c>
    </row>
    <row r="452" spans="1:7">
      <c r="A452" s="203" t="s">
        <v>1807</v>
      </c>
      <c r="B452" s="203" t="s">
        <v>347</v>
      </c>
      <c r="C452" s="203" t="s">
        <v>1808</v>
      </c>
      <c r="D452" s="203" t="str">
        <f t="shared" si="7"/>
        <v>茨城県つくばみらい市</v>
      </c>
      <c r="E452" s="203" t="s">
        <v>1807</v>
      </c>
      <c r="F452" s="203" t="s">
        <v>1719</v>
      </c>
      <c r="G452" s="203" t="s">
        <v>1809</v>
      </c>
    </row>
    <row r="453" spans="1:7">
      <c r="A453" s="203" t="s">
        <v>1810</v>
      </c>
      <c r="B453" s="203" t="s">
        <v>347</v>
      </c>
      <c r="C453" s="203" t="s">
        <v>1811</v>
      </c>
      <c r="D453" s="203" t="str">
        <f t="shared" si="7"/>
        <v>茨城県小美玉市</v>
      </c>
      <c r="E453" s="203" t="s">
        <v>1810</v>
      </c>
      <c r="F453" s="203" t="s">
        <v>1719</v>
      </c>
      <c r="G453" s="203" t="s">
        <v>1812</v>
      </c>
    </row>
    <row r="454" spans="1:7">
      <c r="A454" s="203" t="s">
        <v>1813</v>
      </c>
      <c r="B454" s="203" t="s">
        <v>347</v>
      </c>
      <c r="C454" s="203" t="s">
        <v>1814</v>
      </c>
      <c r="D454" s="203" t="str">
        <f t="shared" si="7"/>
        <v>茨城県茨城町</v>
      </c>
      <c r="E454" s="203" t="s">
        <v>1813</v>
      </c>
      <c r="F454" s="203" t="s">
        <v>1719</v>
      </c>
      <c r="G454" s="203" t="s">
        <v>1815</v>
      </c>
    </row>
    <row r="455" spans="1:7">
      <c r="A455" s="203" t="s">
        <v>1816</v>
      </c>
      <c r="B455" s="203" t="s">
        <v>347</v>
      </c>
      <c r="C455" s="203" t="s">
        <v>1817</v>
      </c>
      <c r="D455" s="203" t="str">
        <f t="shared" si="7"/>
        <v>茨城県大洗町</v>
      </c>
      <c r="E455" s="203" t="s">
        <v>1816</v>
      </c>
      <c r="F455" s="203" t="s">
        <v>1719</v>
      </c>
      <c r="G455" s="203" t="s">
        <v>1818</v>
      </c>
    </row>
    <row r="456" spans="1:7">
      <c r="A456" s="203" t="s">
        <v>1819</v>
      </c>
      <c r="B456" s="203" t="s">
        <v>347</v>
      </c>
      <c r="C456" s="203" t="s">
        <v>1820</v>
      </c>
      <c r="D456" s="203" t="str">
        <f t="shared" si="7"/>
        <v>茨城県城里町</v>
      </c>
      <c r="E456" s="203" t="s">
        <v>1819</v>
      </c>
      <c r="F456" s="203" t="s">
        <v>1719</v>
      </c>
      <c r="G456" s="203" t="s">
        <v>1821</v>
      </c>
    </row>
    <row r="457" spans="1:7">
      <c r="A457" s="203" t="s">
        <v>1822</v>
      </c>
      <c r="B457" s="203" t="s">
        <v>347</v>
      </c>
      <c r="C457" s="203" t="s">
        <v>1823</v>
      </c>
      <c r="D457" s="203" t="str">
        <f t="shared" si="7"/>
        <v>茨城県東海村</v>
      </c>
      <c r="E457" s="203" t="s">
        <v>1822</v>
      </c>
      <c r="F457" s="203" t="s">
        <v>1719</v>
      </c>
      <c r="G457" s="203" t="s">
        <v>1824</v>
      </c>
    </row>
    <row r="458" spans="1:7">
      <c r="A458" s="203" t="s">
        <v>1825</v>
      </c>
      <c r="B458" s="203" t="s">
        <v>347</v>
      </c>
      <c r="C458" s="203" t="s">
        <v>1826</v>
      </c>
      <c r="D458" s="203" t="str">
        <f t="shared" si="7"/>
        <v>茨城県大子町</v>
      </c>
      <c r="E458" s="203" t="s">
        <v>1825</v>
      </c>
      <c r="F458" s="203" t="s">
        <v>1719</v>
      </c>
      <c r="G458" s="203" t="s">
        <v>1827</v>
      </c>
    </row>
    <row r="459" spans="1:7">
      <c r="A459" s="203" t="s">
        <v>1828</v>
      </c>
      <c r="B459" s="203" t="s">
        <v>347</v>
      </c>
      <c r="C459" s="203" t="s">
        <v>1829</v>
      </c>
      <c r="D459" s="203" t="str">
        <f t="shared" si="7"/>
        <v>茨城県美浦村</v>
      </c>
      <c r="E459" s="203" t="s">
        <v>1828</v>
      </c>
      <c r="F459" s="203" t="s">
        <v>1719</v>
      </c>
      <c r="G459" s="203" t="s">
        <v>1830</v>
      </c>
    </row>
    <row r="460" spans="1:7">
      <c r="A460" s="203" t="s">
        <v>1831</v>
      </c>
      <c r="B460" s="203" t="s">
        <v>347</v>
      </c>
      <c r="C460" s="203" t="s">
        <v>1832</v>
      </c>
      <c r="D460" s="203" t="str">
        <f t="shared" si="7"/>
        <v>茨城県阿見町</v>
      </c>
      <c r="E460" s="203" t="s">
        <v>1831</v>
      </c>
      <c r="F460" s="203" t="s">
        <v>1719</v>
      </c>
      <c r="G460" s="203" t="s">
        <v>1833</v>
      </c>
    </row>
    <row r="461" spans="1:7">
      <c r="A461" s="203" t="s">
        <v>1834</v>
      </c>
      <c r="B461" s="203" t="s">
        <v>347</v>
      </c>
      <c r="C461" s="203" t="s">
        <v>1835</v>
      </c>
      <c r="D461" s="203" t="str">
        <f t="shared" si="7"/>
        <v>茨城県河内町</v>
      </c>
      <c r="E461" s="203" t="s">
        <v>1834</v>
      </c>
      <c r="F461" s="203" t="s">
        <v>1719</v>
      </c>
      <c r="G461" s="203" t="s">
        <v>1836</v>
      </c>
    </row>
    <row r="462" spans="1:7">
      <c r="A462" s="203" t="s">
        <v>1837</v>
      </c>
      <c r="B462" s="203" t="s">
        <v>347</v>
      </c>
      <c r="C462" s="203" t="s">
        <v>1838</v>
      </c>
      <c r="D462" s="203" t="str">
        <f t="shared" si="7"/>
        <v>茨城県八千代町</v>
      </c>
      <c r="E462" s="203" t="s">
        <v>1837</v>
      </c>
      <c r="F462" s="203" t="s">
        <v>1719</v>
      </c>
      <c r="G462" s="203" t="s">
        <v>1839</v>
      </c>
    </row>
    <row r="463" spans="1:7">
      <c r="A463" s="203" t="s">
        <v>1840</v>
      </c>
      <c r="B463" s="203" t="s">
        <v>347</v>
      </c>
      <c r="C463" s="203" t="s">
        <v>1841</v>
      </c>
      <c r="D463" s="203" t="str">
        <f t="shared" si="7"/>
        <v>茨城県五霞町</v>
      </c>
      <c r="E463" s="203" t="s">
        <v>1840</v>
      </c>
      <c r="F463" s="203" t="s">
        <v>1719</v>
      </c>
      <c r="G463" s="203" t="s">
        <v>1842</v>
      </c>
    </row>
    <row r="464" spans="1:7">
      <c r="A464" s="203" t="s">
        <v>1843</v>
      </c>
      <c r="B464" s="203" t="s">
        <v>347</v>
      </c>
      <c r="C464" s="203" t="s">
        <v>1844</v>
      </c>
      <c r="D464" s="203" t="str">
        <f t="shared" si="7"/>
        <v>茨城県境町</v>
      </c>
      <c r="E464" s="203" t="s">
        <v>1843</v>
      </c>
      <c r="F464" s="203" t="s">
        <v>1719</v>
      </c>
      <c r="G464" s="203" t="s">
        <v>1845</v>
      </c>
    </row>
    <row r="465" spans="1:7">
      <c r="A465" s="203" t="s">
        <v>1846</v>
      </c>
      <c r="B465" s="203" t="s">
        <v>347</v>
      </c>
      <c r="C465" s="203" t="s">
        <v>1847</v>
      </c>
      <c r="D465" s="203" t="str">
        <f t="shared" si="7"/>
        <v>茨城県利根町</v>
      </c>
      <c r="E465" s="203" t="s">
        <v>1846</v>
      </c>
      <c r="F465" s="203" t="s">
        <v>1719</v>
      </c>
      <c r="G465" s="203" t="s">
        <v>1848</v>
      </c>
    </row>
    <row r="466" spans="1:7">
      <c r="A466" s="200" t="s">
        <v>1849</v>
      </c>
      <c r="B466" s="200" t="s">
        <v>1850</v>
      </c>
      <c r="C466" s="200" t="s">
        <v>1850</v>
      </c>
      <c r="D466" s="200" t="str">
        <f t="shared" si="7"/>
        <v>栃木県栃木県</v>
      </c>
      <c r="E466" s="200" t="s">
        <v>1849</v>
      </c>
      <c r="F466" s="201" t="s">
        <v>1851</v>
      </c>
      <c r="G466" s="202"/>
    </row>
    <row r="467" spans="1:7">
      <c r="A467" s="203" t="s">
        <v>1852</v>
      </c>
      <c r="B467" s="203" t="s">
        <v>351</v>
      </c>
      <c r="C467" s="203" t="s">
        <v>1853</v>
      </c>
      <c r="D467" s="203" t="str">
        <f t="shared" si="7"/>
        <v>栃木県宇都宮市</v>
      </c>
      <c r="E467" s="203" t="s">
        <v>1852</v>
      </c>
      <c r="F467" s="203" t="s">
        <v>1854</v>
      </c>
      <c r="G467" s="203" t="s">
        <v>1855</v>
      </c>
    </row>
    <row r="468" spans="1:7">
      <c r="A468" s="203" t="s">
        <v>1856</v>
      </c>
      <c r="B468" s="203" t="s">
        <v>351</v>
      </c>
      <c r="C468" s="203" t="s">
        <v>1857</v>
      </c>
      <c r="D468" s="203" t="str">
        <f t="shared" si="7"/>
        <v>栃木県足利市</v>
      </c>
      <c r="E468" s="203" t="s">
        <v>1856</v>
      </c>
      <c r="F468" s="203" t="s">
        <v>1854</v>
      </c>
      <c r="G468" s="203" t="s">
        <v>1858</v>
      </c>
    </row>
    <row r="469" spans="1:7">
      <c r="A469" s="203" t="s">
        <v>1859</v>
      </c>
      <c r="B469" s="203" t="s">
        <v>351</v>
      </c>
      <c r="C469" s="203" t="s">
        <v>1860</v>
      </c>
      <c r="D469" s="203" t="str">
        <f t="shared" si="7"/>
        <v>栃木県栃木市</v>
      </c>
      <c r="E469" s="203" t="s">
        <v>1859</v>
      </c>
      <c r="F469" s="203" t="s">
        <v>1854</v>
      </c>
      <c r="G469" s="203" t="s">
        <v>1861</v>
      </c>
    </row>
    <row r="470" spans="1:7">
      <c r="A470" s="203" t="s">
        <v>1862</v>
      </c>
      <c r="B470" s="203" t="s">
        <v>351</v>
      </c>
      <c r="C470" s="203" t="s">
        <v>1863</v>
      </c>
      <c r="D470" s="203" t="str">
        <f t="shared" si="7"/>
        <v>栃木県佐野市</v>
      </c>
      <c r="E470" s="203" t="s">
        <v>1862</v>
      </c>
      <c r="F470" s="203" t="s">
        <v>1854</v>
      </c>
      <c r="G470" s="203" t="s">
        <v>1864</v>
      </c>
    </row>
    <row r="471" spans="1:7">
      <c r="A471" s="203" t="s">
        <v>1865</v>
      </c>
      <c r="B471" s="203" t="s">
        <v>351</v>
      </c>
      <c r="C471" s="203" t="s">
        <v>1866</v>
      </c>
      <c r="D471" s="203" t="str">
        <f t="shared" si="7"/>
        <v>栃木県鹿沼市</v>
      </c>
      <c r="E471" s="203" t="s">
        <v>1865</v>
      </c>
      <c r="F471" s="203" t="s">
        <v>1854</v>
      </c>
      <c r="G471" s="203" t="s">
        <v>1867</v>
      </c>
    </row>
    <row r="472" spans="1:7">
      <c r="A472" s="203" t="s">
        <v>1868</v>
      </c>
      <c r="B472" s="203" t="s">
        <v>351</v>
      </c>
      <c r="C472" s="203" t="s">
        <v>1869</v>
      </c>
      <c r="D472" s="203" t="str">
        <f t="shared" si="7"/>
        <v>栃木県日光市</v>
      </c>
      <c r="E472" s="203" t="s">
        <v>1868</v>
      </c>
      <c r="F472" s="203" t="s">
        <v>1854</v>
      </c>
      <c r="G472" s="203" t="s">
        <v>1870</v>
      </c>
    </row>
    <row r="473" spans="1:7">
      <c r="A473" s="203" t="s">
        <v>1871</v>
      </c>
      <c r="B473" s="203" t="s">
        <v>351</v>
      </c>
      <c r="C473" s="203" t="s">
        <v>1872</v>
      </c>
      <c r="D473" s="203" t="str">
        <f t="shared" si="7"/>
        <v>栃木県小山市</v>
      </c>
      <c r="E473" s="203" t="s">
        <v>1871</v>
      </c>
      <c r="F473" s="203" t="s">
        <v>1854</v>
      </c>
      <c r="G473" s="203" t="s">
        <v>1873</v>
      </c>
    </row>
    <row r="474" spans="1:7">
      <c r="A474" s="203" t="s">
        <v>1874</v>
      </c>
      <c r="B474" s="203" t="s">
        <v>351</v>
      </c>
      <c r="C474" s="203" t="s">
        <v>1875</v>
      </c>
      <c r="D474" s="203" t="str">
        <f t="shared" si="7"/>
        <v>栃木県真岡市</v>
      </c>
      <c r="E474" s="203" t="s">
        <v>1874</v>
      </c>
      <c r="F474" s="203" t="s">
        <v>1854</v>
      </c>
      <c r="G474" s="203" t="s">
        <v>1876</v>
      </c>
    </row>
    <row r="475" spans="1:7">
      <c r="A475" s="203" t="s">
        <v>1877</v>
      </c>
      <c r="B475" s="203" t="s">
        <v>351</v>
      </c>
      <c r="C475" s="203" t="s">
        <v>1878</v>
      </c>
      <c r="D475" s="203" t="str">
        <f t="shared" si="7"/>
        <v>栃木県大田原市</v>
      </c>
      <c r="E475" s="203" t="s">
        <v>1877</v>
      </c>
      <c r="F475" s="203" t="s">
        <v>1854</v>
      </c>
      <c r="G475" s="203" t="s">
        <v>1879</v>
      </c>
    </row>
    <row r="476" spans="1:7">
      <c r="A476" s="203" t="s">
        <v>1880</v>
      </c>
      <c r="B476" s="203" t="s">
        <v>351</v>
      </c>
      <c r="C476" s="203" t="s">
        <v>1881</v>
      </c>
      <c r="D476" s="203" t="str">
        <f t="shared" si="7"/>
        <v>栃木県矢板市</v>
      </c>
      <c r="E476" s="203" t="s">
        <v>1880</v>
      </c>
      <c r="F476" s="203" t="s">
        <v>1854</v>
      </c>
      <c r="G476" s="203" t="s">
        <v>1882</v>
      </c>
    </row>
    <row r="477" spans="1:7">
      <c r="A477" s="203" t="s">
        <v>1883</v>
      </c>
      <c r="B477" s="203" t="s">
        <v>351</v>
      </c>
      <c r="C477" s="203" t="s">
        <v>1884</v>
      </c>
      <c r="D477" s="203" t="str">
        <f t="shared" si="7"/>
        <v>栃木県那須塩原市</v>
      </c>
      <c r="E477" s="203" t="s">
        <v>1883</v>
      </c>
      <c r="F477" s="203" t="s">
        <v>1854</v>
      </c>
      <c r="G477" s="203" t="s">
        <v>1885</v>
      </c>
    </row>
    <row r="478" spans="1:7">
      <c r="A478" s="203" t="s">
        <v>1886</v>
      </c>
      <c r="B478" s="203" t="s">
        <v>351</v>
      </c>
      <c r="C478" s="203" t="s">
        <v>1887</v>
      </c>
      <c r="D478" s="203" t="str">
        <f t="shared" si="7"/>
        <v>栃木県さくら市</v>
      </c>
      <c r="E478" s="203" t="s">
        <v>1886</v>
      </c>
      <c r="F478" s="203" t="s">
        <v>1854</v>
      </c>
      <c r="G478" s="203" t="s">
        <v>1888</v>
      </c>
    </row>
    <row r="479" spans="1:7">
      <c r="A479" s="203" t="s">
        <v>1889</v>
      </c>
      <c r="B479" s="203" t="s">
        <v>351</v>
      </c>
      <c r="C479" s="203" t="s">
        <v>1890</v>
      </c>
      <c r="D479" s="203" t="str">
        <f t="shared" si="7"/>
        <v>栃木県那須烏山市</v>
      </c>
      <c r="E479" s="203" t="s">
        <v>1889</v>
      </c>
      <c r="F479" s="203" t="s">
        <v>1854</v>
      </c>
      <c r="G479" s="203" t="s">
        <v>1891</v>
      </c>
    </row>
    <row r="480" spans="1:7">
      <c r="A480" s="203" t="s">
        <v>1892</v>
      </c>
      <c r="B480" s="203" t="s">
        <v>351</v>
      </c>
      <c r="C480" s="203" t="s">
        <v>1893</v>
      </c>
      <c r="D480" s="203" t="str">
        <f t="shared" si="7"/>
        <v>栃木県下野市</v>
      </c>
      <c r="E480" s="203" t="s">
        <v>1892</v>
      </c>
      <c r="F480" s="203" t="s">
        <v>1854</v>
      </c>
      <c r="G480" s="203" t="s">
        <v>1894</v>
      </c>
    </row>
    <row r="481" spans="1:7">
      <c r="A481" s="203" t="s">
        <v>1895</v>
      </c>
      <c r="B481" s="203" t="s">
        <v>351</v>
      </c>
      <c r="C481" s="203" t="s">
        <v>1896</v>
      </c>
      <c r="D481" s="203" t="str">
        <f t="shared" si="7"/>
        <v>栃木県上三川町</v>
      </c>
      <c r="E481" s="203" t="s">
        <v>1895</v>
      </c>
      <c r="F481" s="203" t="s">
        <v>1854</v>
      </c>
      <c r="G481" s="203" t="s">
        <v>1897</v>
      </c>
    </row>
    <row r="482" spans="1:7">
      <c r="A482" s="203" t="s">
        <v>1898</v>
      </c>
      <c r="B482" s="203" t="s">
        <v>351</v>
      </c>
      <c r="C482" s="203" t="s">
        <v>1899</v>
      </c>
      <c r="D482" s="203" t="str">
        <f t="shared" si="7"/>
        <v>栃木県益子町</v>
      </c>
      <c r="E482" s="203" t="s">
        <v>1898</v>
      </c>
      <c r="F482" s="203" t="s">
        <v>1854</v>
      </c>
      <c r="G482" s="203" t="s">
        <v>1900</v>
      </c>
    </row>
    <row r="483" spans="1:7">
      <c r="A483" s="203" t="s">
        <v>1901</v>
      </c>
      <c r="B483" s="203" t="s">
        <v>351</v>
      </c>
      <c r="C483" s="203" t="s">
        <v>1902</v>
      </c>
      <c r="D483" s="203" t="str">
        <f t="shared" si="7"/>
        <v>栃木県茂木町</v>
      </c>
      <c r="E483" s="203" t="s">
        <v>1901</v>
      </c>
      <c r="F483" s="203" t="s">
        <v>1854</v>
      </c>
      <c r="G483" s="203" t="s">
        <v>1903</v>
      </c>
    </row>
    <row r="484" spans="1:7">
      <c r="A484" s="203" t="s">
        <v>1904</v>
      </c>
      <c r="B484" s="203" t="s">
        <v>351</v>
      </c>
      <c r="C484" s="203" t="s">
        <v>1905</v>
      </c>
      <c r="D484" s="203" t="str">
        <f t="shared" si="7"/>
        <v>栃木県市貝町</v>
      </c>
      <c r="E484" s="203" t="s">
        <v>1904</v>
      </c>
      <c r="F484" s="203" t="s">
        <v>1854</v>
      </c>
      <c r="G484" s="203" t="s">
        <v>1906</v>
      </c>
    </row>
    <row r="485" spans="1:7">
      <c r="A485" s="203" t="s">
        <v>1907</v>
      </c>
      <c r="B485" s="203" t="s">
        <v>351</v>
      </c>
      <c r="C485" s="203" t="s">
        <v>1908</v>
      </c>
      <c r="D485" s="203" t="str">
        <f t="shared" si="7"/>
        <v>栃木県芳賀町</v>
      </c>
      <c r="E485" s="203" t="s">
        <v>1907</v>
      </c>
      <c r="F485" s="203" t="s">
        <v>1854</v>
      </c>
      <c r="G485" s="203" t="s">
        <v>1909</v>
      </c>
    </row>
    <row r="486" spans="1:7">
      <c r="A486" s="203" t="s">
        <v>1910</v>
      </c>
      <c r="B486" s="203" t="s">
        <v>351</v>
      </c>
      <c r="C486" s="203" t="s">
        <v>1911</v>
      </c>
      <c r="D486" s="203" t="str">
        <f t="shared" si="7"/>
        <v>栃木県壬生町</v>
      </c>
      <c r="E486" s="203" t="s">
        <v>1910</v>
      </c>
      <c r="F486" s="203" t="s">
        <v>1854</v>
      </c>
      <c r="G486" s="203" t="s">
        <v>1912</v>
      </c>
    </row>
    <row r="487" spans="1:7">
      <c r="A487" s="203" t="s">
        <v>1913</v>
      </c>
      <c r="B487" s="203" t="s">
        <v>351</v>
      </c>
      <c r="C487" s="203" t="s">
        <v>1914</v>
      </c>
      <c r="D487" s="203" t="str">
        <f t="shared" si="7"/>
        <v>栃木県野木町</v>
      </c>
      <c r="E487" s="203" t="s">
        <v>1913</v>
      </c>
      <c r="F487" s="203" t="s">
        <v>1854</v>
      </c>
      <c r="G487" s="203" t="s">
        <v>1915</v>
      </c>
    </row>
    <row r="488" spans="1:7">
      <c r="A488" s="203" t="s">
        <v>1916</v>
      </c>
      <c r="B488" s="203" t="s">
        <v>351</v>
      </c>
      <c r="C488" s="203" t="s">
        <v>1917</v>
      </c>
      <c r="D488" s="203" t="str">
        <f t="shared" si="7"/>
        <v>栃木県塩谷町</v>
      </c>
      <c r="E488" s="203" t="s">
        <v>1916</v>
      </c>
      <c r="F488" s="203" t="s">
        <v>1854</v>
      </c>
      <c r="G488" s="203" t="s">
        <v>1918</v>
      </c>
    </row>
    <row r="489" spans="1:7">
      <c r="A489" s="203" t="s">
        <v>1919</v>
      </c>
      <c r="B489" s="203" t="s">
        <v>351</v>
      </c>
      <c r="C489" s="203" t="s">
        <v>1920</v>
      </c>
      <c r="D489" s="203" t="str">
        <f t="shared" si="7"/>
        <v>栃木県高根沢町</v>
      </c>
      <c r="E489" s="203" t="s">
        <v>1919</v>
      </c>
      <c r="F489" s="203" t="s">
        <v>1854</v>
      </c>
      <c r="G489" s="203" t="s">
        <v>1921</v>
      </c>
    </row>
    <row r="490" spans="1:7">
      <c r="A490" s="203" t="s">
        <v>1922</v>
      </c>
      <c r="B490" s="203" t="s">
        <v>351</v>
      </c>
      <c r="C490" s="203" t="s">
        <v>1923</v>
      </c>
      <c r="D490" s="203" t="str">
        <f t="shared" si="7"/>
        <v>栃木県那須町</v>
      </c>
      <c r="E490" s="203" t="s">
        <v>1922</v>
      </c>
      <c r="F490" s="203" t="s">
        <v>1854</v>
      </c>
      <c r="G490" s="203" t="s">
        <v>1924</v>
      </c>
    </row>
    <row r="491" spans="1:7">
      <c r="A491" s="203" t="s">
        <v>1925</v>
      </c>
      <c r="B491" s="203" t="s">
        <v>351</v>
      </c>
      <c r="C491" s="203" t="s">
        <v>1926</v>
      </c>
      <c r="D491" s="203" t="str">
        <f t="shared" si="7"/>
        <v>栃木県那珂川町</v>
      </c>
      <c r="E491" s="203" t="s">
        <v>1925</v>
      </c>
      <c r="F491" s="203" t="s">
        <v>1854</v>
      </c>
      <c r="G491" s="203" t="s">
        <v>1927</v>
      </c>
    </row>
    <row r="492" spans="1:7">
      <c r="A492" s="200" t="s">
        <v>1928</v>
      </c>
      <c r="B492" s="200" t="s">
        <v>1929</v>
      </c>
      <c r="C492" s="200" t="s">
        <v>1929</v>
      </c>
      <c r="D492" s="200" t="str">
        <f t="shared" si="7"/>
        <v>群馬県群馬県</v>
      </c>
      <c r="E492" s="200" t="s">
        <v>1928</v>
      </c>
      <c r="F492" s="201" t="s">
        <v>1930</v>
      </c>
      <c r="G492" s="202"/>
    </row>
    <row r="493" spans="1:7">
      <c r="A493" s="203" t="s">
        <v>1931</v>
      </c>
      <c r="B493" s="203" t="s">
        <v>355</v>
      </c>
      <c r="C493" s="203" t="s">
        <v>729</v>
      </c>
      <c r="D493" s="203" t="str">
        <f t="shared" si="7"/>
        <v>群馬県前橋市</v>
      </c>
      <c r="E493" s="203" t="s">
        <v>1931</v>
      </c>
      <c r="F493" s="203" t="s">
        <v>1932</v>
      </c>
      <c r="G493" s="203" t="s">
        <v>1933</v>
      </c>
    </row>
    <row r="494" spans="1:7">
      <c r="A494" s="203" t="s">
        <v>1934</v>
      </c>
      <c r="B494" s="203" t="s">
        <v>355</v>
      </c>
      <c r="C494" s="203" t="s">
        <v>741</v>
      </c>
      <c r="D494" s="203" t="str">
        <f t="shared" si="7"/>
        <v>群馬県高崎市</v>
      </c>
      <c r="E494" s="203" t="s">
        <v>1934</v>
      </c>
      <c r="F494" s="203" t="s">
        <v>1932</v>
      </c>
      <c r="G494" s="203" t="s">
        <v>1935</v>
      </c>
    </row>
    <row r="495" spans="1:7">
      <c r="A495" s="203" t="s">
        <v>1936</v>
      </c>
      <c r="B495" s="203" t="s">
        <v>355</v>
      </c>
      <c r="C495" s="203" t="s">
        <v>1937</v>
      </c>
      <c r="D495" s="203" t="str">
        <f t="shared" si="7"/>
        <v>群馬県桐生市</v>
      </c>
      <c r="E495" s="203" t="s">
        <v>1936</v>
      </c>
      <c r="F495" s="203" t="s">
        <v>1932</v>
      </c>
      <c r="G495" s="203" t="s">
        <v>1938</v>
      </c>
    </row>
    <row r="496" spans="1:7">
      <c r="A496" s="203" t="s">
        <v>1939</v>
      </c>
      <c r="B496" s="203" t="s">
        <v>355</v>
      </c>
      <c r="C496" s="203" t="s">
        <v>896</v>
      </c>
      <c r="D496" s="203" t="str">
        <f t="shared" si="7"/>
        <v>群馬県伊勢崎市</v>
      </c>
      <c r="E496" s="203" t="s">
        <v>1939</v>
      </c>
      <c r="F496" s="203" t="s">
        <v>1932</v>
      </c>
      <c r="G496" s="203" t="s">
        <v>1940</v>
      </c>
    </row>
    <row r="497" spans="1:7">
      <c r="A497" s="203" t="s">
        <v>1941</v>
      </c>
      <c r="B497" s="203" t="s">
        <v>355</v>
      </c>
      <c r="C497" s="203" t="s">
        <v>900</v>
      </c>
      <c r="D497" s="203" t="str">
        <f t="shared" si="7"/>
        <v>群馬県太田市</v>
      </c>
      <c r="E497" s="203" t="s">
        <v>1941</v>
      </c>
      <c r="F497" s="203" t="s">
        <v>1932</v>
      </c>
      <c r="G497" s="203" t="s">
        <v>1942</v>
      </c>
    </row>
    <row r="498" spans="1:7">
      <c r="A498" s="203" t="s">
        <v>1943</v>
      </c>
      <c r="B498" s="203" t="s">
        <v>355</v>
      </c>
      <c r="C498" s="203" t="s">
        <v>1944</v>
      </c>
      <c r="D498" s="203" t="str">
        <f t="shared" si="7"/>
        <v>群馬県沼田市</v>
      </c>
      <c r="E498" s="203" t="s">
        <v>1943</v>
      </c>
      <c r="F498" s="203" t="s">
        <v>1932</v>
      </c>
      <c r="G498" s="203" t="s">
        <v>1945</v>
      </c>
    </row>
    <row r="499" spans="1:7">
      <c r="A499" s="203" t="s">
        <v>1946</v>
      </c>
      <c r="B499" s="203" t="s">
        <v>355</v>
      </c>
      <c r="C499" s="203" t="s">
        <v>1947</v>
      </c>
      <c r="D499" s="203" t="str">
        <f t="shared" si="7"/>
        <v>群馬県館林市</v>
      </c>
      <c r="E499" s="203" t="s">
        <v>1946</v>
      </c>
      <c r="F499" s="203" t="s">
        <v>1932</v>
      </c>
      <c r="G499" s="203" t="s">
        <v>1948</v>
      </c>
    </row>
    <row r="500" spans="1:7">
      <c r="A500" s="203" t="s">
        <v>1949</v>
      </c>
      <c r="B500" s="203" t="s">
        <v>355</v>
      </c>
      <c r="C500" s="203" t="s">
        <v>1950</v>
      </c>
      <c r="D500" s="203" t="str">
        <f t="shared" si="7"/>
        <v>群馬県渋川市</v>
      </c>
      <c r="E500" s="203" t="s">
        <v>1949</v>
      </c>
      <c r="F500" s="203" t="s">
        <v>1932</v>
      </c>
      <c r="G500" s="203" t="s">
        <v>1951</v>
      </c>
    </row>
    <row r="501" spans="1:7">
      <c r="A501" s="203" t="s">
        <v>1952</v>
      </c>
      <c r="B501" s="203" t="s">
        <v>355</v>
      </c>
      <c r="C501" s="203" t="s">
        <v>1953</v>
      </c>
      <c r="D501" s="203" t="str">
        <f t="shared" si="7"/>
        <v>群馬県藤岡市</v>
      </c>
      <c r="E501" s="203" t="s">
        <v>1952</v>
      </c>
      <c r="F501" s="203" t="s">
        <v>1932</v>
      </c>
      <c r="G501" s="203" t="s">
        <v>1954</v>
      </c>
    </row>
    <row r="502" spans="1:7">
      <c r="A502" s="203" t="s">
        <v>1955</v>
      </c>
      <c r="B502" s="203" t="s">
        <v>355</v>
      </c>
      <c r="C502" s="203" t="s">
        <v>1956</v>
      </c>
      <c r="D502" s="203" t="str">
        <f t="shared" si="7"/>
        <v>群馬県富岡市</v>
      </c>
      <c r="E502" s="203" t="s">
        <v>1955</v>
      </c>
      <c r="F502" s="203" t="s">
        <v>1932</v>
      </c>
      <c r="G502" s="203" t="s">
        <v>1957</v>
      </c>
    </row>
    <row r="503" spans="1:7">
      <c r="A503" s="203" t="s">
        <v>1958</v>
      </c>
      <c r="B503" s="203" t="s">
        <v>355</v>
      </c>
      <c r="C503" s="203" t="s">
        <v>1959</v>
      </c>
      <c r="D503" s="203" t="str">
        <f t="shared" si="7"/>
        <v>群馬県安中市</v>
      </c>
      <c r="E503" s="203" t="s">
        <v>1958</v>
      </c>
      <c r="F503" s="203" t="s">
        <v>1932</v>
      </c>
      <c r="G503" s="203" t="s">
        <v>1960</v>
      </c>
    </row>
    <row r="504" spans="1:7">
      <c r="A504" s="203" t="s">
        <v>1961</v>
      </c>
      <c r="B504" s="203" t="s">
        <v>355</v>
      </c>
      <c r="C504" s="203" t="s">
        <v>1962</v>
      </c>
      <c r="D504" s="203" t="str">
        <f t="shared" si="7"/>
        <v>群馬県みどり市</v>
      </c>
      <c r="E504" s="203" t="s">
        <v>1961</v>
      </c>
      <c r="F504" s="203" t="s">
        <v>1932</v>
      </c>
      <c r="G504" s="203" t="s">
        <v>1963</v>
      </c>
    </row>
    <row r="505" spans="1:7">
      <c r="A505" s="203" t="s">
        <v>1964</v>
      </c>
      <c r="B505" s="203" t="s">
        <v>355</v>
      </c>
      <c r="C505" s="203" t="s">
        <v>1965</v>
      </c>
      <c r="D505" s="203" t="str">
        <f t="shared" si="7"/>
        <v>群馬県榛東村</v>
      </c>
      <c r="E505" s="203" t="s">
        <v>1964</v>
      </c>
      <c r="F505" s="203" t="s">
        <v>1932</v>
      </c>
      <c r="G505" s="203" t="s">
        <v>1966</v>
      </c>
    </row>
    <row r="506" spans="1:7">
      <c r="A506" s="203" t="s">
        <v>1967</v>
      </c>
      <c r="B506" s="203" t="s">
        <v>355</v>
      </c>
      <c r="C506" s="203" t="s">
        <v>1968</v>
      </c>
      <c r="D506" s="203" t="str">
        <f t="shared" si="7"/>
        <v>群馬県吉岡町</v>
      </c>
      <c r="E506" s="203" t="s">
        <v>1967</v>
      </c>
      <c r="F506" s="203" t="s">
        <v>1932</v>
      </c>
      <c r="G506" s="203" t="s">
        <v>1969</v>
      </c>
    </row>
    <row r="507" spans="1:7">
      <c r="A507" s="203" t="s">
        <v>1970</v>
      </c>
      <c r="B507" s="203" t="s">
        <v>355</v>
      </c>
      <c r="C507" s="203" t="s">
        <v>1971</v>
      </c>
      <c r="D507" s="203" t="str">
        <f t="shared" si="7"/>
        <v>群馬県上野村</v>
      </c>
      <c r="E507" s="203" t="s">
        <v>1970</v>
      </c>
      <c r="F507" s="203" t="s">
        <v>1932</v>
      </c>
      <c r="G507" s="203" t="s">
        <v>1972</v>
      </c>
    </row>
    <row r="508" spans="1:7">
      <c r="A508" s="203" t="s">
        <v>1973</v>
      </c>
      <c r="B508" s="203" t="s">
        <v>355</v>
      </c>
      <c r="C508" s="203" t="s">
        <v>1974</v>
      </c>
      <c r="D508" s="203" t="str">
        <f t="shared" si="7"/>
        <v>群馬県神流町</v>
      </c>
      <c r="E508" s="203" t="s">
        <v>1973</v>
      </c>
      <c r="F508" s="203" t="s">
        <v>1932</v>
      </c>
      <c r="G508" s="203" t="s">
        <v>1975</v>
      </c>
    </row>
    <row r="509" spans="1:7">
      <c r="A509" s="203" t="s">
        <v>1976</v>
      </c>
      <c r="B509" s="203" t="s">
        <v>355</v>
      </c>
      <c r="C509" s="203" t="s">
        <v>1977</v>
      </c>
      <c r="D509" s="203" t="str">
        <f t="shared" si="7"/>
        <v>群馬県下仁田町</v>
      </c>
      <c r="E509" s="203" t="s">
        <v>1976</v>
      </c>
      <c r="F509" s="203" t="s">
        <v>1932</v>
      </c>
      <c r="G509" s="203" t="s">
        <v>1978</v>
      </c>
    </row>
    <row r="510" spans="1:7">
      <c r="A510" s="203" t="s">
        <v>1979</v>
      </c>
      <c r="B510" s="203" t="s">
        <v>355</v>
      </c>
      <c r="C510" s="203" t="s">
        <v>1980</v>
      </c>
      <c r="D510" s="203" t="str">
        <f t="shared" si="7"/>
        <v>群馬県南牧村</v>
      </c>
      <c r="E510" s="203" t="s">
        <v>1979</v>
      </c>
      <c r="F510" s="203" t="s">
        <v>1932</v>
      </c>
      <c r="G510" s="203" t="s">
        <v>1981</v>
      </c>
    </row>
    <row r="511" spans="1:7">
      <c r="A511" s="203" t="s">
        <v>1982</v>
      </c>
      <c r="B511" s="203" t="s">
        <v>355</v>
      </c>
      <c r="C511" s="203" t="s">
        <v>1983</v>
      </c>
      <c r="D511" s="203" t="str">
        <f t="shared" si="7"/>
        <v>群馬県甘楽町</v>
      </c>
      <c r="E511" s="203" t="s">
        <v>1982</v>
      </c>
      <c r="F511" s="203" t="s">
        <v>1932</v>
      </c>
      <c r="G511" s="203" t="s">
        <v>1984</v>
      </c>
    </row>
    <row r="512" spans="1:7">
      <c r="A512" s="203" t="s">
        <v>1985</v>
      </c>
      <c r="B512" s="203" t="s">
        <v>355</v>
      </c>
      <c r="C512" s="203" t="s">
        <v>1986</v>
      </c>
      <c r="D512" s="203" t="str">
        <f t="shared" si="7"/>
        <v>群馬県中之条町</v>
      </c>
      <c r="E512" s="203" t="s">
        <v>1985</v>
      </c>
      <c r="F512" s="203" t="s">
        <v>1932</v>
      </c>
      <c r="G512" s="203" t="s">
        <v>1987</v>
      </c>
    </row>
    <row r="513" spans="1:7">
      <c r="A513" s="203" t="s">
        <v>1988</v>
      </c>
      <c r="B513" s="203" t="s">
        <v>355</v>
      </c>
      <c r="C513" s="203" t="s">
        <v>1989</v>
      </c>
      <c r="D513" s="203" t="str">
        <f t="shared" si="7"/>
        <v>群馬県長野原町</v>
      </c>
      <c r="E513" s="203" t="s">
        <v>1988</v>
      </c>
      <c r="F513" s="203" t="s">
        <v>1932</v>
      </c>
      <c r="G513" s="203" t="s">
        <v>1990</v>
      </c>
    </row>
    <row r="514" spans="1:7">
      <c r="A514" s="203" t="s">
        <v>1991</v>
      </c>
      <c r="B514" s="203" t="s">
        <v>355</v>
      </c>
      <c r="C514" s="203" t="s">
        <v>1992</v>
      </c>
      <c r="D514" s="203" t="str">
        <f t="shared" si="7"/>
        <v>群馬県嬬恋村</v>
      </c>
      <c r="E514" s="203" t="s">
        <v>1991</v>
      </c>
      <c r="F514" s="203" t="s">
        <v>1932</v>
      </c>
      <c r="G514" s="203" t="s">
        <v>1993</v>
      </c>
    </row>
    <row r="515" spans="1:7">
      <c r="A515" s="203" t="s">
        <v>1994</v>
      </c>
      <c r="B515" s="203" t="s">
        <v>355</v>
      </c>
      <c r="C515" s="203" t="s">
        <v>1995</v>
      </c>
      <c r="D515" s="203" t="str">
        <f t="shared" ref="D515:D578" si="8">B515&amp;C515</f>
        <v>群馬県草津町</v>
      </c>
      <c r="E515" s="203" t="s">
        <v>1994</v>
      </c>
      <c r="F515" s="203" t="s">
        <v>1932</v>
      </c>
      <c r="G515" s="203" t="s">
        <v>1996</v>
      </c>
    </row>
    <row r="516" spans="1:7">
      <c r="A516" s="203" t="s">
        <v>1997</v>
      </c>
      <c r="B516" s="203" t="s">
        <v>355</v>
      </c>
      <c r="C516" s="203" t="s">
        <v>1998</v>
      </c>
      <c r="D516" s="203" t="str">
        <f t="shared" si="8"/>
        <v>群馬県高山村</v>
      </c>
      <c r="E516" s="203" t="s">
        <v>1997</v>
      </c>
      <c r="F516" s="203" t="s">
        <v>1932</v>
      </c>
      <c r="G516" s="203" t="s">
        <v>1999</v>
      </c>
    </row>
    <row r="517" spans="1:7">
      <c r="A517" s="203" t="s">
        <v>2000</v>
      </c>
      <c r="B517" s="203" t="s">
        <v>355</v>
      </c>
      <c r="C517" s="203" t="s">
        <v>2001</v>
      </c>
      <c r="D517" s="203" t="str">
        <f t="shared" si="8"/>
        <v>群馬県東吾妻町</v>
      </c>
      <c r="E517" s="203" t="s">
        <v>2000</v>
      </c>
      <c r="F517" s="203" t="s">
        <v>1932</v>
      </c>
      <c r="G517" s="203" t="s">
        <v>2002</v>
      </c>
    </row>
    <row r="518" spans="1:7">
      <c r="A518" s="203" t="s">
        <v>2003</v>
      </c>
      <c r="B518" s="203" t="s">
        <v>355</v>
      </c>
      <c r="C518" s="203" t="s">
        <v>2004</v>
      </c>
      <c r="D518" s="203" t="str">
        <f t="shared" si="8"/>
        <v>群馬県片品村</v>
      </c>
      <c r="E518" s="203" t="s">
        <v>2003</v>
      </c>
      <c r="F518" s="203" t="s">
        <v>1932</v>
      </c>
      <c r="G518" s="203" t="s">
        <v>2005</v>
      </c>
    </row>
    <row r="519" spans="1:7">
      <c r="A519" s="203" t="s">
        <v>2006</v>
      </c>
      <c r="B519" s="203" t="s">
        <v>355</v>
      </c>
      <c r="C519" s="203" t="s">
        <v>2007</v>
      </c>
      <c r="D519" s="203" t="str">
        <f t="shared" si="8"/>
        <v>群馬県川場村</v>
      </c>
      <c r="E519" s="203" t="s">
        <v>2006</v>
      </c>
      <c r="F519" s="203" t="s">
        <v>1932</v>
      </c>
      <c r="G519" s="203" t="s">
        <v>2008</v>
      </c>
    </row>
    <row r="520" spans="1:7">
      <c r="A520" s="203" t="s">
        <v>2009</v>
      </c>
      <c r="B520" s="203" t="s">
        <v>355</v>
      </c>
      <c r="C520" s="203" t="s">
        <v>1635</v>
      </c>
      <c r="D520" s="203" t="str">
        <f t="shared" si="8"/>
        <v>群馬県昭和村</v>
      </c>
      <c r="E520" s="203" t="s">
        <v>2009</v>
      </c>
      <c r="F520" s="203" t="s">
        <v>1932</v>
      </c>
      <c r="G520" s="203" t="s">
        <v>1636</v>
      </c>
    </row>
    <row r="521" spans="1:7">
      <c r="A521" s="203" t="s">
        <v>2010</v>
      </c>
      <c r="B521" s="203" t="s">
        <v>355</v>
      </c>
      <c r="C521" s="203" t="s">
        <v>2011</v>
      </c>
      <c r="D521" s="203" t="str">
        <f t="shared" si="8"/>
        <v>群馬県みなかみ町</v>
      </c>
      <c r="E521" s="203" t="s">
        <v>2010</v>
      </c>
      <c r="F521" s="203" t="s">
        <v>1932</v>
      </c>
      <c r="G521" s="203" t="s">
        <v>2012</v>
      </c>
    </row>
    <row r="522" spans="1:7">
      <c r="A522" s="203" t="s">
        <v>2013</v>
      </c>
      <c r="B522" s="203" t="s">
        <v>355</v>
      </c>
      <c r="C522" s="203" t="s">
        <v>2014</v>
      </c>
      <c r="D522" s="203" t="str">
        <f t="shared" si="8"/>
        <v>群馬県玉村町</v>
      </c>
      <c r="E522" s="203" t="s">
        <v>2013</v>
      </c>
      <c r="F522" s="203" t="s">
        <v>1932</v>
      </c>
      <c r="G522" s="203" t="s">
        <v>2015</v>
      </c>
    </row>
    <row r="523" spans="1:7">
      <c r="A523" s="203" t="s">
        <v>2016</v>
      </c>
      <c r="B523" s="203" t="s">
        <v>355</v>
      </c>
      <c r="C523" s="203" t="s">
        <v>2017</v>
      </c>
      <c r="D523" s="203" t="str">
        <f t="shared" si="8"/>
        <v>群馬県板倉町</v>
      </c>
      <c r="E523" s="203" t="s">
        <v>2016</v>
      </c>
      <c r="F523" s="203" t="s">
        <v>1932</v>
      </c>
      <c r="G523" s="203" t="s">
        <v>2018</v>
      </c>
    </row>
    <row r="524" spans="1:7">
      <c r="A524" s="203" t="s">
        <v>2019</v>
      </c>
      <c r="B524" s="203" t="s">
        <v>355</v>
      </c>
      <c r="C524" s="203" t="s">
        <v>2020</v>
      </c>
      <c r="D524" s="203" t="str">
        <f t="shared" si="8"/>
        <v>群馬県明和町</v>
      </c>
      <c r="E524" s="203" t="s">
        <v>2019</v>
      </c>
      <c r="F524" s="203" t="s">
        <v>1932</v>
      </c>
      <c r="G524" s="203" t="s">
        <v>2021</v>
      </c>
    </row>
    <row r="525" spans="1:7">
      <c r="A525" s="203" t="s">
        <v>2022</v>
      </c>
      <c r="B525" s="203" t="s">
        <v>355</v>
      </c>
      <c r="C525" s="203" t="s">
        <v>2023</v>
      </c>
      <c r="D525" s="203" t="str">
        <f t="shared" si="8"/>
        <v>群馬県千代田町</v>
      </c>
      <c r="E525" s="203" t="s">
        <v>2022</v>
      </c>
      <c r="F525" s="203" t="s">
        <v>1932</v>
      </c>
      <c r="G525" s="203" t="s">
        <v>2024</v>
      </c>
    </row>
    <row r="526" spans="1:7">
      <c r="A526" s="203" t="s">
        <v>2025</v>
      </c>
      <c r="B526" s="203" t="s">
        <v>355</v>
      </c>
      <c r="C526" s="203" t="s">
        <v>2026</v>
      </c>
      <c r="D526" s="203" t="str">
        <f t="shared" si="8"/>
        <v>群馬県大泉町</v>
      </c>
      <c r="E526" s="203" t="s">
        <v>2025</v>
      </c>
      <c r="F526" s="203" t="s">
        <v>1932</v>
      </c>
      <c r="G526" s="203" t="s">
        <v>2027</v>
      </c>
    </row>
    <row r="527" spans="1:7">
      <c r="A527" s="203" t="s">
        <v>2028</v>
      </c>
      <c r="B527" s="203" t="s">
        <v>355</v>
      </c>
      <c r="C527" s="203" t="s">
        <v>2029</v>
      </c>
      <c r="D527" s="203" t="str">
        <f t="shared" si="8"/>
        <v>群馬県邑楽町</v>
      </c>
      <c r="E527" s="203" t="s">
        <v>2028</v>
      </c>
      <c r="F527" s="203" t="s">
        <v>1932</v>
      </c>
      <c r="G527" s="203" t="s">
        <v>2030</v>
      </c>
    </row>
    <row r="528" spans="1:7">
      <c r="A528" s="200" t="s">
        <v>2031</v>
      </c>
      <c r="B528" s="200" t="s">
        <v>2032</v>
      </c>
      <c r="C528" s="200" t="s">
        <v>2032</v>
      </c>
      <c r="D528" s="200" t="str">
        <f t="shared" si="8"/>
        <v>埼玉県埼玉県</v>
      </c>
      <c r="E528" s="200" t="s">
        <v>2031</v>
      </c>
      <c r="F528" s="201" t="s">
        <v>2033</v>
      </c>
      <c r="G528" s="202"/>
    </row>
    <row r="529" spans="1:7">
      <c r="A529" s="203" t="s">
        <v>2034</v>
      </c>
      <c r="B529" s="203" t="s">
        <v>359</v>
      </c>
      <c r="C529" s="203" t="s">
        <v>554</v>
      </c>
      <c r="D529" s="203" t="str">
        <f t="shared" si="8"/>
        <v>埼玉県さいたま市</v>
      </c>
      <c r="E529" s="203" t="s">
        <v>2034</v>
      </c>
      <c r="F529" s="203" t="s">
        <v>2035</v>
      </c>
      <c r="G529" s="203" t="s">
        <v>2036</v>
      </c>
    </row>
    <row r="530" spans="1:7">
      <c r="A530" s="203" t="s">
        <v>2037</v>
      </c>
      <c r="B530" s="203" t="s">
        <v>359</v>
      </c>
      <c r="C530" s="203" t="s">
        <v>678</v>
      </c>
      <c r="D530" s="203" t="str">
        <f t="shared" si="8"/>
        <v>埼玉県川越市</v>
      </c>
      <c r="E530" s="203" t="s">
        <v>2037</v>
      </c>
      <c r="F530" s="203" t="s">
        <v>2035</v>
      </c>
      <c r="G530" s="203" t="s">
        <v>2038</v>
      </c>
    </row>
    <row r="531" spans="1:7">
      <c r="A531" s="203" t="s">
        <v>2039</v>
      </c>
      <c r="B531" s="203" t="s">
        <v>359</v>
      </c>
      <c r="C531" s="203" t="s">
        <v>916</v>
      </c>
      <c r="D531" s="203" t="str">
        <f t="shared" si="8"/>
        <v>埼玉県熊谷市</v>
      </c>
      <c r="E531" s="203" t="s">
        <v>2039</v>
      </c>
      <c r="F531" s="203" t="s">
        <v>2035</v>
      </c>
      <c r="G531" s="203" t="s">
        <v>2040</v>
      </c>
    </row>
    <row r="532" spans="1:7">
      <c r="A532" s="203" t="s">
        <v>2041</v>
      </c>
      <c r="B532" s="203" t="s">
        <v>359</v>
      </c>
      <c r="C532" s="203" t="s">
        <v>780</v>
      </c>
      <c r="D532" s="203" t="str">
        <f t="shared" si="8"/>
        <v>埼玉県川口市</v>
      </c>
      <c r="E532" s="203" t="s">
        <v>2041</v>
      </c>
      <c r="F532" s="203" t="s">
        <v>2035</v>
      </c>
      <c r="G532" s="203" t="s">
        <v>2042</v>
      </c>
    </row>
    <row r="533" spans="1:7">
      <c r="A533" s="203" t="s">
        <v>2043</v>
      </c>
      <c r="B533" s="203" t="s">
        <v>359</v>
      </c>
      <c r="C533" s="203" t="s">
        <v>2044</v>
      </c>
      <c r="D533" s="203" t="str">
        <f t="shared" si="8"/>
        <v>埼玉県行田市</v>
      </c>
      <c r="E533" s="203" t="s">
        <v>2043</v>
      </c>
      <c r="F533" s="203" t="s">
        <v>2035</v>
      </c>
      <c r="G533" s="203" t="s">
        <v>2045</v>
      </c>
    </row>
    <row r="534" spans="1:7">
      <c r="A534" s="203" t="s">
        <v>2046</v>
      </c>
      <c r="B534" s="203" t="s">
        <v>359</v>
      </c>
      <c r="C534" s="203" t="s">
        <v>2047</v>
      </c>
      <c r="D534" s="203" t="str">
        <f t="shared" si="8"/>
        <v>埼玉県秩父市</v>
      </c>
      <c r="E534" s="203" t="s">
        <v>2046</v>
      </c>
      <c r="F534" s="203" t="s">
        <v>2035</v>
      </c>
      <c r="G534" s="203" t="s">
        <v>2048</v>
      </c>
    </row>
    <row r="535" spans="1:7">
      <c r="A535" s="203" t="s">
        <v>2049</v>
      </c>
      <c r="B535" s="203" t="s">
        <v>359</v>
      </c>
      <c r="C535" s="203" t="s">
        <v>864</v>
      </c>
      <c r="D535" s="203" t="str">
        <f t="shared" si="8"/>
        <v>埼玉県所沢市</v>
      </c>
      <c r="E535" s="203" t="s">
        <v>2049</v>
      </c>
      <c r="F535" s="203" t="s">
        <v>2035</v>
      </c>
      <c r="G535" s="203" t="s">
        <v>2050</v>
      </c>
    </row>
    <row r="536" spans="1:7">
      <c r="A536" s="203" t="s">
        <v>2051</v>
      </c>
      <c r="B536" s="203" t="s">
        <v>359</v>
      </c>
      <c r="C536" s="203" t="s">
        <v>2052</v>
      </c>
      <c r="D536" s="203" t="str">
        <f t="shared" si="8"/>
        <v>埼玉県飯能市</v>
      </c>
      <c r="E536" s="203" t="s">
        <v>2051</v>
      </c>
      <c r="F536" s="203" t="s">
        <v>2035</v>
      </c>
      <c r="G536" s="203" t="s">
        <v>2053</v>
      </c>
    </row>
    <row r="537" spans="1:7">
      <c r="A537" s="203" t="s">
        <v>2054</v>
      </c>
      <c r="B537" s="203" t="s">
        <v>359</v>
      </c>
      <c r="C537" s="203" t="s">
        <v>2055</v>
      </c>
      <c r="D537" s="203" t="str">
        <f t="shared" si="8"/>
        <v>埼玉県加須市</v>
      </c>
      <c r="E537" s="203" t="s">
        <v>2054</v>
      </c>
      <c r="F537" s="203" t="s">
        <v>2035</v>
      </c>
      <c r="G537" s="203" t="s">
        <v>2056</v>
      </c>
    </row>
    <row r="538" spans="1:7">
      <c r="A538" s="203" t="s">
        <v>2057</v>
      </c>
      <c r="B538" s="203" t="s">
        <v>359</v>
      </c>
      <c r="C538" s="203" t="s">
        <v>2058</v>
      </c>
      <c r="D538" s="203" t="str">
        <f t="shared" si="8"/>
        <v>埼玉県本庄市</v>
      </c>
      <c r="E538" s="203" t="s">
        <v>2057</v>
      </c>
      <c r="F538" s="203" t="s">
        <v>2035</v>
      </c>
      <c r="G538" s="203" t="s">
        <v>2059</v>
      </c>
    </row>
    <row r="539" spans="1:7">
      <c r="A539" s="203" t="s">
        <v>2060</v>
      </c>
      <c r="B539" s="203" t="s">
        <v>359</v>
      </c>
      <c r="C539" s="203" t="s">
        <v>2061</v>
      </c>
      <c r="D539" s="203" t="str">
        <f t="shared" si="8"/>
        <v>埼玉県東松山市</v>
      </c>
      <c r="E539" s="203" t="s">
        <v>2060</v>
      </c>
      <c r="F539" s="203" t="s">
        <v>2035</v>
      </c>
      <c r="G539" s="203" t="s">
        <v>2062</v>
      </c>
    </row>
    <row r="540" spans="1:7">
      <c r="A540" s="203" t="s">
        <v>2063</v>
      </c>
      <c r="B540" s="203" t="s">
        <v>359</v>
      </c>
      <c r="C540" s="203" t="s">
        <v>912</v>
      </c>
      <c r="D540" s="203" t="str">
        <f t="shared" si="8"/>
        <v>埼玉県春日部市</v>
      </c>
      <c r="E540" s="203" t="s">
        <v>2063</v>
      </c>
      <c r="F540" s="203" t="s">
        <v>2035</v>
      </c>
      <c r="G540" s="203" t="s">
        <v>2064</v>
      </c>
    </row>
    <row r="541" spans="1:7">
      <c r="A541" s="203" t="s">
        <v>2065</v>
      </c>
      <c r="B541" s="203" t="s">
        <v>359</v>
      </c>
      <c r="C541" s="203" t="s">
        <v>2066</v>
      </c>
      <c r="D541" s="203" t="str">
        <f t="shared" si="8"/>
        <v>埼玉県狭山市</v>
      </c>
      <c r="E541" s="203" t="s">
        <v>2065</v>
      </c>
      <c r="F541" s="203" t="s">
        <v>2035</v>
      </c>
      <c r="G541" s="203" t="s">
        <v>2067</v>
      </c>
    </row>
    <row r="542" spans="1:7">
      <c r="A542" s="203" t="s">
        <v>2068</v>
      </c>
      <c r="B542" s="203" t="s">
        <v>359</v>
      </c>
      <c r="C542" s="203" t="s">
        <v>2069</v>
      </c>
      <c r="D542" s="203" t="str">
        <f t="shared" si="8"/>
        <v>埼玉県羽生市</v>
      </c>
      <c r="E542" s="203" t="s">
        <v>2068</v>
      </c>
      <c r="F542" s="203" t="s">
        <v>2035</v>
      </c>
      <c r="G542" s="203" t="s">
        <v>2070</v>
      </c>
    </row>
    <row r="543" spans="1:7">
      <c r="A543" s="203" t="s">
        <v>2071</v>
      </c>
      <c r="B543" s="203" t="s">
        <v>359</v>
      </c>
      <c r="C543" s="203" t="s">
        <v>2072</v>
      </c>
      <c r="D543" s="203" t="str">
        <f t="shared" si="8"/>
        <v>埼玉県鴻巣市</v>
      </c>
      <c r="E543" s="203" t="s">
        <v>2071</v>
      </c>
      <c r="F543" s="203" t="s">
        <v>2035</v>
      </c>
      <c r="G543" s="203" t="s">
        <v>2073</v>
      </c>
    </row>
    <row r="544" spans="1:7">
      <c r="A544" s="203" t="s">
        <v>2074</v>
      </c>
      <c r="B544" s="203" t="s">
        <v>359</v>
      </c>
      <c r="C544" s="203" t="s">
        <v>2075</v>
      </c>
      <c r="D544" s="203" t="str">
        <f t="shared" si="8"/>
        <v>埼玉県深谷市</v>
      </c>
      <c r="E544" s="203" t="s">
        <v>2074</v>
      </c>
      <c r="F544" s="203" t="s">
        <v>2035</v>
      </c>
      <c r="G544" s="203" t="s">
        <v>2076</v>
      </c>
    </row>
    <row r="545" spans="1:7">
      <c r="A545" s="203" t="s">
        <v>2077</v>
      </c>
      <c r="B545" s="203" t="s">
        <v>359</v>
      </c>
      <c r="C545" s="203" t="s">
        <v>2078</v>
      </c>
      <c r="D545" s="203" t="str">
        <f t="shared" si="8"/>
        <v>埼玉県上尾市</v>
      </c>
      <c r="E545" s="203" t="s">
        <v>2077</v>
      </c>
      <c r="F545" s="203" t="s">
        <v>2035</v>
      </c>
      <c r="G545" s="203" t="s">
        <v>2079</v>
      </c>
    </row>
    <row r="546" spans="1:7">
      <c r="A546" s="203" t="s">
        <v>2080</v>
      </c>
      <c r="B546" s="203" t="s">
        <v>359</v>
      </c>
      <c r="C546" s="203" t="s">
        <v>888</v>
      </c>
      <c r="D546" s="203" t="str">
        <f t="shared" si="8"/>
        <v>埼玉県草加市</v>
      </c>
      <c r="E546" s="203" t="s">
        <v>2080</v>
      </c>
      <c r="F546" s="203" t="s">
        <v>2035</v>
      </c>
      <c r="G546" s="203" t="s">
        <v>2081</v>
      </c>
    </row>
    <row r="547" spans="1:7">
      <c r="A547" s="203" t="s">
        <v>2082</v>
      </c>
      <c r="B547" s="203" t="s">
        <v>359</v>
      </c>
      <c r="C547" s="203" t="s">
        <v>761</v>
      </c>
      <c r="D547" s="203" t="str">
        <f t="shared" si="8"/>
        <v>埼玉県越谷市</v>
      </c>
      <c r="E547" s="203" t="s">
        <v>2082</v>
      </c>
      <c r="F547" s="203" t="s">
        <v>2035</v>
      </c>
      <c r="G547" s="203" t="s">
        <v>2083</v>
      </c>
    </row>
    <row r="548" spans="1:7">
      <c r="A548" s="203" t="s">
        <v>2084</v>
      </c>
      <c r="B548" s="203" t="s">
        <v>359</v>
      </c>
      <c r="C548" s="203" t="s">
        <v>2085</v>
      </c>
      <c r="D548" s="203" t="str">
        <f t="shared" si="8"/>
        <v>埼玉県蕨市</v>
      </c>
      <c r="E548" s="203" t="s">
        <v>2084</v>
      </c>
      <c r="F548" s="203" t="s">
        <v>2035</v>
      </c>
      <c r="G548" s="203" t="s">
        <v>2086</v>
      </c>
    </row>
    <row r="549" spans="1:7">
      <c r="A549" s="203" t="s">
        <v>2087</v>
      </c>
      <c r="B549" s="203" t="s">
        <v>359</v>
      </c>
      <c r="C549" s="203" t="s">
        <v>2088</v>
      </c>
      <c r="D549" s="203" t="str">
        <f t="shared" si="8"/>
        <v>埼玉県戸田市</v>
      </c>
      <c r="E549" s="203" t="s">
        <v>2087</v>
      </c>
      <c r="F549" s="203" t="s">
        <v>2035</v>
      </c>
      <c r="G549" s="203" t="s">
        <v>2089</v>
      </c>
    </row>
    <row r="550" spans="1:7">
      <c r="A550" s="203" t="s">
        <v>2090</v>
      </c>
      <c r="B550" s="203" t="s">
        <v>359</v>
      </c>
      <c r="C550" s="203" t="s">
        <v>2091</v>
      </c>
      <c r="D550" s="203" t="str">
        <f t="shared" si="8"/>
        <v>埼玉県入間市</v>
      </c>
      <c r="E550" s="203" t="s">
        <v>2090</v>
      </c>
      <c r="F550" s="203" t="s">
        <v>2035</v>
      </c>
      <c r="G550" s="203" t="s">
        <v>2092</v>
      </c>
    </row>
    <row r="551" spans="1:7">
      <c r="A551" s="203" t="s">
        <v>2093</v>
      </c>
      <c r="B551" s="203" t="s">
        <v>359</v>
      </c>
      <c r="C551" s="203" t="s">
        <v>2094</v>
      </c>
      <c r="D551" s="203" t="str">
        <f t="shared" si="8"/>
        <v>埼玉県朝霞市</v>
      </c>
      <c r="E551" s="203" t="s">
        <v>2093</v>
      </c>
      <c r="F551" s="203" t="s">
        <v>2035</v>
      </c>
      <c r="G551" s="203" t="s">
        <v>2095</v>
      </c>
    </row>
    <row r="552" spans="1:7">
      <c r="A552" s="203" t="s">
        <v>2096</v>
      </c>
      <c r="B552" s="203" t="s">
        <v>359</v>
      </c>
      <c r="C552" s="203" t="s">
        <v>2097</v>
      </c>
      <c r="D552" s="203" t="str">
        <f t="shared" si="8"/>
        <v>埼玉県志木市</v>
      </c>
      <c r="E552" s="203" t="s">
        <v>2096</v>
      </c>
      <c r="F552" s="203" t="s">
        <v>2035</v>
      </c>
      <c r="G552" s="203" t="s">
        <v>2098</v>
      </c>
    </row>
    <row r="553" spans="1:7">
      <c r="A553" s="203" t="s">
        <v>2099</v>
      </c>
      <c r="B553" s="203" t="s">
        <v>359</v>
      </c>
      <c r="C553" s="203" t="s">
        <v>2100</v>
      </c>
      <c r="D553" s="203" t="str">
        <f t="shared" si="8"/>
        <v>埼玉県和光市</v>
      </c>
      <c r="E553" s="203" t="s">
        <v>2099</v>
      </c>
      <c r="F553" s="203" t="s">
        <v>2035</v>
      </c>
      <c r="G553" s="203" t="s">
        <v>2101</v>
      </c>
    </row>
    <row r="554" spans="1:7">
      <c r="A554" s="203" t="s">
        <v>2102</v>
      </c>
      <c r="B554" s="203" t="s">
        <v>359</v>
      </c>
      <c r="C554" s="203" t="s">
        <v>2103</v>
      </c>
      <c r="D554" s="203" t="str">
        <f t="shared" si="8"/>
        <v>埼玉県新座市</v>
      </c>
      <c r="E554" s="203" t="s">
        <v>2102</v>
      </c>
      <c r="F554" s="203" t="s">
        <v>2035</v>
      </c>
      <c r="G554" s="203" t="s">
        <v>2104</v>
      </c>
    </row>
    <row r="555" spans="1:7">
      <c r="A555" s="203" t="s">
        <v>2105</v>
      </c>
      <c r="B555" s="203" t="s">
        <v>359</v>
      </c>
      <c r="C555" s="203" t="s">
        <v>2106</v>
      </c>
      <c r="D555" s="203" t="str">
        <f t="shared" si="8"/>
        <v>埼玉県桶川市</v>
      </c>
      <c r="E555" s="203" t="s">
        <v>2105</v>
      </c>
      <c r="F555" s="203" t="s">
        <v>2035</v>
      </c>
      <c r="G555" s="203" t="s">
        <v>2107</v>
      </c>
    </row>
    <row r="556" spans="1:7">
      <c r="A556" s="203" t="s">
        <v>2108</v>
      </c>
      <c r="B556" s="203" t="s">
        <v>359</v>
      </c>
      <c r="C556" s="203" t="s">
        <v>2109</v>
      </c>
      <c r="D556" s="203" t="str">
        <f t="shared" si="8"/>
        <v>埼玉県久喜市</v>
      </c>
      <c r="E556" s="203" t="s">
        <v>2108</v>
      </c>
      <c r="F556" s="203" t="s">
        <v>2035</v>
      </c>
      <c r="G556" s="203" t="s">
        <v>2110</v>
      </c>
    </row>
    <row r="557" spans="1:7">
      <c r="A557" s="203" t="s">
        <v>2111</v>
      </c>
      <c r="B557" s="203" t="s">
        <v>359</v>
      </c>
      <c r="C557" s="203" t="s">
        <v>2112</v>
      </c>
      <c r="D557" s="203" t="str">
        <f t="shared" si="8"/>
        <v>埼玉県北本市</v>
      </c>
      <c r="E557" s="203" t="s">
        <v>2111</v>
      </c>
      <c r="F557" s="203" t="s">
        <v>2035</v>
      </c>
      <c r="G557" s="203" t="s">
        <v>2113</v>
      </c>
    </row>
    <row r="558" spans="1:7">
      <c r="A558" s="203" t="s">
        <v>2114</v>
      </c>
      <c r="B558" s="203" t="s">
        <v>359</v>
      </c>
      <c r="C558" s="203" t="s">
        <v>2115</v>
      </c>
      <c r="D558" s="203" t="str">
        <f t="shared" si="8"/>
        <v>埼玉県八潮市</v>
      </c>
      <c r="E558" s="203" t="s">
        <v>2114</v>
      </c>
      <c r="F558" s="203" t="s">
        <v>2035</v>
      </c>
      <c r="G558" s="203" t="s">
        <v>2116</v>
      </c>
    </row>
    <row r="559" spans="1:7">
      <c r="A559" s="203" t="s">
        <v>2117</v>
      </c>
      <c r="B559" s="203" t="s">
        <v>359</v>
      </c>
      <c r="C559" s="203" t="s">
        <v>2118</v>
      </c>
      <c r="D559" s="203" t="str">
        <f t="shared" si="8"/>
        <v>埼玉県富士見市</v>
      </c>
      <c r="E559" s="203" t="s">
        <v>2117</v>
      </c>
      <c r="F559" s="203" t="s">
        <v>2035</v>
      </c>
      <c r="G559" s="203" t="s">
        <v>2119</v>
      </c>
    </row>
    <row r="560" spans="1:7">
      <c r="A560" s="203" t="s">
        <v>2120</v>
      </c>
      <c r="B560" s="203" t="s">
        <v>359</v>
      </c>
      <c r="C560" s="203" t="s">
        <v>2121</v>
      </c>
      <c r="D560" s="203" t="str">
        <f t="shared" si="8"/>
        <v>埼玉県三郷市</v>
      </c>
      <c r="E560" s="203" t="s">
        <v>2120</v>
      </c>
      <c r="F560" s="203" t="s">
        <v>2035</v>
      </c>
      <c r="G560" s="203" t="s">
        <v>2122</v>
      </c>
    </row>
    <row r="561" spans="1:7">
      <c r="A561" s="203" t="s">
        <v>2123</v>
      </c>
      <c r="B561" s="203" t="s">
        <v>359</v>
      </c>
      <c r="C561" s="203" t="s">
        <v>2124</v>
      </c>
      <c r="D561" s="203" t="str">
        <f t="shared" si="8"/>
        <v>埼玉県蓮田市</v>
      </c>
      <c r="E561" s="203" t="s">
        <v>2123</v>
      </c>
      <c r="F561" s="203" t="s">
        <v>2035</v>
      </c>
      <c r="G561" s="203" t="s">
        <v>2125</v>
      </c>
    </row>
    <row r="562" spans="1:7">
      <c r="A562" s="203" t="s">
        <v>2126</v>
      </c>
      <c r="B562" s="203" t="s">
        <v>359</v>
      </c>
      <c r="C562" s="203" t="s">
        <v>2127</v>
      </c>
      <c r="D562" s="203" t="str">
        <f t="shared" si="8"/>
        <v>埼玉県坂戸市</v>
      </c>
      <c r="E562" s="203" t="s">
        <v>2126</v>
      </c>
      <c r="F562" s="203" t="s">
        <v>2035</v>
      </c>
      <c r="G562" s="203" t="s">
        <v>2128</v>
      </c>
    </row>
    <row r="563" spans="1:7">
      <c r="A563" s="203" t="s">
        <v>2129</v>
      </c>
      <c r="B563" s="203" t="s">
        <v>359</v>
      </c>
      <c r="C563" s="203" t="s">
        <v>2130</v>
      </c>
      <c r="D563" s="203" t="str">
        <f t="shared" si="8"/>
        <v>埼玉県幸手市</v>
      </c>
      <c r="E563" s="203" t="s">
        <v>2129</v>
      </c>
      <c r="F563" s="203" t="s">
        <v>2035</v>
      </c>
      <c r="G563" s="203" t="s">
        <v>2131</v>
      </c>
    </row>
    <row r="564" spans="1:7">
      <c r="A564" s="203" t="s">
        <v>2132</v>
      </c>
      <c r="B564" s="203" t="s">
        <v>359</v>
      </c>
      <c r="C564" s="203" t="s">
        <v>2133</v>
      </c>
      <c r="D564" s="203" t="str">
        <f t="shared" si="8"/>
        <v>埼玉県鶴ヶ島市</v>
      </c>
      <c r="E564" s="203" t="s">
        <v>2132</v>
      </c>
      <c r="F564" s="203" t="s">
        <v>2035</v>
      </c>
      <c r="G564" s="203" t="s">
        <v>2134</v>
      </c>
    </row>
    <row r="565" spans="1:7">
      <c r="A565" s="203" t="s">
        <v>2135</v>
      </c>
      <c r="B565" s="203" t="s">
        <v>359</v>
      </c>
      <c r="C565" s="203" t="s">
        <v>2136</v>
      </c>
      <c r="D565" s="203" t="str">
        <f t="shared" si="8"/>
        <v>埼玉県日高市</v>
      </c>
      <c r="E565" s="203" t="s">
        <v>2135</v>
      </c>
      <c r="F565" s="203" t="s">
        <v>2035</v>
      </c>
      <c r="G565" s="203" t="s">
        <v>2137</v>
      </c>
    </row>
    <row r="566" spans="1:7">
      <c r="A566" s="203" t="s">
        <v>2138</v>
      </c>
      <c r="B566" s="203" t="s">
        <v>359</v>
      </c>
      <c r="C566" s="203" t="s">
        <v>2139</v>
      </c>
      <c r="D566" s="203" t="str">
        <f t="shared" si="8"/>
        <v>埼玉県吉川市</v>
      </c>
      <c r="E566" s="203" t="s">
        <v>2138</v>
      </c>
      <c r="F566" s="203" t="s">
        <v>2035</v>
      </c>
      <c r="G566" s="203" t="s">
        <v>2140</v>
      </c>
    </row>
    <row r="567" spans="1:7">
      <c r="A567" s="203" t="s">
        <v>2141</v>
      </c>
      <c r="B567" s="203" t="s">
        <v>359</v>
      </c>
      <c r="C567" s="203" t="s">
        <v>2142</v>
      </c>
      <c r="D567" s="203" t="str">
        <f t="shared" si="8"/>
        <v>埼玉県ふじみ野市</v>
      </c>
      <c r="E567" s="203" t="s">
        <v>2141</v>
      </c>
      <c r="F567" s="203" t="s">
        <v>2035</v>
      </c>
      <c r="G567" s="203" t="s">
        <v>2143</v>
      </c>
    </row>
    <row r="568" spans="1:7">
      <c r="A568" s="203" t="s">
        <v>2144</v>
      </c>
      <c r="B568" s="203" t="s">
        <v>2032</v>
      </c>
      <c r="C568" s="203" t="s">
        <v>2145</v>
      </c>
      <c r="D568" s="203" t="str">
        <f t="shared" si="8"/>
        <v>埼玉県白岡市</v>
      </c>
      <c r="E568" s="203" t="s">
        <v>2144</v>
      </c>
      <c r="F568" s="203" t="s">
        <v>2033</v>
      </c>
      <c r="G568" s="203" t="s">
        <v>2146</v>
      </c>
    </row>
    <row r="569" spans="1:7">
      <c r="A569" s="203" t="s">
        <v>2147</v>
      </c>
      <c r="B569" s="203" t="s">
        <v>2032</v>
      </c>
      <c r="C569" s="203" t="s">
        <v>2148</v>
      </c>
      <c r="D569" s="203" t="str">
        <f t="shared" si="8"/>
        <v>埼玉県伊奈町</v>
      </c>
      <c r="E569" s="203" t="s">
        <v>2147</v>
      </c>
      <c r="F569" s="203" t="s">
        <v>2035</v>
      </c>
      <c r="G569" s="203" t="s">
        <v>2149</v>
      </c>
    </row>
    <row r="570" spans="1:7">
      <c r="A570" s="203" t="s">
        <v>2150</v>
      </c>
      <c r="B570" s="203" t="s">
        <v>359</v>
      </c>
      <c r="C570" s="203" t="s">
        <v>2151</v>
      </c>
      <c r="D570" s="203" t="str">
        <f t="shared" si="8"/>
        <v>埼玉県三芳町</v>
      </c>
      <c r="E570" s="203" t="s">
        <v>2150</v>
      </c>
      <c r="F570" s="203" t="s">
        <v>2035</v>
      </c>
      <c r="G570" s="203" t="s">
        <v>2152</v>
      </c>
    </row>
    <row r="571" spans="1:7">
      <c r="A571" s="203" t="s">
        <v>2153</v>
      </c>
      <c r="B571" s="203" t="s">
        <v>359</v>
      </c>
      <c r="C571" s="203" t="s">
        <v>2154</v>
      </c>
      <c r="D571" s="203" t="str">
        <f t="shared" si="8"/>
        <v>埼玉県毛呂山町</v>
      </c>
      <c r="E571" s="203" t="s">
        <v>2153</v>
      </c>
      <c r="F571" s="203" t="s">
        <v>2035</v>
      </c>
      <c r="G571" s="203" t="s">
        <v>2155</v>
      </c>
    </row>
    <row r="572" spans="1:7">
      <c r="A572" s="203" t="s">
        <v>2156</v>
      </c>
      <c r="B572" s="203" t="s">
        <v>359</v>
      </c>
      <c r="C572" s="203" t="s">
        <v>2157</v>
      </c>
      <c r="D572" s="203" t="str">
        <f t="shared" si="8"/>
        <v>埼玉県越生町</v>
      </c>
      <c r="E572" s="203" t="s">
        <v>2156</v>
      </c>
      <c r="F572" s="203" t="s">
        <v>2035</v>
      </c>
      <c r="G572" s="203" t="s">
        <v>2158</v>
      </c>
    </row>
    <row r="573" spans="1:7">
      <c r="A573" s="203" t="s">
        <v>2159</v>
      </c>
      <c r="B573" s="203" t="s">
        <v>359</v>
      </c>
      <c r="C573" s="203" t="s">
        <v>2160</v>
      </c>
      <c r="D573" s="203" t="str">
        <f t="shared" si="8"/>
        <v>埼玉県滑川町</v>
      </c>
      <c r="E573" s="203" t="s">
        <v>2159</v>
      </c>
      <c r="F573" s="203" t="s">
        <v>2035</v>
      </c>
      <c r="G573" s="203" t="s">
        <v>2161</v>
      </c>
    </row>
    <row r="574" spans="1:7">
      <c r="A574" s="203" t="s">
        <v>2162</v>
      </c>
      <c r="B574" s="203" t="s">
        <v>359</v>
      </c>
      <c r="C574" s="203" t="s">
        <v>2163</v>
      </c>
      <c r="D574" s="203" t="str">
        <f t="shared" si="8"/>
        <v>埼玉県嵐山町</v>
      </c>
      <c r="E574" s="203" t="s">
        <v>2162</v>
      </c>
      <c r="F574" s="203" t="s">
        <v>2035</v>
      </c>
      <c r="G574" s="203" t="s">
        <v>2164</v>
      </c>
    </row>
    <row r="575" spans="1:7">
      <c r="A575" s="203" t="s">
        <v>2165</v>
      </c>
      <c r="B575" s="203" t="s">
        <v>359</v>
      </c>
      <c r="C575" s="203" t="s">
        <v>2166</v>
      </c>
      <c r="D575" s="203" t="str">
        <f t="shared" si="8"/>
        <v>埼玉県小川町</v>
      </c>
      <c r="E575" s="203" t="s">
        <v>2165</v>
      </c>
      <c r="F575" s="203" t="s">
        <v>2035</v>
      </c>
      <c r="G575" s="203" t="s">
        <v>2167</v>
      </c>
    </row>
    <row r="576" spans="1:7">
      <c r="A576" s="203" t="s">
        <v>2168</v>
      </c>
      <c r="B576" s="203" t="s">
        <v>359</v>
      </c>
      <c r="C576" s="203" t="s">
        <v>2169</v>
      </c>
      <c r="D576" s="203" t="str">
        <f t="shared" si="8"/>
        <v>埼玉県川島町</v>
      </c>
      <c r="E576" s="203" t="s">
        <v>2168</v>
      </c>
      <c r="F576" s="203" t="s">
        <v>2035</v>
      </c>
      <c r="G576" s="203" t="s">
        <v>2170</v>
      </c>
    </row>
    <row r="577" spans="1:7">
      <c r="A577" s="203" t="s">
        <v>2171</v>
      </c>
      <c r="B577" s="203" t="s">
        <v>359</v>
      </c>
      <c r="C577" s="203" t="s">
        <v>2172</v>
      </c>
      <c r="D577" s="203" t="str">
        <f t="shared" si="8"/>
        <v>埼玉県吉見町</v>
      </c>
      <c r="E577" s="203" t="s">
        <v>2171</v>
      </c>
      <c r="F577" s="203" t="s">
        <v>2035</v>
      </c>
      <c r="G577" s="203" t="s">
        <v>2173</v>
      </c>
    </row>
    <row r="578" spans="1:7">
      <c r="A578" s="203" t="s">
        <v>2174</v>
      </c>
      <c r="B578" s="203" t="s">
        <v>359</v>
      </c>
      <c r="C578" s="203" t="s">
        <v>2175</v>
      </c>
      <c r="D578" s="203" t="str">
        <f t="shared" si="8"/>
        <v>埼玉県鳩山町</v>
      </c>
      <c r="E578" s="203" t="s">
        <v>2174</v>
      </c>
      <c r="F578" s="203" t="s">
        <v>2035</v>
      </c>
      <c r="G578" s="203" t="s">
        <v>2176</v>
      </c>
    </row>
    <row r="579" spans="1:7">
      <c r="A579" s="203" t="s">
        <v>2177</v>
      </c>
      <c r="B579" s="203" t="s">
        <v>359</v>
      </c>
      <c r="C579" s="203" t="s">
        <v>2178</v>
      </c>
      <c r="D579" s="203" t="str">
        <f t="shared" ref="D579:D642" si="9">B579&amp;C579</f>
        <v>埼玉県ときがわ町</v>
      </c>
      <c r="E579" s="203" t="s">
        <v>2177</v>
      </c>
      <c r="F579" s="203" t="s">
        <v>2035</v>
      </c>
      <c r="G579" s="203" t="s">
        <v>2179</v>
      </c>
    </row>
    <row r="580" spans="1:7">
      <c r="A580" s="203" t="s">
        <v>2180</v>
      </c>
      <c r="B580" s="203" t="s">
        <v>359</v>
      </c>
      <c r="C580" s="203" t="s">
        <v>2181</v>
      </c>
      <c r="D580" s="203" t="str">
        <f t="shared" si="9"/>
        <v>埼玉県横瀬町</v>
      </c>
      <c r="E580" s="203" t="s">
        <v>2180</v>
      </c>
      <c r="F580" s="203" t="s">
        <v>2035</v>
      </c>
      <c r="G580" s="203" t="s">
        <v>2182</v>
      </c>
    </row>
    <row r="581" spans="1:7">
      <c r="A581" s="203" t="s">
        <v>2183</v>
      </c>
      <c r="B581" s="203" t="s">
        <v>359</v>
      </c>
      <c r="C581" s="203" t="s">
        <v>2184</v>
      </c>
      <c r="D581" s="203" t="str">
        <f t="shared" si="9"/>
        <v>埼玉県皆野町</v>
      </c>
      <c r="E581" s="203" t="s">
        <v>2183</v>
      </c>
      <c r="F581" s="203" t="s">
        <v>2035</v>
      </c>
      <c r="G581" s="203" t="s">
        <v>2185</v>
      </c>
    </row>
    <row r="582" spans="1:7">
      <c r="A582" s="203" t="s">
        <v>2186</v>
      </c>
      <c r="B582" s="203" t="s">
        <v>359</v>
      </c>
      <c r="C582" s="203" t="s">
        <v>2187</v>
      </c>
      <c r="D582" s="203" t="str">
        <f t="shared" si="9"/>
        <v>埼玉県長瀞町</v>
      </c>
      <c r="E582" s="203" t="s">
        <v>2186</v>
      </c>
      <c r="F582" s="203" t="s">
        <v>2035</v>
      </c>
      <c r="G582" s="203" t="s">
        <v>2188</v>
      </c>
    </row>
    <row r="583" spans="1:7">
      <c r="A583" s="203" t="s">
        <v>2189</v>
      </c>
      <c r="B583" s="203" t="s">
        <v>359</v>
      </c>
      <c r="C583" s="203" t="s">
        <v>2190</v>
      </c>
      <c r="D583" s="203" t="str">
        <f t="shared" si="9"/>
        <v>埼玉県小鹿野町</v>
      </c>
      <c r="E583" s="203" t="s">
        <v>2189</v>
      </c>
      <c r="F583" s="203" t="s">
        <v>2035</v>
      </c>
      <c r="G583" s="203" t="s">
        <v>2191</v>
      </c>
    </row>
    <row r="584" spans="1:7">
      <c r="A584" s="203" t="s">
        <v>2192</v>
      </c>
      <c r="B584" s="203" t="s">
        <v>359</v>
      </c>
      <c r="C584" s="203" t="s">
        <v>2193</v>
      </c>
      <c r="D584" s="203" t="str">
        <f t="shared" si="9"/>
        <v>埼玉県東秩父村</v>
      </c>
      <c r="E584" s="203" t="s">
        <v>2192</v>
      </c>
      <c r="F584" s="203" t="s">
        <v>2035</v>
      </c>
      <c r="G584" s="203" t="s">
        <v>2194</v>
      </c>
    </row>
    <row r="585" spans="1:7">
      <c r="A585" s="203" t="s">
        <v>2195</v>
      </c>
      <c r="B585" s="203" t="s">
        <v>359</v>
      </c>
      <c r="C585" s="203" t="s">
        <v>1347</v>
      </c>
      <c r="D585" s="203" t="str">
        <f t="shared" si="9"/>
        <v>埼玉県美里町</v>
      </c>
      <c r="E585" s="203" t="s">
        <v>2195</v>
      </c>
      <c r="F585" s="203" t="s">
        <v>2035</v>
      </c>
      <c r="G585" s="203" t="s">
        <v>1348</v>
      </c>
    </row>
    <row r="586" spans="1:7">
      <c r="A586" s="203" t="s">
        <v>2196</v>
      </c>
      <c r="B586" s="203" t="s">
        <v>359</v>
      </c>
      <c r="C586" s="203" t="s">
        <v>2197</v>
      </c>
      <c r="D586" s="203" t="str">
        <f t="shared" si="9"/>
        <v>埼玉県神川町</v>
      </c>
      <c r="E586" s="203" t="s">
        <v>2196</v>
      </c>
      <c r="F586" s="203" t="s">
        <v>2035</v>
      </c>
      <c r="G586" s="203" t="s">
        <v>2198</v>
      </c>
    </row>
    <row r="587" spans="1:7">
      <c r="A587" s="203" t="s">
        <v>2199</v>
      </c>
      <c r="B587" s="203" t="s">
        <v>359</v>
      </c>
      <c r="C587" s="203" t="s">
        <v>2200</v>
      </c>
      <c r="D587" s="203" t="str">
        <f t="shared" si="9"/>
        <v>埼玉県上里町</v>
      </c>
      <c r="E587" s="203" t="s">
        <v>2199</v>
      </c>
      <c r="F587" s="203" t="s">
        <v>2035</v>
      </c>
      <c r="G587" s="203" t="s">
        <v>2201</v>
      </c>
    </row>
    <row r="588" spans="1:7">
      <c r="A588" s="203" t="s">
        <v>2202</v>
      </c>
      <c r="B588" s="203" t="s">
        <v>359</v>
      </c>
      <c r="C588" s="203" t="s">
        <v>2203</v>
      </c>
      <c r="D588" s="203" t="str">
        <f t="shared" si="9"/>
        <v>埼玉県寄居町</v>
      </c>
      <c r="E588" s="203" t="s">
        <v>2202</v>
      </c>
      <c r="F588" s="203" t="s">
        <v>2035</v>
      </c>
      <c r="G588" s="203" t="s">
        <v>2204</v>
      </c>
    </row>
    <row r="589" spans="1:7">
      <c r="A589" s="203" t="s">
        <v>2205</v>
      </c>
      <c r="B589" s="203" t="s">
        <v>359</v>
      </c>
      <c r="C589" s="203" t="s">
        <v>2206</v>
      </c>
      <c r="D589" s="203" t="str">
        <f t="shared" si="9"/>
        <v>埼玉県宮代町</v>
      </c>
      <c r="E589" s="203" t="s">
        <v>2205</v>
      </c>
      <c r="F589" s="203" t="s">
        <v>2035</v>
      </c>
      <c r="G589" s="203" t="s">
        <v>2207</v>
      </c>
    </row>
    <row r="590" spans="1:7">
      <c r="A590" s="203" t="s">
        <v>2208</v>
      </c>
      <c r="B590" s="203" t="s">
        <v>359</v>
      </c>
      <c r="C590" s="203" t="s">
        <v>2209</v>
      </c>
      <c r="D590" s="203" t="str">
        <f t="shared" si="9"/>
        <v>埼玉県杉戸町</v>
      </c>
      <c r="E590" s="203" t="s">
        <v>2208</v>
      </c>
      <c r="F590" s="203" t="s">
        <v>2035</v>
      </c>
      <c r="G590" s="203" t="s">
        <v>2210</v>
      </c>
    </row>
    <row r="591" spans="1:7">
      <c r="A591" s="203" t="s">
        <v>2211</v>
      </c>
      <c r="B591" s="203" t="s">
        <v>359</v>
      </c>
      <c r="C591" s="203" t="s">
        <v>2212</v>
      </c>
      <c r="D591" s="203" t="str">
        <f t="shared" si="9"/>
        <v>埼玉県松伏町</v>
      </c>
      <c r="E591" s="203" t="s">
        <v>2211</v>
      </c>
      <c r="F591" s="203" t="s">
        <v>2035</v>
      </c>
      <c r="G591" s="203" t="s">
        <v>2213</v>
      </c>
    </row>
    <row r="592" spans="1:7">
      <c r="A592" s="200" t="s">
        <v>2214</v>
      </c>
      <c r="B592" s="200" t="s">
        <v>2215</v>
      </c>
      <c r="C592" s="200" t="s">
        <v>2215</v>
      </c>
      <c r="D592" s="200" t="str">
        <f t="shared" si="9"/>
        <v>千葉県千葉県</v>
      </c>
      <c r="E592" s="200" t="s">
        <v>2214</v>
      </c>
      <c r="F592" s="201" t="s">
        <v>2216</v>
      </c>
      <c r="G592" s="202"/>
    </row>
    <row r="593" spans="1:7">
      <c r="A593" s="203" t="s">
        <v>2217</v>
      </c>
      <c r="B593" s="203" t="s">
        <v>363</v>
      </c>
      <c r="C593" s="203" t="s">
        <v>550</v>
      </c>
      <c r="D593" s="203" t="str">
        <f t="shared" si="9"/>
        <v>千葉県千葉市</v>
      </c>
      <c r="E593" s="203" t="s">
        <v>2217</v>
      </c>
      <c r="F593" s="203" t="s">
        <v>2218</v>
      </c>
      <c r="G593" s="203" t="s">
        <v>2219</v>
      </c>
    </row>
    <row r="594" spans="1:7">
      <c r="A594" s="203" t="s">
        <v>2220</v>
      </c>
      <c r="B594" s="203" t="s">
        <v>363</v>
      </c>
      <c r="C594" s="203" t="s">
        <v>2221</v>
      </c>
      <c r="D594" s="203" t="str">
        <f t="shared" si="9"/>
        <v>千葉県銚子市</v>
      </c>
      <c r="E594" s="203" t="s">
        <v>2220</v>
      </c>
      <c r="F594" s="203" t="s">
        <v>2218</v>
      </c>
      <c r="G594" s="203" t="s">
        <v>2222</v>
      </c>
    </row>
    <row r="595" spans="1:7">
      <c r="A595" s="203" t="s">
        <v>2223</v>
      </c>
      <c r="B595" s="203" t="s">
        <v>363</v>
      </c>
      <c r="C595" s="203" t="s">
        <v>2224</v>
      </c>
      <c r="D595" s="203" t="str">
        <f t="shared" si="9"/>
        <v>千葉県市川市</v>
      </c>
      <c r="E595" s="203" t="s">
        <v>2223</v>
      </c>
      <c r="F595" s="203" t="s">
        <v>2218</v>
      </c>
      <c r="G595" s="203" t="s">
        <v>2225</v>
      </c>
    </row>
    <row r="596" spans="1:7">
      <c r="A596" s="203" t="s">
        <v>2226</v>
      </c>
      <c r="B596" s="203" t="s">
        <v>363</v>
      </c>
      <c r="C596" s="203" t="s">
        <v>682</v>
      </c>
      <c r="D596" s="203" t="str">
        <f t="shared" si="9"/>
        <v>千葉県船橋市</v>
      </c>
      <c r="E596" s="203" t="s">
        <v>2226</v>
      </c>
      <c r="F596" s="203" t="s">
        <v>2218</v>
      </c>
      <c r="G596" s="203" t="s">
        <v>2227</v>
      </c>
    </row>
    <row r="597" spans="1:7">
      <c r="A597" s="203" t="s">
        <v>2228</v>
      </c>
      <c r="B597" s="203" t="s">
        <v>363</v>
      </c>
      <c r="C597" s="203" t="s">
        <v>2229</v>
      </c>
      <c r="D597" s="203" t="str">
        <f t="shared" si="9"/>
        <v>千葉県館山市</v>
      </c>
      <c r="E597" s="203" t="s">
        <v>2228</v>
      </c>
      <c r="F597" s="203" t="s">
        <v>2218</v>
      </c>
      <c r="G597" s="203" t="s">
        <v>2230</v>
      </c>
    </row>
    <row r="598" spans="1:7">
      <c r="A598" s="203" t="s">
        <v>2231</v>
      </c>
      <c r="B598" s="203" t="s">
        <v>363</v>
      </c>
      <c r="C598" s="203" t="s">
        <v>2232</v>
      </c>
      <c r="D598" s="203" t="str">
        <f t="shared" si="9"/>
        <v>千葉県木更津市</v>
      </c>
      <c r="E598" s="203" t="s">
        <v>2231</v>
      </c>
      <c r="F598" s="203" t="s">
        <v>2218</v>
      </c>
      <c r="G598" s="203" t="s">
        <v>2233</v>
      </c>
    </row>
    <row r="599" spans="1:7">
      <c r="A599" s="203" t="s">
        <v>2234</v>
      </c>
      <c r="B599" s="203" t="s">
        <v>363</v>
      </c>
      <c r="C599" s="203" t="s">
        <v>2235</v>
      </c>
      <c r="D599" s="203" t="str">
        <f t="shared" si="9"/>
        <v>千葉県松戸市</v>
      </c>
      <c r="E599" s="203" t="s">
        <v>2234</v>
      </c>
      <c r="F599" s="203" t="s">
        <v>2218</v>
      </c>
      <c r="G599" s="203" t="s">
        <v>2236</v>
      </c>
    </row>
    <row r="600" spans="1:7">
      <c r="A600" s="203" t="s">
        <v>2237</v>
      </c>
      <c r="B600" s="203" t="s">
        <v>363</v>
      </c>
      <c r="C600" s="203" t="s">
        <v>2238</v>
      </c>
      <c r="D600" s="203" t="str">
        <f t="shared" si="9"/>
        <v>千葉県野田市</v>
      </c>
      <c r="E600" s="203" t="s">
        <v>2237</v>
      </c>
      <c r="F600" s="203" t="s">
        <v>2218</v>
      </c>
      <c r="G600" s="203" t="s">
        <v>2239</v>
      </c>
    </row>
    <row r="601" spans="1:7">
      <c r="A601" s="203" t="s">
        <v>2240</v>
      </c>
      <c r="B601" s="203" t="s">
        <v>363</v>
      </c>
      <c r="C601" s="203" t="s">
        <v>2241</v>
      </c>
      <c r="D601" s="203" t="str">
        <f t="shared" si="9"/>
        <v>千葉県茂原市</v>
      </c>
      <c r="E601" s="203" t="s">
        <v>2240</v>
      </c>
      <c r="F601" s="203" t="s">
        <v>2218</v>
      </c>
      <c r="G601" s="203" t="s">
        <v>2242</v>
      </c>
    </row>
    <row r="602" spans="1:7">
      <c r="A602" s="203" t="s">
        <v>2243</v>
      </c>
      <c r="B602" s="203" t="s">
        <v>363</v>
      </c>
      <c r="C602" s="203" t="s">
        <v>2244</v>
      </c>
      <c r="D602" s="203" t="str">
        <f t="shared" si="9"/>
        <v>千葉県成田市</v>
      </c>
      <c r="E602" s="203" t="s">
        <v>2243</v>
      </c>
      <c r="F602" s="203" t="s">
        <v>2218</v>
      </c>
      <c r="G602" s="203" t="s">
        <v>2245</v>
      </c>
    </row>
    <row r="603" spans="1:7">
      <c r="A603" s="203" t="s">
        <v>2246</v>
      </c>
      <c r="B603" s="203" t="s">
        <v>363</v>
      </c>
      <c r="C603" s="203" t="s">
        <v>2247</v>
      </c>
      <c r="D603" s="203" t="str">
        <f t="shared" si="9"/>
        <v>千葉県佐倉市</v>
      </c>
      <c r="E603" s="203" t="s">
        <v>2246</v>
      </c>
      <c r="F603" s="203" t="s">
        <v>2218</v>
      </c>
      <c r="G603" s="203" t="s">
        <v>1888</v>
      </c>
    </row>
    <row r="604" spans="1:7">
      <c r="A604" s="203" t="s">
        <v>2248</v>
      </c>
      <c r="B604" s="203" t="s">
        <v>363</v>
      </c>
      <c r="C604" s="203" t="s">
        <v>2249</v>
      </c>
      <c r="D604" s="203" t="str">
        <f t="shared" si="9"/>
        <v>千葉県東金市</v>
      </c>
      <c r="E604" s="203" t="s">
        <v>2248</v>
      </c>
      <c r="F604" s="203" t="s">
        <v>2218</v>
      </c>
      <c r="G604" s="203" t="s">
        <v>2250</v>
      </c>
    </row>
    <row r="605" spans="1:7">
      <c r="A605" s="203" t="s">
        <v>2251</v>
      </c>
      <c r="B605" s="203" t="s">
        <v>363</v>
      </c>
      <c r="C605" s="203" t="s">
        <v>2252</v>
      </c>
      <c r="D605" s="203" t="str">
        <f t="shared" si="9"/>
        <v>千葉県旭市</v>
      </c>
      <c r="E605" s="203" t="s">
        <v>2251</v>
      </c>
      <c r="F605" s="203" t="s">
        <v>2218</v>
      </c>
      <c r="G605" s="203" t="s">
        <v>2253</v>
      </c>
    </row>
    <row r="606" spans="1:7">
      <c r="A606" s="203" t="s">
        <v>2254</v>
      </c>
      <c r="B606" s="203" t="s">
        <v>363</v>
      </c>
      <c r="C606" s="203" t="s">
        <v>2255</v>
      </c>
      <c r="D606" s="203" t="str">
        <f t="shared" si="9"/>
        <v>千葉県習志野市</v>
      </c>
      <c r="E606" s="203" t="s">
        <v>2254</v>
      </c>
      <c r="F606" s="203" t="s">
        <v>2218</v>
      </c>
      <c r="G606" s="203" t="s">
        <v>2256</v>
      </c>
    </row>
    <row r="607" spans="1:7">
      <c r="A607" s="203" t="s">
        <v>2257</v>
      </c>
      <c r="B607" s="203" t="s">
        <v>363</v>
      </c>
      <c r="C607" s="203" t="s">
        <v>717</v>
      </c>
      <c r="D607" s="203" t="str">
        <f t="shared" si="9"/>
        <v>千葉県柏市</v>
      </c>
      <c r="E607" s="203" t="s">
        <v>2257</v>
      </c>
      <c r="F607" s="203" t="s">
        <v>2218</v>
      </c>
      <c r="G607" s="203" t="s">
        <v>2258</v>
      </c>
    </row>
    <row r="608" spans="1:7">
      <c r="A608" s="203" t="s">
        <v>2259</v>
      </c>
      <c r="B608" s="203" t="s">
        <v>363</v>
      </c>
      <c r="C608" s="203" t="s">
        <v>2260</v>
      </c>
      <c r="D608" s="203" t="str">
        <f t="shared" si="9"/>
        <v>千葉県勝浦市</v>
      </c>
      <c r="E608" s="203" t="s">
        <v>2259</v>
      </c>
      <c r="F608" s="203" t="s">
        <v>2218</v>
      </c>
      <c r="G608" s="203" t="s">
        <v>2261</v>
      </c>
    </row>
    <row r="609" spans="1:7">
      <c r="A609" s="203" t="s">
        <v>2262</v>
      </c>
      <c r="B609" s="203" t="s">
        <v>363</v>
      </c>
      <c r="C609" s="203" t="s">
        <v>2263</v>
      </c>
      <c r="D609" s="203" t="str">
        <f t="shared" si="9"/>
        <v>千葉県市原市</v>
      </c>
      <c r="E609" s="203" t="s">
        <v>2262</v>
      </c>
      <c r="F609" s="203" t="s">
        <v>2218</v>
      </c>
      <c r="G609" s="203" t="s">
        <v>2264</v>
      </c>
    </row>
    <row r="610" spans="1:7">
      <c r="A610" s="203" t="s">
        <v>2265</v>
      </c>
      <c r="B610" s="203" t="s">
        <v>363</v>
      </c>
      <c r="C610" s="203" t="s">
        <v>2266</v>
      </c>
      <c r="D610" s="203" t="str">
        <f t="shared" si="9"/>
        <v>千葉県流山市</v>
      </c>
      <c r="E610" s="203" t="s">
        <v>2265</v>
      </c>
      <c r="F610" s="203" t="s">
        <v>2218</v>
      </c>
      <c r="G610" s="203" t="s">
        <v>2267</v>
      </c>
    </row>
    <row r="611" spans="1:7">
      <c r="A611" s="203" t="s">
        <v>2268</v>
      </c>
      <c r="B611" s="203" t="s">
        <v>363</v>
      </c>
      <c r="C611" s="203" t="s">
        <v>2269</v>
      </c>
      <c r="D611" s="203" t="str">
        <f t="shared" si="9"/>
        <v>千葉県八千代市</v>
      </c>
      <c r="E611" s="203" t="s">
        <v>2268</v>
      </c>
      <c r="F611" s="203" t="s">
        <v>2218</v>
      </c>
      <c r="G611" s="203" t="s">
        <v>2270</v>
      </c>
    </row>
    <row r="612" spans="1:7">
      <c r="A612" s="203" t="s">
        <v>2271</v>
      </c>
      <c r="B612" s="203" t="s">
        <v>363</v>
      </c>
      <c r="C612" s="203" t="s">
        <v>2272</v>
      </c>
      <c r="D612" s="203" t="str">
        <f t="shared" si="9"/>
        <v>千葉県我孫子市</v>
      </c>
      <c r="E612" s="203" t="s">
        <v>2271</v>
      </c>
      <c r="F612" s="203" t="s">
        <v>2218</v>
      </c>
      <c r="G612" s="203" t="s">
        <v>2273</v>
      </c>
    </row>
    <row r="613" spans="1:7">
      <c r="A613" s="203" t="s">
        <v>2274</v>
      </c>
      <c r="B613" s="203" t="s">
        <v>363</v>
      </c>
      <c r="C613" s="203" t="s">
        <v>2275</v>
      </c>
      <c r="D613" s="203" t="str">
        <f t="shared" si="9"/>
        <v>千葉県鴨川市</v>
      </c>
      <c r="E613" s="203" t="s">
        <v>2274</v>
      </c>
      <c r="F613" s="203" t="s">
        <v>2218</v>
      </c>
      <c r="G613" s="203" t="s">
        <v>2276</v>
      </c>
    </row>
    <row r="614" spans="1:7">
      <c r="A614" s="203" t="s">
        <v>2277</v>
      </c>
      <c r="B614" s="203" t="s">
        <v>363</v>
      </c>
      <c r="C614" s="203" t="s">
        <v>2278</v>
      </c>
      <c r="D614" s="203" t="str">
        <f t="shared" si="9"/>
        <v>千葉県鎌ケ谷市</v>
      </c>
      <c r="E614" s="203" t="s">
        <v>2277</v>
      </c>
      <c r="F614" s="203" t="s">
        <v>2218</v>
      </c>
      <c r="G614" s="203" t="s">
        <v>2279</v>
      </c>
    </row>
    <row r="615" spans="1:7">
      <c r="A615" s="203" t="s">
        <v>2280</v>
      </c>
      <c r="B615" s="203" t="s">
        <v>363</v>
      </c>
      <c r="C615" s="203" t="s">
        <v>2281</v>
      </c>
      <c r="D615" s="203" t="str">
        <f t="shared" si="9"/>
        <v>千葉県君津市</v>
      </c>
      <c r="E615" s="203" t="s">
        <v>2280</v>
      </c>
      <c r="F615" s="203" t="s">
        <v>2218</v>
      </c>
      <c r="G615" s="203" t="s">
        <v>2282</v>
      </c>
    </row>
    <row r="616" spans="1:7">
      <c r="A616" s="203" t="s">
        <v>2283</v>
      </c>
      <c r="B616" s="203" t="s">
        <v>363</v>
      </c>
      <c r="C616" s="203" t="s">
        <v>2284</v>
      </c>
      <c r="D616" s="203" t="str">
        <f t="shared" si="9"/>
        <v>千葉県富津市</v>
      </c>
      <c r="E616" s="203" t="s">
        <v>2283</v>
      </c>
      <c r="F616" s="203" t="s">
        <v>2218</v>
      </c>
      <c r="G616" s="203" t="s">
        <v>2285</v>
      </c>
    </row>
    <row r="617" spans="1:7">
      <c r="A617" s="203" t="s">
        <v>2286</v>
      </c>
      <c r="B617" s="203" t="s">
        <v>363</v>
      </c>
      <c r="C617" s="203" t="s">
        <v>2287</v>
      </c>
      <c r="D617" s="203" t="str">
        <f t="shared" si="9"/>
        <v>千葉県浦安市</v>
      </c>
      <c r="E617" s="203" t="s">
        <v>2286</v>
      </c>
      <c r="F617" s="203" t="s">
        <v>2218</v>
      </c>
      <c r="G617" s="203" t="s">
        <v>2288</v>
      </c>
    </row>
    <row r="618" spans="1:7">
      <c r="A618" s="203" t="s">
        <v>2289</v>
      </c>
      <c r="B618" s="203" t="s">
        <v>363</v>
      </c>
      <c r="C618" s="203" t="s">
        <v>2290</v>
      </c>
      <c r="D618" s="203" t="str">
        <f t="shared" si="9"/>
        <v>千葉県四街道市</v>
      </c>
      <c r="E618" s="203" t="s">
        <v>2289</v>
      </c>
      <c r="F618" s="203" t="s">
        <v>2218</v>
      </c>
      <c r="G618" s="203" t="s">
        <v>2291</v>
      </c>
    </row>
    <row r="619" spans="1:7">
      <c r="A619" s="203" t="s">
        <v>2292</v>
      </c>
      <c r="B619" s="203" t="s">
        <v>363</v>
      </c>
      <c r="C619" s="203" t="s">
        <v>2293</v>
      </c>
      <c r="D619" s="203" t="str">
        <f t="shared" si="9"/>
        <v>千葉県袖ケ浦市</v>
      </c>
      <c r="E619" s="203" t="s">
        <v>2292</v>
      </c>
      <c r="F619" s="203" t="s">
        <v>2218</v>
      </c>
      <c r="G619" s="203" t="s">
        <v>2294</v>
      </c>
    </row>
    <row r="620" spans="1:7">
      <c r="A620" s="203" t="s">
        <v>2295</v>
      </c>
      <c r="B620" s="203" t="s">
        <v>363</v>
      </c>
      <c r="C620" s="203" t="s">
        <v>2296</v>
      </c>
      <c r="D620" s="203" t="str">
        <f t="shared" si="9"/>
        <v>千葉県八街市</v>
      </c>
      <c r="E620" s="203" t="s">
        <v>2295</v>
      </c>
      <c r="F620" s="203" t="s">
        <v>2218</v>
      </c>
      <c r="G620" s="203" t="s">
        <v>2297</v>
      </c>
    </row>
    <row r="621" spans="1:7">
      <c r="A621" s="203" t="s">
        <v>2298</v>
      </c>
      <c r="B621" s="203" t="s">
        <v>363</v>
      </c>
      <c r="C621" s="203" t="s">
        <v>2299</v>
      </c>
      <c r="D621" s="203" t="str">
        <f t="shared" si="9"/>
        <v>千葉県印西市</v>
      </c>
      <c r="E621" s="203" t="s">
        <v>2298</v>
      </c>
      <c r="F621" s="203" t="s">
        <v>2218</v>
      </c>
      <c r="G621" s="203" t="s">
        <v>2300</v>
      </c>
    </row>
    <row r="622" spans="1:7">
      <c r="A622" s="203" t="s">
        <v>2301</v>
      </c>
      <c r="B622" s="203" t="s">
        <v>363</v>
      </c>
      <c r="C622" s="203" t="s">
        <v>2302</v>
      </c>
      <c r="D622" s="203" t="str">
        <f t="shared" si="9"/>
        <v>千葉県白井市</v>
      </c>
      <c r="E622" s="203" t="s">
        <v>2301</v>
      </c>
      <c r="F622" s="203" t="s">
        <v>2218</v>
      </c>
      <c r="G622" s="203" t="s">
        <v>2303</v>
      </c>
    </row>
    <row r="623" spans="1:7">
      <c r="A623" s="203" t="s">
        <v>2304</v>
      </c>
      <c r="B623" s="203" t="s">
        <v>363</v>
      </c>
      <c r="C623" s="203" t="s">
        <v>2305</v>
      </c>
      <c r="D623" s="203" t="str">
        <f t="shared" si="9"/>
        <v>千葉県富里市</v>
      </c>
      <c r="E623" s="203" t="s">
        <v>2304</v>
      </c>
      <c r="F623" s="203" t="s">
        <v>2218</v>
      </c>
      <c r="G623" s="203" t="s">
        <v>2306</v>
      </c>
    </row>
    <row r="624" spans="1:7">
      <c r="A624" s="203" t="s">
        <v>2307</v>
      </c>
      <c r="B624" s="203" t="s">
        <v>363</v>
      </c>
      <c r="C624" s="203" t="s">
        <v>2308</v>
      </c>
      <c r="D624" s="203" t="str">
        <f t="shared" si="9"/>
        <v>千葉県南房総市</v>
      </c>
      <c r="E624" s="203" t="s">
        <v>2307</v>
      </c>
      <c r="F624" s="203" t="s">
        <v>2218</v>
      </c>
      <c r="G624" s="203" t="s">
        <v>2309</v>
      </c>
    </row>
    <row r="625" spans="1:7">
      <c r="A625" s="203" t="s">
        <v>2310</v>
      </c>
      <c r="B625" s="203" t="s">
        <v>363</v>
      </c>
      <c r="C625" s="203" t="s">
        <v>2311</v>
      </c>
      <c r="D625" s="203" t="str">
        <f t="shared" si="9"/>
        <v>千葉県匝瑳市</v>
      </c>
      <c r="E625" s="203" t="s">
        <v>2310</v>
      </c>
      <c r="F625" s="203" t="s">
        <v>2218</v>
      </c>
      <c r="G625" s="203" t="s">
        <v>2312</v>
      </c>
    </row>
    <row r="626" spans="1:7">
      <c r="A626" s="203" t="s">
        <v>2313</v>
      </c>
      <c r="B626" s="203" t="s">
        <v>363</v>
      </c>
      <c r="C626" s="203" t="s">
        <v>2314</v>
      </c>
      <c r="D626" s="203" t="str">
        <f t="shared" si="9"/>
        <v>千葉県香取市</v>
      </c>
      <c r="E626" s="203" t="s">
        <v>2313</v>
      </c>
      <c r="F626" s="203" t="s">
        <v>2218</v>
      </c>
      <c r="G626" s="203" t="s">
        <v>2315</v>
      </c>
    </row>
    <row r="627" spans="1:7">
      <c r="A627" s="203" t="s">
        <v>2316</v>
      </c>
      <c r="B627" s="203" t="s">
        <v>363</v>
      </c>
      <c r="C627" s="203" t="s">
        <v>2317</v>
      </c>
      <c r="D627" s="203" t="str">
        <f t="shared" si="9"/>
        <v>千葉県山武市</v>
      </c>
      <c r="E627" s="203" t="s">
        <v>2316</v>
      </c>
      <c r="F627" s="203" t="s">
        <v>2218</v>
      </c>
      <c r="G627" s="203" t="s">
        <v>2318</v>
      </c>
    </row>
    <row r="628" spans="1:7">
      <c r="A628" s="203" t="s">
        <v>2319</v>
      </c>
      <c r="B628" s="203" t="s">
        <v>363</v>
      </c>
      <c r="C628" s="203" t="s">
        <v>2320</v>
      </c>
      <c r="D628" s="203" t="str">
        <f t="shared" si="9"/>
        <v>千葉県いすみ市</v>
      </c>
      <c r="E628" s="203" t="s">
        <v>2319</v>
      </c>
      <c r="F628" s="203" t="s">
        <v>2218</v>
      </c>
      <c r="G628" s="203" t="s">
        <v>2321</v>
      </c>
    </row>
    <row r="629" spans="1:7">
      <c r="A629" s="203" t="s">
        <v>2322</v>
      </c>
      <c r="B629" s="203" t="s">
        <v>363</v>
      </c>
      <c r="C629" s="203" t="s">
        <v>2323</v>
      </c>
      <c r="D629" s="203" t="str">
        <f t="shared" si="9"/>
        <v>千葉県大網白里市</v>
      </c>
      <c r="E629" s="203" t="s">
        <v>2322</v>
      </c>
      <c r="F629" s="203" t="s">
        <v>2218</v>
      </c>
      <c r="G629" s="203" t="s">
        <v>2324</v>
      </c>
    </row>
    <row r="630" spans="1:7">
      <c r="A630" s="203" t="s">
        <v>2325</v>
      </c>
      <c r="B630" s="203" t="s">
        <v>363</v>
      </c>
      <c r="C630" s="203" t="s">
        <v>2326</v>
      </c>
      <c r="D630" s="203" t="str">
        <f t="shared" si="9"/>
        <v>千葉県酒々井町</v>
      </c>
      <c r="E630" s="203" t="s">
        <v>2325</v>
      </c>
      <c r="F630" s="203" t="s">
        <v>2218</v>
      </c>
      <c r="G630" s="203" t="s">
        <v>2327</v>
      </c>
    </row>
    <row r="631" spans="1:7">
      <c r="A631" s="203" t="s">
        <v>2328</v>
      </c>
      <c r="B631" s="203" t="s">
        <v>363</v>
      </c>
      <c r="C631" s="203" t="s">
        <v>2329</v>
      </c>
      <c r="D631" s="203" t="str">
        <f t="shared" si="9"/>
        <v>千葉県栄町</v>
      </c>
      <c r="E631" s="203" t="s">
        <v>2328</v>
      </c>
      <c r="F631" s="203" t="s">
        <v>2218</v>
      </c>
      <c r="G631" s="203" t="s">
        <v>2330</v>
      </c>
    </row>
    <row r="632" spans="1:7">
      <c r="A632" s="203" t="s">
        <v>2331</v>
      </c>
      <c r="B632" s="203" t="s">
        <v>363</v>
      </c>
      <c r="C632" s="203" t="s">
        <v>2332</v>
      </c>
      <c r="D632" s="203" t="str">
        <f t="shared" si="9"/>
        <v>千葉県神崎町</v>
      </c>
      <c r="E632" s="203" t="s">
        <v>2331</v>
      </c>
      <c r="F632" s="203" t="s">
        <v>2218</v>
      </c>
      <c r="G632" s="203" t="s">
        <v>2333</v>
      </c>
    </row>
    <row r="633" spans="1:7">
      <c r="A633" s="203" t="s">
        <v>2334</v>
      </c>
      <c r="B633" s="203" t="s">
        <v>363</v>
      </c>
      <c r="C633" s="203" t="s">
        <v>2335</v>
      </c>
      <c r="D633" s="203" t="str">
        <f t="shared" si="9"/>
        <v>千葉県多古町</v>
      </c>
      <c r="E633" s="203" t="s">
        <v>2334</v>
      </c>
      <c r="F633" s="203" t="s">
        <v>2218</v>
      </c>
      <c r="G633" s="203" t="s">
        <v>2336</v>
      </c>
    </row>
    <row r="634" spans="1:7">
      <c r="A634" s="203" t="s">
        <v>2337</v>
      </c>
      <c r="B634" s="203" t="s">
        <v>363</v>
      </c>
      <c r="C634" s="203" t="s">
        <v>2338</v>
      </c>
      <c r="D634" s="203" t="str">
        <f t="shared" si="9"/>
        <v>千葉県東庄町</v>
      </c>
      <c r="E634" s="203" t="s">
        <v>2337</v>
      </c>
      <c r="F634" s="203" t="s">
        <v>2218</v>
      </c>
      <c r="G634" s="203" t="s">
        <v>2339</v>
      </c>
    </row>
    <row r="635" spans="1:7">
      <c r="A635" s="203" t="s">
        <v>2340</v>
      </c>
      <c r="B635" s="203" t="s">
        <v>363</v>
      </c>
      <c r="C635" s="203" t="s">
        <v>2341</v>
      </c>
      <c r="D635" s="203" t="str">
        <f t="shared" si="9"/>
        <v>千葉県九十九里町</v>
      </c>
      <c r="E635" s="203" t="s">
        <v>2340</v>
      </c>
      <c r="F635" s="203" t="s">
        <v>2218</v>
      </c>
      <c r="G635" s="203" t="s">
        <v>2342</v>
      </c>
    </row>
    <row r="636" spans="1:7">
      <c r="A636" s="203" t="s">
        <v>2343</v>
      </c>
      <c r="B636" s="203" t="s">
        <v>363</v>
      </c>
      <c r="C636" s="203" t="s">
        <v>2344</v>
      </c>
      <c r="D636" s="203" t="str">
        <f t="shared" si="9"/>
        <v>千葉県芝山町</v>
      </c>
      <c r="E636" s="203" t="s">
        <v>2343</v>
      </c>
      <c r="F636" s="203" t="s">
        <v>2218</v>
      </c>
      <c r="G636" s="203" t="s">
        <v>2345</v>
      </c>
    </row>
    <row r="637" spans="1:7">
      <c r="A637" s="203" t="s">
        <v>2346</v>
      </c>
      <c r="B637" s="203" t="s">
        <v>363</v>
      </c>
      <c r="C637" s="203" t="s">
        <v>2347</v>
      </c>
      <c r="D637" s="203" t="str">
        <f t="shared" si="9"/>
        <v>千葉県横芝光町</v>
      </c>
      <c r="E637" s="203" t="s">
        <v>2346</v>
      </c>
      <c r="F637" s="203" t="s">
        <v>2218</v>
      </c>
      <c r="G637" s="203" t="s">
        <v>2348</v>
      </c>
    </row>
    <row r="638" spans="1:7">
      <c r="A638" s="203" t="s">
        <v>2349</v>
      </c>
      <c r="B638" s="203" t="s">
        <v>363</v>
      </c>
      <c r="C638" s="203" t="s">
        <v>2350</v>
      </c>
      <c r="D638" s="203" t="str">
        <f t="shared" si="9"/>
        <v>千葉県一宮町</v>
      </c>
      <c r="E638" s="203" t="s">
        <v>2349</v>
      </c>
      <c r="F638" s="203" t="s">
        <v>2218</v>
      </c>
      <c r="G638" s="203" t="s">
        <v>2351</v>
      </c>
    </row>
    <row r="639" spans="1:7">
      <c r="A639" s="203" t="s">
        <v>2352</v>
      </c>
      <c r="B639" s="203" t="s">
        <v>363</v>
      </c>
      <c r="C639" s="203" t="s">
        <v>2353</v>
      </c>
      <c r="D639" s="203" t="str">
        <f t="shared" si="9"/>
        <v>千葉県睦沢町</v>
      </c>
      <c r="E639" s="203" t="s">
        <v>2352</v>
      </c>
      <c r="F639" s="203" t="s">
        <v>2218</v>
      </c>
      <c r="G639" s="203" t="s">
        <v>2354</v>
      </c>
    </row>
    <row r="640" spans="1:7">
      <c r="A640" s="203" t="s">
        <v>2355</v>
      </c>
      <c r="B640" s="203" t="s">
        <v>363</v>
      </c>
      <c r="C640" s="203" t="s">
        <v>2356</v>
      </c>
      <c r="D640" s="203" t="str">
        <f t="shared" si="9"/>
        <v>千葉県長生村</v>
      </c>
      <c r="E640" s="203" t="s">
        <v>2355</v>
      </c>
      <c r="F640" s="203" t="s">
        <v>2218</v>
      </c>
      <c r="G640" s="203" t="s">
        <v>2357</v>
      </c>
    </row>
    <row r="641" spans="1:7">
      <c r="A641" s="203" t="s">
        <v>2358</v>
      </c>
      <c r="B641" s="203" t="s">
        <v>363</v>
      </c>
      <c r="C641" s="203" t="s">
        <v>2359</v>
      </c>
      <c r="D641" s="203" t="str">
        <f t="shared" si="9"/>
        <v>千葉県白子町</v>
      </c>
      <c r="E641" s="203" t="s">
        <v>2358</v>
      </c>
      <c r="F641" s="203" t="s">
        <v>2218</v>
      </c>
      <c r="G641" s="203" t="s">
        <v>2360</v>
      </c>
    </row>
    <row r="642" spans="1:7">
      <c r="A642" s="203" t="s">
        <v>2361</v>
      </c>
      <c r="B642" s="203" t="s">
        <v>363</v>
      </c>
      <c r="C642" s="203" t="s">
        <v>2362</v>
      </c>
      <c r="D642" s="203" t="str">
        <f t="shared" si="9"/>
        <v>千葉県長柄町</v>
      </c>
      <c r="E642" s="203" t="s">
        <v>2361</v>
      </c>
      <c r="F642" s="203" t="s">
        <v>2218</v>
      </c>
      <c r="G642" s="203" t="s">
        <v>2363</v>
      </c>
    </row>
    <row r="643" spans="1:7">
      <c r="A643" s="203" t="s">
        <v>2364</v>
      </c>
      <c r="B643" s="203" t="s">
        <v>363</v>
      </c>
      <c r="C643" s="203" t="s">
        <v>2365</v>
      </c>
      <c r="D643" s="203" t="str">
        <f t="shared" ref="D643:D706" si="10">B643&amp;C643</f>
        <v>千葉県長南町</v>
      </c>
      <c r="E643" s="203" t="s">
        <v>2364</v>
      </c>
      <c r="F643" s="203" t="s">
        <v>2218</v>
      </c>
      <c r="G643" s="203" t="s">
        <v>2366</v>
      </c>
    </row>
    <row r="644" spans="1:7">
      <c r="A644" s="203" t="s">
        <v>2367</v>
      </c>
      <c r="B644" s="203" t="s">
        <v>363</v>
      </c>
      <c r="C644" s="203" t="s">
        <v>2368</v>
      </c>
      <c r="D644" s="203" t="str">
        <f t="shared" si="10"/>
        <v>千葉県大多喜町</v>
      </c>
      <c r="E644" s="203" t="s">
        <v>2367</v>
      </c>
      <c r="F644" s="203" t="s">
        <v>2218</v>
      </c>
      <c r="G644" s="203" t="s">
        <v>2369</v>
      </c>
    </row>
    <row r="645" spans="1:7">
      <c r="A645" s="203" t="s">
        <v>2370</v>
      </c>
      <c r="B645" s="203" t="s">
        <v>363</v>
      </c>
      <c r="C645" s="203" t="s">
        <v>2371</v>
      </c>
      <c r="D645" s="203" t="str">
        <f t="shared" si="10"/>
        <v>千葉県御宿町</v>
      </c>
      <c r="E645" s="203" t="s">
        <v>2370</v>
      </c>
      <c r="F645" s="203" t="s">
        <v>2218</v>
      </c>
      <c r="G645" s="203" t="s">
        <v>2372</v>
      </c>
    </row>
    <row r="646" spans="1:7">
      <c r="A646" s="203" t="s">
        <v>2373</v>
      </c>
      <c r="B646" s="203" t="s">
        <v>363</v>
      </c>
      <c r="C646" s="203" t="s">
        <v>2374</v>
      </c>
      <c r="D646" s="203" t="str">
        <f t="shared" si="10"/>
        <v>千葉県鋸南町</v>
      </c>
      <c r="E646" s="203" t="s">
        <v>2373</v>
      </c>
      <c r="F646" s="203" t="s">
        <v>2218</v>
      </c>
      <c r="G646" s="203" t="s">
        <v>2375</v>
      </c>
    </row>
    <row r="647" spans="1:7">
      <c r="A647" s="200" t="s">
        <v>2376</v>
      </c>
      <c r="B647" s="200" t="s">
        <v>2377</v>
      </c>
      <c r="C647" s="200" t="s">
        <v>2377</v>
      </c>
      <c r="D647" s="200" t="str">
        <f t="shared" si="10"/>
        <v>東京都東京都</v>
      </c>
      <c r="E647" s="200" t="s">
        <v>2376</v>
      </c>
      <c r="F647" s="201" t="s">
        <v>2378</v>
      </c>
      <c r="G647" s="202"/>
    </row>
    <row r="648" spans="1:7">
      <c r="A648" s="203" t="s">
        <v>2379</v>
      </c>
      <c r="B648" s="203" t="s">
        <v>367</v>
      </c>
      <c r="C648" s="203" t="s">
        <v>2380</v>
      </c>
      <c r="D648" s="203" t="str">
        <f t="shared" si="10"/>
        <v>東京都千代田区</v>
      </c>
      <c r="E648" s="203" t="s">
        <v>2379</v>
      </c>
      <c r="F648" s="203" t="s">
        <v>2381</v>
      </c>
      <c r="G648" s="203" t="s">
        <v>2382</v>
      </c>
    </row>
    <row r="649" spans="1:7">
      <c r="A649" s="203" t="s">
        <v>2383</v>
      </c>
      <c r="B649" s="203" t="s">
        <v>367</v>
      </c>
      <c r="C649" s="203" t="s">
        <v>2384</v>
      </c>
      <c r="D649" s="203" t="str">
        <f t="shared" si="10"/>
        <v>東京都中央区</v>
      </c>
      <c r="E649" s="203" t="s">
        <v>2383</v>
      </c>
      <c r="F649" s="203" t="s">
        <v>2381</v>
      </c>
      <c r="G649" s="203" t="s">
        <v>2385</v>
      </c>
    </row>
    <row r="650" spans="1:7">
      <c r="A650" s="203" t="s">
        <v>2386</v>
      </c>
      <c r="B650" s="203" t="s">
        <v>367</v>
      </c>
      <c r="C650" s="203" t="s">
        <v>2387</v>
      </c>
      <c r="D650" s="203" t="str">
        <f t="shared" si="10"/>
        <v>東京都港区</v>
      </c>
      <c r="E650" s="203" t="s">
        <v>2386</v>
      </c>
      <c r="F650" s="203" t="s">
        <v>2381</v>
      </c>
      <c r="G650" s="203" t="s">
        <v>2388</v>
      </c>
    </row>
    <row r="651" spans="1:7">
      <c r="A651" s="203" t="s">
        <v>2389</v>
      </c>
      <c r="B651" s="203" t="s">
        <v>367</v>
      </c>
      <c r="C651" s="203" t="s">
        <v>2390</v>
      </c>
      <c r="D651" s="203" t="str">
        <f t="shared" si="10"/>
        <v>東京都新宿区</v>
      </c>
      <c r="E651" s="203" t="s">
        <v>2389</v>
      </c>
      <c r="F651" s="203" t="s">
        <v>2381</v>
      </c>
      <c r="G651" s="203" t="s">
        <v>2391</v>
      </c>
    </row>
    <row r="652" spans="1:7">
      <c r="A652" s="203" t="s">
        <v>2392</v>
      </c>
      <c r="B652" s="203" t="s">
        <v>367</v>
      </c>
      <c r="C652" s="203" t="s">
        <v>2393</v>
      </c>
      <c r="D652" s="203" t="str">
        <f t="shared" si="10"/>
        <v>東京都文京区</v>
      </c>
      <c r="E652" s="203" t="s">
        <v>2392</v>
      </c>
      <c r="F652" s="203" t="s">
        <v>2381</v>
      </c>
      <c r="G652" s="203" t="s">
        <v>2394</v>
      </c>
    </row>
    <row r="653" spans="1:7">
      <c r="A653" s="203" t="s">
        <v>2395</v>
      </c>
      <c r="B653" s="203" t="s">
        <v>367</v>
      </c>
      <c r="C653" s="203" t="s">
        <v>2396</v>
      </c>
      <c r="D653" s="203" t="str">
        <f t="shared" si="10"/>
        <v>東京都台東区</v>
      </c>
      <c r="E653" s="203" t="s">
        <v>2395</v>
      </c>
      <c r="F653" s="203" t="s">
        <v>2381</v>
      </c>
      <c r="G653" s="203" t="s">
        <v>2397</v>
      </c>
    </row>
    <row r="654" spans="1:7">
      <c r="A654" s="203" t="s">
        <v>2398</v>
      </c>
      <c r="B654" s="203" t="s">
        <v>367</v>
      </c>
      <c r="C654" s="203" t="s">
        <v>2399</v>
      </c>
      <c r="D654" s="203" t="str">
        <f t="shared" si="10"/>
        <v>東京都墨田区</v>
      </c>
      <c r="E654" s="203" t="s">
        <v>2398</v>
      </c>
      <c r="F654" s="203" t="s">
        <v>2381</v>
      </c>
      <c r="G654" s="203" t="s">
        <v>2400</v>
      </c>
    </row>
    <row r="655" spans="1:7">
      <c r="A655" s="203" t="s">
        <v>2401</v>
      </c>
      <c r="B655" s="203" t="s">
        <v>367</v>
      </c>
      <c r="C655" s="203" t="s">
        <v>2402</v>
      </c>
      <c r="D655" s="203" t="str">
        <f t="shared" si="10"/>
        <v>東京都江東区</v>
      </c>
      <c r="E655" s="203" t="s">
        <v>2401</v>
      </c>
      <c r="F655" s="203" t="s">
        <v>2381</v>
      </c>
      <c r="G655" s="203" t="s">
        <v>2403</v>
      </c>
    </row>
    <row r="656" spans="1:7">
      <c r="A656" s="203" t="s">
        <v>2404</v>
      </c>
      <c r="B656" s="203" t="s">
        <v>367</v>
      </c>
      <c r="C656" s="203" t="s">
        <v>2405</v>
      </c>
      <c r="D656" s="203" t="str">
        <f t="shared" si="10"/>
        <v>東京都品川区</v>
      </c>
      <c r="E656" s="203" t="s">
        <v>2404</v>
      </c>
      <c r="F656" s="203" t="s">
        <v>2381</v>
      </c>
      <c r="G656" s="203" t="s">
        <v>2406</v>
      </c>
    </row>
    <row r="657" spans="1:7">
      <c r="A657" s="203" t="s">
        <v>2407</v>
      </c>
      <c r="B657" s="203" t="s">
        <v>367</v>
      </c>
      <c r="C657" s="203" t="s">
        <v>2408</v>
      </c>
      <c r="D657" s="203" t="str">
        <f t="shared" si="10"/>
        <v>東京都目黒区</v>
      </c>
      <c r="E657" s="203" t="s">
        <v>2407</v>
      </c>
      <c r="F657" s="203" t="s">
        <v>2381</v>
      </c>
      <c r="G657" s="203" t="s">
        <v>2409</v>
      </c>
    </row>
    <row r="658" spans="1:7">
      <c r="A658" s="203" t="s">
        <v>2410</v>
      </c>
      <c r="B658" s="203" t="s">
        <v>367</v>
      </c>
      <c r="C658" s="203" t="s">
        <v>2411</v>
      </c>
      <c r="D658" s="203" t="str">
        <f t="shared" si="10"/>
        <v>東京都大田区</v>
      </c>
      <c r="E658" s="203" t="s">
        <v>2410</v>
      </c>
      <c r="F658" s="203" t="s">
        <v>2381</v>
      </c>
      <c r="G658" s="203" t="s">
        <v>2412</v>
      </c>
    </row>
    <row r="659" spans="1:7">
      <c r="A659" s="203" t="s">
        <v>2413</v>
      </c>
      <c r="B659" s="203" t="s">
        <v>367</v>
      </c>
      <c r="C659" s="203" t="s">
        <v>2414</v>
      </c>
      <c r="D659" s="203" t="str">
        <f t="shared" si="10"/>
        <v>東京都世田谷区</v>
      </c>
      <c r="E659" s="203" t="s">
        <v>2413</v>
      </c>
      <c r="F659" s="203" t="s">
        <v>2381</v>
      </c>
      <c r="G659" s="203" t="s">
        <v>2415</v>
      </c>
    </row>
    <row r="660" spans="1:7">
      <c r="A660" s="203" t="s">
        <v>2416</v>
      </c>
      <c r="B660" s="203" t="s">
        <v>367</v>
      </c>
      <c r="C660" s="203" t="s">
        <v>2417</v>
      </c>
      <c r="D660" s="203" t="str">
        <f t="shared" si="10"/>
        <v>東京都渋谷区</v>
      </c>
      <c r="E660" s="203" t="s">
        <v>2416</v>
      </c>
      <c r="F660" s="203" t="s">
        <v>2381</v>
      </c>
      <c r="G660" s="203" t="s">
        <v>2418</v>
      </c>
    </row>
    <row r="661" spans="1:7">
      <c r="A661" s="203" t="s">
        <v>2419</v>
      </c>
      <c r="B661" s="203" t="s">
        <v>367</v>
      </c>
      <c r="C661" s="203" t="s">
        <v>2420</v>
      </c>
      <c r="D661" s="203" t="str">
        <f t="shared" si="10"/>
        <v>東京都中野区</v>
      </c>
      <c r="E661" s="203" t="s">
        <v>2419</v>
      </c>
      <c r="F661" s="203" t="s">
        <v>2381</v>
      </c>
      <c r="G661" s="203" t="s">
        <v>2421</v>
      </c>
    </row>
    <row r="662" spans="1:7">
      <c r="A662" s="203" t="s">
        <v>2422</v>
      </c>
      <c r="B662" s="203" t="s">
        <v>367</v>
      </c>
      <c r="C662" s="203" t="s">
        <v>2423</v>
      </c>
      <c r="D662" s="203" t="str">
        <f t="shared" si="10"/>
        <v>東京都杉並区</v>
      </c>
      <c r="E662" s="203" t="s">
        <v>2422</v>
      </c>
      <c r="F662" s="203" t="s">
        <v>2381</v>
      </c>
      <c r="G662" s="203" t="s">
        <v>2424</v>
      </c>
    </row>
    <row r="663" spans="1:7">
      <c r="A663" s="203" t="s">
        <v>2425</v>
      </c>
      <c r="B663" s="203" t="s">
        <v>367</v>
      </c>
      <c r="C663" s="203" t="s">
        <v>2426</v>
      </c>
      <c r="D663" s="203" t="str">
        <f t="shared" si="10"/>
        <v>東京都豊島区</v>
      </c>
      <c r="E663" s="203" t="s">
        <v>2425</v>
      </c>
      <c r="F663" s="203" t="s">
        <v>2381</v>
      </c>
      <c r="G663" s="203" t="s">
        <v>2427</v>
      </c>
    </row>
    <row r="664" spans="1:7">
      <c r="A664" s="203" t="s">
        <v>2428</v>
      </c>
      <c r="B664" s="203" t="s">
        <v>367</v>
      </c>
      <c r="C664" s="203" t="s">
        <v>2429</v>
      </c>
      <c r="D664" s="203" t="str">
        <f t="shared" si="10"/>
        <v>東京都北区</v>
      </c>
      <c r="E664" s="203" t="s">
        <v>2428</v>
      </c>
      <c r="F664" s="203" t="s">
        <v>2381</v>
      </c>
      <c r="G664" s="203" t="s">
        <v>2430</v>
      </c>
    </row>
    <row r="665" spans="1:7">
      <c r="A665" s="203" t="s">
        <v>2431</v>
      </c>
      <c r="B665" s="203" t="s">
        <v>367</v>
      </c>
      <c r="C665" s="203" t="s">
        <v>2432</v>
      </c>
      <c r="D665" s="203" t="str">
        <f t="shared" si="10"/>
        <v>東京都荒川区</v>
      </c>
      <c r="E665" s="203" t="s">
        <v>2431</v>
      </c>
      <c r="F665" s="203" t="s">
        <v>2381</v>
      </c>
      <c r="G665" s="203" t="s">
        <v>2433</v>
      </c>
    </row>
    <row r="666" spans="1:7">
      <c r="A666" s="203" t="s">
        <v>2434</v>
      </c>
      <c r="B666" s="203" t="s">
        <v>367</v>
      </c>
      <c r="C666" s="203" t="s">
        <v>2435</v>
      </c>
      <c r="D666" s="203" t="str">
        <f t="shared" si="10"/>
        <v>東京都板橋区</v>
      </c>
      <c r="E666" s="203" t="s">
        <v>2434</v>
      </c>
      <c r="F666" s="203" t="s">
        <v>2381</v>
      </c>
      <c r="G666" s="203" t="s">
        <v>2436</v>
      </c>
    </row>
    <row r="667" spans="1:7">
      <c r="A667" s="203" t="s">
        <v>2437</v>
      </c>
      <c r="B667" s="203" t="s">
        <v>367</v>
      </c>
      <c r="C667" s="203" t="s">
        <v>2438</v>
      </c>
      <c r="D667" s="203" t="str">
        <f t="shared" si="10"/>
        <v>東京都練馬区</v>
      </c>
      <c r="E667" s="203" t="s">
        <v>2437</v>
      </c>
      <c r="F667" s="203" t="s">
        <v>2381</v>
      </c>
      <c r="G667" s="203" t="s">
        <v>2439</v>
      </c>
    </row>
    <row r="668" spans="1:7">
      <c r="A668" s="203" t="s">
        <v>2440</v>
      </c>
      <c r="B668" s="203" t="s">
        <v>367</v>
      </c>
      <c r="C668" s="203" t="s">
        <v>2441</v>
      </c>
      <c r="D668" s="203" t="str">
        <f t="shared" si="10"/>
        <v>東京都足立区</v>
      </c>
      <c r="E668" s="203" t="s">
        <v>2440</v>
      </c>
      <c r="F668" s="203" t="s">
        <v>2381</v>
      </c>
      <c r="G668" s="203" t="s">
        <v>2442</v>
      </c>
    </row>
    <row r="669" spans="1:7">
      <c r="A669" s="203" t="s">
        <v>2443</v>
      </c>
      <c r="B669" s="203" t="s">
        <v>367</v>
      </c>
      <c r="C669" s="203" t="s">
        <v>2444</v>
      </c>
      <c r="D669" s="203" t="str">
        <f t="shared" si="10"/>
        <v>東京都葛飾区</v>
      </c>
      <c r="E669" s="203" t="s">
        <v>2443</v>
      </c>
      <c r="F669" s="203" t="s">
        <v>2381</v>
      </c>
      <c r="G669" s="203" t="s">
        <v>2445</v>
      </c>
    </row>
    <row r="670" spans="1:7">
      <c r="A670" s="203" t="s">
        <v>2446</v>
      </c>
      <c r="B670" s="203" t="s">
        <v>367</v>
      </c>
      <c r="C670" s="203" t="s">
        <v>2447</v>
      </c>
      <c r="D670" s="203" t="str">
        <f t="shared" si="10"/>
        <v>東京都江戸川区</v>
      </c>
      <c r="E670" s="203" t="s">
        <v>2446</v>
      </c>
      <c r="F670" s="203" t="s">
        <v>2381</v>
      </c>
      <c r="G670" s="203" t="s">
        <v>2448</v>
      </c>
    </row>
    <row r="671" spans="1:7">
      <c r="A671" s="203" t="s">
        <v>2449</v>
      </c>
      <c r="B671" s="203" t="s">
        <v>367</v>
      </c>
      <c r="C671" s="203" t="s">
        <v>757</v>
      </c>
      <c r="D671" s="203" t="str">
        <f t="shared" si="10"/>
        <v>東京都八王子市</v>
      </c>
      <c r="E671" s="203" t="s">
        <v>2449</v>
      </c>
      <c r="F671" s="203" t="s">
        <v>2381</v>
      </c>
      <c r="G671" s="203" t="s">
        <v>2450</v>
      </c>
    </row>
    <row r="672" spans="1:7">
      <c r="A672" s="203" t="s">
        <v>2451</v>
      </c>
      <c r="B672" s="203" t="s">
        <v>367</v>
      </c>
      <c r="C672" s="203" t="s">
        <v>2452</v>
      </c>
      <c r="D672" s="203" t="str">
        <f t="shared" si="10"/>
        <v>東京都立川市</v>
      </c>
      <c r="E672" s="203" t="s">
        <v>2451</v>
      </c>
      <c r="F672" s="203" t="s">
        <v>2381</v>
      </c>
      <c r="G672" s="203" t="s">
        <v>2453</v>
      </c>
    </row>
    <row r="673" spans="1:9">
      <c r="A673" s="203" t="s">
        <v>2454</v>
      </c>
      <c r="B673" s="203" t="s">
        <v>367</v>
      </c>
      <c r="C673" s="203" t="s">
        <v>2455</v>
      </c>
      <c r="D673" s="203" t="str">
        <f t="shared" si="10"/>
        <v>東京都武蔵野市</v>
      </c>
      <c r="E673" s="203" t="s">
        <v>2454</v>
      </c>
      <c r="F673" s="203" t="s">
        <v>2381</v>
      </c>
      <c r="G673" s="203" t="s">
        <v>2456</v>
      </c>
    </row>
    <row r="674" spans="1:9">
      <c r="A674" s="203" t="s">
        <v>2457</v>
      </c>
      <c r="B674" s="203" t="s">
        <v>367</v>
      </c>
      <c r="C674" s="203" t="s">
        <v>2458</v>
      </c>
      <c r="D674" s="203" t="str">
        <f t="shared" si="10"/>
        <v>東京都三鷹市</v>
      </c>
      <c r="E674" s="203" t="s">
        <v>2457</v>
      </c>
      <c r="F674" s="203" t="s">
        <v>2381</v>
      </c>
      <c r="G674" s="203" t="s">
        <v>2459</v>
      </c>
    </row>
    <row r="675" spans="1:9">
      <c r="A675" s="203" t="s">
        <v>2460</v>
      </c>
      <c r="B675" s="203" t="s">
        <v>367</v>
      </c>
      <c r="C675" s="203" t="s">
        <v>2461</v>
      </c>
      <c r="D675" s="203" t="str">
        <f t="shared" si="10"/>
        <v>東京都青梅市</v>
      </c>
      <c r="E675" s="203" t="s">
        <v>2460</v>
      </c>
      <c r="F675" s="203" t="s">
        <v>2381</v>
      </c>
      <c r="G675" s="203" t="s">
        <v>2462</v>
      </c>
    </row>
    <row r="676" spans="1:9">
      <c r="A676" s="203" t="s">
        <v>2463</v>
      </c>
      <c r="B676" s="203" t="s">
        <v>367</v>
      </c>
      <c r="C676" s="203" t="s">
        <v>2464</v>
      </c>
      <c r="D676" s="203" t="str">
        <f t="shared" si="10"/>
        <v>東京都府中市</v>
      </c>
      <c r="E676" s="203" t="s">
        <v>2463</v>
      </c>
      <c r="F676" s="203" t="s">
        <v>2381</v>
      </c>
      <c r="G676" s="203" t="s">
        <v>2465</v>
      </c>
    </row>
    <row r="677" spans="1:9">
      <c r="A677" s="203" t="s">
        <v>2466</v>
      </c>
      <c r="B677" s="203" t="s">
        <v>367</v>
      </c>
      <c r="C677" s="203" t="s">
        <v>2467</v>
      </c>
      <c r="D677" s="203" t="str">
        <f t="shared" si="10"/>
        <v>東京都昭島市</v>
      </c>
      <c r="E677" s="203" t="s">
        <v>2466</v>
      </c>
      <c r="F677" s="203" t="s">
        <v>2381</v>
      </c>
      <c r="G677" s="203" t="s">
        <v>2468</v>
      </c>
    </row>
    <row r="678" spans="1:9">
      <c r="A678" s="203" t="s">
        <v>2469</v>
      </c>
      <c r="B678" s="203" t="s">
        <v>367</v>
      </c>
      <c r="C678" s="203" t="s">
        <v>2470</v>
      </c>
      <c r="D678" s="203" t="str">
        <f t="shared" si="10"/>
        <v>東京都調布市</v>
      </c>
      <c r="E678" s="203" t="s">
        <v>2469</v>
      </c>
      <c r="F678" s="203" t="s">
        <v>2381</v>
      </c>
      <c r="G678" s="203" t="s">
        <v>2471</v>
      </c>
    </row>
    <row r="679" spans="1:9">
      <c r="A679" s="203" t="s">
        <v>2472</v>
      </c>
      <c r="B679" s="203" t="s">
        <v>367</v>
      </c>
      <c r="C679" s="203" t="s">
        <v>2473</v>
      </c>
      <c r="D679" s="203" t="str">
        <f t="shared" si="10"/>
        <v>東京都町田市</v>
      </c>
      <c r="E679" s="203" t="s">
        <v>2472</v>
      </c>
      <c r="F679" s="203" t="s">
        <v>2381</v>
      </c>
      <c r="G679" s="203" t="s">
        <v>2474</v>
      </c>
    </row>
    <row r="680" spans="1:9">
      <c r="A680" s="203" t="s">
        <v>2475</v>
      </c>
      <c r="B680" s="203" t="s">
        <v>367</v>
      </c>
      <c r="C680" s="203" t="s">
        <v>2476</v>
      </c>
      <c r="D680" s="203" t="str">
        <f t="shared" si="10"/>
        <v>東京都小金井市</v>
      </c>
      <c r="E680" s="203" t="s">
        <v>2475</v>
      </c>
      <c r="F680" s="203" t="s">
        <v>2381</v>
      </c>
      <c r="G680" s="203" t="s">
        <v>2477</v>
      </c>
    </row>
    <row r="681" spans="1:9">
      <c r="A681" s="203" t="s">
        <v>2478</v>
      </c>
      <c r="B681" s="203" t="s">
        <v>367</v>
      </c>
      <c r="C681" s="203" t="s">
        <v>2479</v>
      </c>
      <c r="D681" s="203" t="str">
        <f t="shared" si="10"/>
        <v>東京都小平市</v>
      </c>
      <c r="E681" s="203" t="s">
        <v>2478</v>
      </c>
      <c r="F681" s="203" t="s">
        <v>2381</v>
      </c>
      <c r="G681" s="203" t="s">
        <v>2480</v>
      </c>
    </row>
    <row r="682" spans="1:9">
      <c r="A682" s="203" t="s">
        <v>2481</v>
      </c>
      <c r="B682" s="203" t="s">
        <v>367</v>
      </c>
      <c r="C682" s="203" t="s">
        <v>2482</v>
      </c>
      <c r="D682" s="203" t="str">
        <f t="shared" si="10"/>
        <v>東京都日野市</v>
      </c>
      <c r="E682" s="203" t="s">
        <v>2481</v>
      </c>
      <c r="F682" s="203" t="s">
        <v>2381</v>
      </c>
      <c r="G682" s="203" t="s">
        <v>2483</v>
      </c>
    </row>
    <row r="683" spans="1:9">
      <c r="A683" s="203" t="s">
        <v>2484</v>
      </c>
      <c r="B683" s="203" t="s">
        <v>367</v>
      </c>
      <c r="C683" s="203" t="s">
        <v>2485</v>
      </c>
      <c r="D683" s="203" t="str">
        <f t="shared" si="10"/>
        <v>東京都東村山市</v>
      </c>
      <c r="E683" s="203" t="s">
        <v>2484</v>
      </c>
      <c r="F683" s="203" t="s">
        <v>2381</v>
      </c>
      <c r="G683" s="203" t="s">
        <v>2486</v>
      </c>
    </row>
    <row r="684" spans="1:9">
      <c r="A684" s="203" t="s">
        <v>2487</v>
      </c>
      <c r="B684" s="203" t="s">
        <v>367</v>
      </c>
      <c r="C684" s="203" t="s">
        <v>2488</v>
      </c>
      <c r="D684" s="203" t="str">
        <f t="shared" si="10"/>
        <v>東京都国分寺市</v>
      </c>
      <c r="E684" s="203" t="s">
        <v>2487</v>
      </c>
      <c r="F684" s="203" t="s">
        <v>2381</v>
      </c>
      <c r="G684" s="203" t="s">
        <v>2489</v>
      </c>
    </row>
    <row r="685" spans="1:9">
      <c r="A685" s="203" t="s">
        <v>2490</v>
      </c>
      <c r="B685" s="203" t="s">
        <v>367</v>
      </c>
      <c r="C685" s="203" t="s">
        <v>2491</v>
      </c>
      <c r="D685" s="203" t="str">
        <f t="shared" si="10"/>
        <v>東京都国立市</v>
      </c>
      <c r="E685" s="203" t="s">
        <v>2490</v>
      </c>
      <c r="F685" s="203" t="s">
        <v>2381</v>
      </c>
      <c r="G685" s="203" t="s">
        <v>2492</v>
      </c>
    </row>
    <row r="686" spans="1:9">
      <c r="A686" s="203" t="s">
        <v>2493</v>
      </c>
      <c r="B686" s="203" t="s">
        <v>367</v>
      </c>
      <c r="C686" s="203" t="s">
        <v>2494</v>
      </c>
      <c r="D686" s="203" t="str">
        <f t="shared" si="10"/>
        <v>東京都福生市</v>
      </c>
      <c r="E686" s="203" t="s">
        <v>2493</v>
      </c>
      <c r="F686" s="203" t="s">
        <v>2381</v>
      </c>
      <c r="G686" s="203" t="s">
        <v>2495</v>
      </c>
      <c r="I686" s="209"/>
    </row>
    <row r="687" spans="1:9">
      <c r="A687" s="203" t="s">
        <v>2496</v>
      </c>
      <c r="B687" s="203" t="s">
        <v>367</v>
      </c>
      <c r="C687" s="203" t="s">
        <v>2497</v>
      </c>
      <c r="D687" s="203" t="str">
        <f t="shared" si="10"/>
        <v>東京都狛江市</v>
      </c>
      <c r="E687" s="203" t="s">
        <v>2496</v>
      </c>
      <c r="F687" s="203" t="s">
        <v>2381</v>
      </c>
      <c r="G687" s="203" t="s">
        <v>2498</v>
      </c>
    </row>
    <row r="688" spans="1:9">
      <c r="A688" s="203" t="s">
        <v>2499</v>
      </c>
      <c r="B688" s="203" t="s">
        <v>367</v>
      </c>
      <c r="C688" s="203" t="s">
        <v>2500</v>
      </c>
      <c r="D688" s="203" t="str">
        <f t="shared" si="10"/>
        <v>東京都東大和市</v>
      </c>
      <c r="E688" s="203" t="s">
        <v>2499</v>
      </c>
      <c r="F688" s="203" t="s">
        <v>2381</v>
      </c>
      <c r="G688" s="203" t="s">
        <v>2501</v>
      </c>
    </row>
    <row r="689" spans="1:7">
      <c r="A689" s="203" t="s">
        <v>2502</v>
      </c>
      <c r="B689" s="203" t="s">
        <v>367</v>
      </c>
      <c r="C689" s="203" t="s">
        <v>2503</v>
      </c>
      <c r="D689" s="203" t="str">
        <f t="shared" si="10"/>
        <v>東京都清瀬市</v>
      </c>
      <c r="E689" s="203" t="s">
        <v>2502</v>
      </c>
      <c r="F689" s="203" t="s">
        <v>2381</v>
      </c>
      <c r="G689" s="203" t="s">
        <v>2504</v>
      </c>
    </row>
    <row r="690" spans="1:7">
      <c r="A690" s="203" t="s">
        <v>2505</v>
      </c>
      <c r="B690" s="203" t="s">
        <v>367</v>
      </c>
      <c r="C690" s="203" t="s">
        <v>2506</v>
      </c>
      <c r="D690" s="203" t="str">
        <f t="shared" si="10"/>
        <v>東京都東久留米市</v>
      </c>
      <c r="E690" s="203" t="s">
        <v>2505</v>
      </c>
      <c r="F690" s="203" t="s">
        <v>2381</v>
      </c>
      <c r="G690" s="203" t="s">
        <v>2507</v>
      </c>
    </row>
    <row r="691" spans="1:7">
      <c r="A691" s="203" t="s">
        <v>2508</v>
      </c>
      <c r="B691" s="203" t="s">
        <v>367</v>
      </c>
      <c r="C691" s="203" t="s">
        <v>2509</v>
      </c>
      <c r="D691" s="203" t="str">
        <f t="shared" si="10"/>
        <v>東京都武蔵村山市</v>
      </c>
      <c r="E691" s="203" t="s">
        <v>2508</v>
      </c>
      <c r="F691" s="203" t="s">
        <v>2381</v>
      </c>
      <c r="G691" s="203" t="s">
        <v>2510</v>
      </c>
    </row>
    <row r="692" spans="1:7">
      <c r="A692" s="203" t="s">
        <v>2511</v>
      </c>
      <c r="B692" s="203" t="s">
        <v>367</v>
      </c>
      <c r="C692" s="203" t="s">
        <v>2512</v>
      </c>
      <c r="D692" s="203" t="str">
        <f t="shared" si="10"/>
        <v>東京都多摩市</v>
      </c>
      <c r="E692" s="203" t="s">
        <v>2511</v>
      </c>
      <c r="F692" s="203" t="s">
        <v>2381</v>
      </c>
      <c r="G692" s="203" t="s">
        <v>2513</v>
      </c>
    </row>
    <row r="693" spans="1:7">
      <c r="A693" s="203" t="s">
        <v>2514</v>
      </c>
      <c r="B693" s="203" t="s">
        <v>367</v>
      </c>
      <c r="C693" s="203" t="s">
        <v>2515</v>
      </c>
      <c r="D693" s="203" t="str">
        <f t="shared" si="10"/>
        <v>東京都稲城市</v>
      </c>
      <c r="E693" s="203" t="s">
        <v>2514</v>
      </c>
      <c r="F693" s="203" t="s">
        <v>2381</v>
      </c>
      <c r="G693" s="203" t="s">
        <v>2516</v>
      </c>
    </row>
    <row r="694" spans="1:7">
      <c r="A694" s="203" t="s">
        <v>2517</v>
      </c>
      <c r="B694" s="203" t="s">
        <v>367</v>
      </c>
      <c r="C694" s="203" t="s">
        <v>2518</v>
      </c>
      <c r="D694" s="203" t="str">
        <f t="shared" si="10"/>
        <v>東京都羽村市</v>
      </c>
      <c r="E694" s="203" t="s">
        <v>2517</v>
      </c>
      <c r="F694" s="203" t="s">
        <v>2381</v>
      </c>
      <c r="G694" s="203" t="s">
        <v>2519</v>
      </c>
    </row>
    <row r="695" spans="1:7">
      <c r="A695" s="203" t="s">
        <v>2520</v>
      </c>
      <c r="B695" s="203" t="s">
        <v>367</v>
      </c>
      <c r="C695" s="203" t="s">
        <v>2521</v>
      </c>
      <c r="D695" s="203" t="str">
        <f t="shared" si="10"/>
        <v>東京都あきる野市</v>
      </c>
      <c r="E695" s="203" t="s">
        <v>2520</v>
      </c>
      <c r="F695" s="203" t="s">
        <v>2381</v>
      </c>
      <c r="G695" s="203" t="s">
        <v>2522</v>
      </c>
    </row>
    <row r="696" spans="1:7">
      <c r="A696" s="203" t="s">
        <v>2523</v>
      </c>
      <c r="B696" s="203" t="s">
        <v>367</v>
      </c>
      <c r="C696" s="203" t="s">
        <v>2524</v>
      </c>
      <c r="D696" s="203" t="str">
        <f t="shared" si="10"/>
        <v>東京都西東京市</v>
      </c>
      <c r="E696" s="203" t="s">
        <v>2523</v>
      </c>
      <c r="F696" s="203" t="s">
        <v>2381</v>
      </c>
      <c r="G696" s="203" t="s">
        <v>2525</v>
      </c>
    </row>
    <row r="697" spans="1:7">
      <c r="A697" s="203" t="s">
        <v>2526</v>
      </c>
      <c r="B697" s="203" t="s">
        <v>367</v>
      </c>
      <c r="C697" s="203" t="s">
        <v>2527</v>
      </c>
      <c r="D697" s="203" t="str">
        <f t="shared" si="10"/>
        <v>東京都瑞穂町</v>
      </c>
      <c r="E697" s="203" t="s">
        <v>2526</v>
      </c>
      <c r="F697" s="203" t="s">
        <v>2381</v>
      </c>
      <c r="G697" s="203" t="s">
        <v>2528</v>
      </c>
    </row>
    <row r="698" spans="1:7">
      <c r="A698" s="203" t="s">
        <v>2529</v>
      </c>
      <c r="B698" s="203" t="s">
        <v>367</v>
      </c>
      <c r="C698" s="203" t="s">
        <v>2530</v>
      </c>
      <c r="D698" s="203" t="str">
        <f t="shared" si="10"/>
        <v>東京都日の出町</v>
      </c>
      <c r="E698" s="203" t="s">
        <v>2529</v>
      </c>
      <c r="F698" s="203" t="s">
        <v>2381</v>
      </c>
      <c r="G698" s="203" t="s">
        <v>2531</v>
      </c>
    </row>
    <row r="699" spans="1:7">
      <c r="A699" s="203" t="s">
        <v>2532</v>
      </c>
      <c r="B699" s="203" t="s">
        <v>367</v>
      </c>
      <c r="C699" s="203" t="s">
        <v>2533</v>
      </c>
      <c r="D699" s="203" t="str">
        <f t="shared" si="10"/>
        <v>東京都檜原村</v>
      </c>
      <c r="E699" s="203" t="s">
        <v>2532</v>
      </c>
      <c r="F699" s="203" t="s">
        <v>2381</v>
      </c>
      <c r="G699" s="203" t="s">
        <v>2534</v>
      </c>
    </row>
    <row r="700" spans="1:7">
      <c r="A700" s="203" t="s">
        <v>2535</v>
      </c>
      <c r="B700" s="203" t="s">
        <v>367</v>
      </c>
      <c r="C700" s="203" t="s">
        <v>2536</v>
      </c>
      <c r="D700" s="203" t="str">
        <f t="shared" si="10"/>
        <v>東京都奥多摩町</v>
      </c>
      <c r="E700" s="203" t="s">
        <v>2535</v>
      </c>
      <c r="F700" s="203" t="s">
        <v>2381</v>
      </c>
      <c r="G700" s="203" t="s">
        <v>2537</v>
      </c>
    </row>
    <row r="701" spans="1:7">
      <c r="A701" s="203" t="s">
        <v>2538</v>
      </c>
      <c r="B701" s="203" t="s">
        <v>367</v>
      </c>
      <c r="C701" s="203" t="s">
        <v>2539</v>
      </c>
      <c r="D701" s="203" t="str">
        <f t="shared" si="10"/>
        <v>東京都大島町</v>
      </c>
      <c r="E701" s="203" t="s">
        <v>2538</v>
      </c>
      <c r="F701" s="203" t="s">
        <v>2381</v>
      </c>
      <c r="G701" s="203" t="s">
        <v>2540</v>
      </c>
    </row>
    <row r="702" spans="1:7">
      <c r="A702" s="203" t="s">
        <v>2541</v>
      </c>
      <c r="B702" s="203" t="s">
        <v>367</v>
      </c>
      <c r="C702" s="203" t="s">
        <v>2542</v>
      </c>
      <c r="D702" s="203" t="str">
        <f t="shared" si="10"/>
        <v>東京都利島村</v>
      </c>
      <c r="E702" s="203" t="s">
        <v>2541</v>
      </c>
      <c r="F702" s="203" t="s">
        <v>2381</v>
      </c>
      <c r="G702" s="203" t="s">
        <v>2543</v>
      </c>
    </row>
    <row r="703" spans="1:7">
      <c r="A703" s="203" t="s">
        <v>2544</v>
      </c>
      <c r="B703" s="203" t="s">
        <v>367</v>
      </c>
      <c r="C703" s="203" t="s">
        <v>2545</v>
      </c>
      <c r="D703" s="203" t="str">
        <f t="shared" si="10"/>
        <v>東京都新島村</v>
      </c>
      <c r="E703" s="203" t="s">
        <v>2544</v>
      </c>
      <c r="F703" s="203" t="s">
        <v>2381</v>
      </c>
      <c r="G703" s="203" t="s">
        <v>2546</v>
      </c>
    </row>
    <row r="704" spans="1:7">
      <c r="A704" s="203" t="s">
        <v>2547</v>
      </c>
      <c r="B704" s="203" t="s">
        <v>367</v>
      </c>
      <c r="C704" s="203" t="s">
        <v>2548</v>
      </c>
      <c r="D704" s="203" t="str">
        <f t="shared" si="10"/>
        <v>東京都神津島村</v>
      </c>
      <c r="E704" s="203" t="s">
        <v>2547</v>
      </c>
      <c r="F704" s="203" t="s">
        <v>2381</v>
      </c>
      <c r="G704" s="203" t="s">
        <v>2549</v>
      </c>
    </row>
    <row r="705" spans="1:7">
      <c r="A705" s="203" t="s">
        <v>2550</v>
      </c>
      <c r="B705" s="203" t="s">
        <v>367</v>
      </c>
      <c r="C705" s="203" t="s">
        <v>2551</v>
      </c>
      <c r="D705" s="203" t="str">
        <f t="shared" si="10"/>
        <v>東京都三宅村</v>
      </c>
      <c r="E705" s="203" t="s">
        <v>2550</v>
      </c>
      <c r="F705" s="203" t="s">
        <v>2381</v>
      </c>
      <c r="G705" s="203" t="s">
        <v>2552</v>
      </c>
    </row>
    <row r="706" spans="1:7">
      <c r="A706" s="203" t="s">
        <v>2553</v>
      </c>
      <c r="B706" s="203" t="s">
        <v>367</v>
      </c>
      <c r="C706" s="203" t="s">
        <v>2554</v>
      </c>
      <c r="D706" s="203" t="str">
        <f t="shared" si="10"/>
        <v>東京都御蔵島村</v>
      </c>
      <c r="E706" s="203" t="s">
        <v>2553</v>
      </c>
      <c r="F706" s="203" t="s">
        <v>2381</v>
      </c>
      <c r="G706" s="203" t="s">
        <v>2555</v>
      </c>
    </row>
    <row r="707" spans="1:7">
      <c r="A707" s="203" t="s">
        <v>2556</v>
      </c>
      <c r="B707" s="203" t="s">
        <v>367</v>
      </c>
      <c r="C707" s="203" t="s">
        <v>2557</v>
      </c>
      <c r="D707" s="203" t="str">
        <f t="shared" ref="D707:D770" si="11">B707&amp;C707</f>
        <v>東京都八丈町</v>
      </c>
      <c r="E707" s="203" t="s">
        <v>2556</v>
      </c>
      <c r="F707" s="203" t="s">
        <v>2381</v>
      </c>
      <c r="G707" s="203" t="s">
        <v>2558</v>
      </c>
    </row>
    <row r="708" spans="1:7">
      <c r="A708" s="203" t="s">
        <v>2559</v>
      </c>
      <c r="B708" s="203" t="s">
        <v>367</v>
      </c>
      <c r="C708" s="203" t="s">
        <v>2560</v>
      </c>
      <c r="D708" s="203" t="str">
        <f t="shared" si="11"/>
        <v>東京都青ヶ島村</v>
      </c>
      <c r="E708" s="203" t="s">
        <v>2559</v>
      </c>
      <c r="F708" s="203" t="s">
        <v>2381</v>
      </c>
      <c r="G708" s="203" t="s">
        <v>2561</v>
      </c>
    </row>
    <row r="709" spans="1:7">
      <c r="A709" s="203" t="s">
        <v>2562</v>
      </c>
      <c r="B709" s="203" t="s">
        <v>367</v>
      </c>
      <c r="C709" s="203" t="s">
        <v>2563</v>
      </c>
      <c r="D709" s="203" t="str">
        <f t="shared" si="11"/>
        <v>東京都小笠原村</v>
      </c>
      <c r="E709" s="203" t="s">
        <v>2562</v>
      </c>
      <c r="F709" s="203" t="s">
        <v>2381</v>
      </c>
      <c r="G709" s="203" t="s">
        <v>2564</v>
      </c>
    </row>
    <row r="710" spans="1:7">
      <c r="A710" s="200" t="s">
        <v>2565</v>
      </c>
      <c r="B710" s="200" t="s">
        <v>2566</v>
      </c>
      <c r="C710" s="200" t="s">
        <v>2566</v>
      </c>
      <c r="D710" s="200" t="str">
        <f t="shared" si="11"/>
        <v>神奈川県神奈川県</v>
      </c>
      <c r="E710" s="200" t="s">
        <v>2565</v>
      </c>
      <c r="F710" s="201" t="s">
        <v>2567</v>
      </c>
      <c r="G710" s="202"/>
    </row>
    <row r="711" spans="1:7">
      <c r="A711" s="203" t="s">
        <v>2568</v>
      </c>
      <c r="B711" s="203" t="s">
        <v>371</v>
      </c>
      <c r="C711" s="203" t="s">
        <v>519</v>
      </c>
      <c r="D711" s="203" t="str">
        <f t="shared" si="11"/>
        <v>神奈川県横浜市</v>
      </c>
      <c r="E711" s="203" t="s">
        <v>2568</v>
      </c>
      <c r="F711" s="203" t="s">
        <v>2569</v>
      </c>
      <c r="G711" s="203" t="s">
        <v>2570</v>
      </c>
    </row>
    <row r="712" spans="1:7">
      <c r="A712" s="203" t="s">
        <v>2571</v>
      </c>
      <c r="B712" s="203" t="s">
        <v>371</v>
      </c>
      <c r="C712" s="203" t="s">
        <v>534</v>
      </c>
      <c r="D712" s="203" t="str">
        <f t="shared" si="11"/>
        <v>神奈川県川崎市</v>
      </c>
      <c r="E712" s="203" t="s">
        <v>2571</v>
      </c>
      <c r="F712" s="203" t="s">
        <v>2569</v>
      </c>
      <c r="G712" s="203" t="s">
        <v>2572</v>
      </c>
    </row>
    <row r="713" spans="1:7">
      <c r="A713" s="203" t="s">
        <v>2573</v>
      </c>
      <c r="B713" s="203" t="s">
        <v>371</v>
      </c>
      <c r="C713" s="203" t="s">
        <v>578</v>
      </c>
      <c r="D713" s="203" t="str">
        <f t="shared" si="11"/>
        <v>神奈川県相模原市</v>
      </c>
      <c r="E713" s="203" t="s">
        <v>2573</v>
      </c>
      <c r="F713" s="203" t="s">
        <v>2569</v>
      </c>
      <c r="G713" s="203" t="s">
        <v>2574</v>
      </c>
    </row>
    <row r="714" spans="1:7">
      <c r="A714" s="203" t="s">
        <v>2575</v>
      </c>
      <c r="B714" s="203" t="s">
        <v>371</v>
      </c>
      <c r="C714" s="203" t="s">
        <v>666</v>
      </c>
      <c r="D714" s="203" t="str">
        <f t="shared" si="11"/>
        <v>神奈川県横須賀市</v>
      </c>
      <c r="E714" s="203" t="s">
        <v>2575</v>
      </c>
      <c r="F714" s="203" t="s">
        <v>2569</v>
      </c>
      <c r="G714" s="203" t="s">
        <v>2576</v>
      </c>
    </row>
    <row r="715" spans="1:7">
      <c r="A715" s="203" t="s">
        <v>2577</v>
      </c>
      <c r="B715" s="203" t="s">
        <v>371</v>
      </c>
      <c r="C715" s="203" t="s">
        <v>848</v>
      </c>
      <c r="D715" s="203" t="str">
        <f t="shared" si="11"/>
        <v>神奈川県平塚市</v>
      </c>
      <c r="E715" s="203" t="s">
        <v>2577</v>
      </c>
      <c r="F715" s="203" t="s">
        <v>2569</v>
      </c>
      <c r="G715" s="203" t="s">
        <v>2578</v>
      </c>
    </row>
    <row r="716" spans="1:7">
      <c r="A716" s="203" t="s">
        <v>2579</v>
      </c>
      <c r="B716" s="203" t="s">
        <v>371</v>
      </c>
      <c r="C716" s="203" t="s">
        <v>2580</v>
      </c>
      <c r="D716" s="203" t="str">
        <f t="shared" si="11"/>
        <v>神奈川県鎌倉市</v>
      </c>
      <c r="E716" s="203" t="s">
        <v>2579</v>
      </c>
      <c r="F716" s="203" t="s">
        <v>2569</v>
      </c>
      <c r="G716" s="203" t="s">
        <v>2581</v>
      </c>
    </row>
    <row r="717" spans="1:7">
      <c r="A717" s="203" t="s">
        <v>2582</v>
      </c>
      <c r="B717" s="203" t="s">
        <v>371</v>
      </c>
      <c r="C717" s="203" t="s">
        <v>2583</v>
      </c>
      <c r="D717" s="203" t="str">
        <f t="shared" si="11"/>
        <v>神奈川県藤沢市</v>
      </c>
      <c r="E717" s="203" t="s">
        <v>2582</v>
      </c>
      <c r="F717" s="203" t="s">
        <v>2569</v>
      </c>
      <c r="G717" s="203" t="s">
        <v>2584</v>
      </c>
    </row>
    <row r="718" spans="1:7">
      <c r="A718" s="203" t="s">
        <v>2585</v>
      </c>
      <c r="B718" s="203" t="s">
        <v>371</v>
      </c>
      <c r="C718" s="203" t="s">
        <v>832</v>
      </c>
      <c r="D718" s="203" t="str">
        <f t="shared" si="11"/>
        <v>神奈川県小田原市</v>
      </c>
      <c r="E718" s="203" t="s">
        <v>2585</v>
      </c>
      <c r="F718" s="203" t="s">
        <v>2569</v>
      </c>
      <c r="G718" s="203" t="s">
        <v>2586</v>
      </c>
    </row>
    <row r="719" spans="1:7">
      <c r="A719" s="203" t="s">
        <v>2587</v>
      </c>
      <c r="B719" s="203" t="s">
        <v>371</v>
      </c>
      <c r="C719" s="203" t="s">
        <v>880</v>
      </c>
      <c r="D719" s="203" t="str">
        <f t="shared" si="11"/>
        <v>神奈川県茅ヶ崎市</v>
      </c>
      <c r="E719" s="203" t="s">
        <v>2587</v>
      </c>
      <c r="F719" s="203" t="s">
        <v>2569</v>
      </c>
      <c r="G719" s="203" t="s">
        <v>2588</v>
      </c>
    </row>
    <row r="720" spans="1:7">
      <c r="A720" s="203" t="s">
        <v>2589</v>
      </c>
      <c r="B720" s="203" t="s">
        <v>371</v>
      </c>
      <c r="C720" s="203" t="s">
        <v>2590</v>
      </c>
      <c r="D720" s="203" t="str">
        <f t="shared" si="11"/>
        <v>神奈川県逗子市</v>
      </c>
      <c r="E720" s="203" t="s">
        <v>2589</v>
      </c>
      <c r="F720" s="203" t="s">
        <v>2569</v>
      </c>
      <c r="G720" s="203" t="s">
        <v>2591</v>
      </c>
    </row>
    <row r="721" spans="1:7">
      <c r="A721" s="203" t="s">
        <v>2592</v>
      </c>
      <c r="B721" s="203" t="s">
        <v>371</v>
      </c>
      <c r="C721" s="203" t="s">
        <v>2593</v>
      </c>
      <c r="D721" s="203" t="str">
        <f t="shared" si="11"/>
        <v>神奈川県三浦市</v>
      </c>
      <c r="E721" s="203" t="s">
        <v>2592</v>
      </c>
      <c r="F721" s="203" t="s">
        <v>2569</v>
      </c>
      <c r="G721" s="203" t="s">
        <v>2594</v>
      </c>
    </row>
    <row r="722" spans="1:7">
      <c r="A722" s="203" t="s">
        <v>2595</v>
      </c>
      <c r="B722" s="203" t="s">
        <v>371</v>
      </c>
      <c r="C722" s="203" t="s">
        <v>2596</v>
      </c>
      <c r="D722" s="203" t="str">
        <f t="shared" si="11"/>
        <v>神奈川県秦野市</v>
      </c>
      <c r="E722" s="203" t="s">
        <v>2595</v>
      </c>
      <c r="F722" s="203" t="s">
        <v>2569</v>
      </c>
      <c r="G722" s="203" t="s">
        <v>2597</v>
      </c>
    </row>
    <row r="723" spans="1:7">
      <c r="A723" s="203" t="s">
        <v>2598</v>
      </c>
      <c r="B723" s="203" t="s">
        <v>371</v>
      </c>
      <c r="C723" s="203" t="s">
        <v>868</v>
      </c>
      <c r="D723" s="203" t="str">
        <f t="shared" si="11"/>
        <v>神奈川県厚木市</v>
      </c>
      <c r="E723" s="203" t="s">
        <v>2598</v>
      </c>
      <c r="F723" s="203" t="s">
        <v>2569</v>
      </c>
      <c r="G723" s="203" t="s">
        <v>2599</v>
      </c>
    </row>
    <row r="724" spans="1:7">
      <c r="A724" s="203" t="s">
        <v>2600</v>
      </c>
      <c r="B724" s="203" t="s">
        <v>371</v>
      </c>
      <c r="C724" s="203" t="s">
        <v>836</v>
      </c>
      <c r="D724" s="203" t="str">
        <f t="shared" si="11"/>
        <v>神奈川県大和市</v>
      </c>
      <c r="E724" s="203" t="s">
        <v>2600</v>
      </c>
      <c r="F724" s="203" t="s">
        <v>2569</v>
      </c>
      <c r="G724" s="203" t="s">
        <v>2601</v>
      </c>
    </row>
    <row r="725" spans="1:7">
      <c r="A725" s="203" t="s">
        <v>2602</v>
      </c>
      <c r="B725" s="203" t="s">
        <v>371</v>
      </c>
      <c r="C725" s="203" t="s">
        <v>2603</v>
      </c>
      <c r="D725" s="203" t="str">
        <f t="shared" si="11"/>
        <v>神奈川県伊勢原市</v>
      </c>
      <c r="E725" s="203" t="s">
        <v>2602</v>
      </c>
      <c r="F725" s="203" t="s">
        <v>2569</v>
      </c>
      <c r="G725" s="203" t="s">
        <v>2604</v>
      </c>
    </row>
    <row r="726" spans="1:7">
      <c r="A726" s="203" t="s">
        <v>2605</v>
      </c>
      <c r="B726" s="203" t="s">
        <v>371</v>
      </c>
      <c r="C726" s="203" t="s">
        <v>2606</v>
      </c>
      <c r="D726" s="203" t="str">
        <f t="shared" si="11"/>
        <v>神奈川県海老名市</v>
      </c>
      <c r="E726" s="203" t="s">
        <v>2605</v>
      </c>
      <c r="F726" s="203" t="s">
        <v>2569</v>
      </c>
      <c r="G726" s="203" t="s">
        <v>2607</v>
      </c>
    </row>
    <row r="727" spans="1:7">
      <c r="A727" s="203" t="s">
        <v>2608</v>
      </c>
      <c r="B727" s="203" t="s">
        <v>371</v>
      </c>
      <c r="C727" s="203" t="s">
        <v>2609</v>
      </c>
      <c r="D727" s="203" t="str">
        <f t="shared" si="11"/>
        <v>神奈川県座間市</v>
      </c>
      <c r="E727" s="203" t="s">
        <v>2608</v>
      </c>
      <c r="F727" s="203" t="s">
        <v>2569</v>
      </c>
      <c r="G727" s="203" t="s">
        <v>2610</v>
      </c>
    </row>
    <row r="728" spans="1:7">
      <c r="A728" s="203" t="s">
        <v>2611</v>
      </c>
      <c r="B728" s="203" t="s">
        <v>371</v>
      </c>
      <c r="C728" s="203" t="s">
        <v>2612</v>
      </c>
      <c r="D728" s="203" t="str">
        <f t="shared" si="11"/>
        <v>神奈川県南足柄市</v>
      </c>
      <c r="E728" s="203" t="s">
        <v>2611</v>
      </c>
      <c r="F728" s="203" t="s">
        <v>2569</v>
      </c>
      <c r="G728" s="203" t="s">
        <v>2613</v>
      </c>
    </row>
    <row r="729" spans="1:7">
      <c r="A729" s="203" t="s">
        <v>2614</v>
      </c>
      <c r="B729" s="203" t="s">
        <v>371</v>
      </c>
      <c r="C729" s="203" t="s">
        <v>2615</v>
      </c>
      <c r="D729" s="203" t="str">
        <f t="shared" si="11"/>
        <v>神奈川県綾瀬市</v>
      </c>
      <c r="E729" s="203" t="s">
        <v>2614</v>
      </c>
      <c r="F729" s="203" t="s">
        <v>2569</v>
      </c>
      <c r="G729" s="203" t="s">
        <v>2616</v>
      </c>
    </row>
    <row r="730" spans="1:7">
      <c r="A730" s="203" t="s">
        <v>2617</v>
      </c>
      <c r="B730" s="203" t="s">
        <v>371</v>
      </c>
      <c r="C730" s="203" t="s">
        <v>2618</v>
      </c>
      <c r="D730" s="203" t="str">
        <f t="shared" si="11"/>
        <v>神奈川県葉山町</v>
      </c>
      <c r="E730" s="203" t="s">
        <v>2617</v>
      </c>
      <c r="F730" s="203" t="s">
        <v>2569</v>
      </c>
      <c r="G730" s="203" t="s">
        <v>2619</v>
      </c>
    </row>
    <row r="731" spans="1:7">
      <c r="A731" s="203" t="s">
        <v>2620</v>
      </c>
      <c r="B731" s="203" t="s">
        <v>371</v>
      </c>
      <c r="C731" s="203" t="s">
        <v>2621</v>
      </c>
      <c r="D731" s="203" t="str">
        <f t="shared" si="11"/>
        <v>神奈川県寒川町</v>
      </c>
      <c r="E731" s="203" t="s">
        <v>2620</v>
      </c>
      <c r="F731" s="203" t="s">
        <v>2569</v>
      </c>
      <c r="G731" s="203" t="s">
        <v>2622</v>
      </c>
    </row>
    <row r="732" spans="1:7">
      <c r="A732" s="203" t="s">
        <v>2623</v>
      </c>
      <c r="B732" s="203" t="s">
        <v>371</v>
      </c>
      <c r="C732" s="203" t="s">
        <v>2624</v>
      </c>
      <c r="D732" s="203" t="str">
        <f t="shared" si="11"/>
        <v>神奈川県大磯町</v>
      </c>
      <c r="E732" s="203" t="s">
        <v>2623</v>
      </c>
      <c r="F732" s="203" t="s">
        <v>2569</v>
      </c>
      <c r="G732" s="203" t="s">
        <v>2625</v>
      </c>
    </row>
    <row r="733" spans="1:7">
      <c r="A733" s="203" t="s">
        <v>2626</v>
      </c>
      <c r="B733" s="203" t="s">
        <v>371</v>
      </c>
      <c r="C733" s="203" t="s">
        <v>2627</v>
      </c>
      <c r="D733" s="203" t="str">
        <f t="shared" si="11"/>
        <v>神奈川県二宮町</v>
      </c>
      <c r="E733" s="203" t="s">
        <v>2626</v>
      </c>
      <c r="F733" s="203" t="s">
        <v>2569</v>
      </c>
      <c r="G733" s="203" t="s">
        <v>2628</v>
      </c>
    </row>
    <row r="734" spans="1:7">
      <c r="A734" s="203" t="s">
        <v>2629</v>
      </c>
      <c r="B734" s="203" t="s">
        <v>371</v>
      </c>
      <c r="C734" s="203" t="s">
        <v>2630</v>
      </c>
      <c r="D734" s="203" t="str">
        <f t="shared" si="11"/>
        <v>神奈川県中井町</v>
      </c>
      <c r="E734" s="203" t="s">
        <v>2629</v>
      </c>
      <c r="F734" s="203" t="s">
        <v>2569</v>
      </c>
      <c r="G734" s="203" t="s">
        <v>2631</v>
      </c>
    </row>
    <row r="735" spans="1:7">
      <c r="A735" s="203" t="s">
        <v>2632</v>
      </c>
      <c r="B735" s="203" t="s">
        <v>371</v>
      </c>
      <c r="C735" s="203" t="s">
        <v>2633</v>
      </c>
      <c r="D735" s="203" t="str">
        <f t="shared" si="11"/>
        <v>神奈川県大井町</v>
      </c>
      <c r="E735" s="203" t="s">
        <v>2632</v>
      </c>
      <c r="F735" s="203" t="s">
        <v>2569</v>
      </c>
      <c r="G735" s="203" t="s">
        <v>2634</v>
      </c>
    </row>
    <row r="736" spans="1:7">
      <c r="A736" s="203" t="s">
        <v>2635</v>
      </c>
      <c r="B736" s="203" t="s">
        <v>371</v>
      </c>
      <c r="C736" s="203" t="s">
        <v>2636</v>
      </c>
      <c r="D736" s="203" t="str">
        <f t="shared" si="11"/>
        <v>神奈川県松田町</v>
      </c>
      <c r="E736" s="203" t="s">
        <v>2635</v>
      </c>
      <c r="F736" s="203" t="s">
        <v>2569</v>
      </c>
      <c r="G736" s="203" t="s">
        <v>2637</v>
      </c>
    </row>
    <row r="737" spans="1:7">
      <c r="A737" s="203" t="s">
        <v>2638</v>
      </c>
      <c r="B737" s="203" t="s">
        <v>371</v>
      </c>
      <c r="C737" s="203" t="s">
        <v>2639</v>
      </c>
      <c r="D737" s="203" t="str">
        <f t="shared" si="11"/>
        <v>神奈川県山北町</v>
      </c>
      <c r="E737" s="203" t="s">
        <v>2638</v>
      </c>
      <c r="F737" s="203" t="s">
        <v>2569</v>
      </c>
      <c r="G737" s="203" t="s">
        <v>2640</v>
      </c>
    </row>
    <row r="738" spans="1:7">
      <c r="A738" s="203" t="s">
        <v>2641</v>
      </c>
      <c r="B738" s="203" t="s">
        <v>371</v>
      </c>
      <c r="C738" s="203" t="s">
        <v>2642</v>
      </c>
      <c r="D738" s="203" t="str">
        <f t="shared" si="11"/>
        <v>神奈川県開成町</v>
      </c>
      <c r="E738" s="203" t="s">
        <v>2641</v>
      </c>
      <c r="F738" s="203" t="s">
        <v>2569</v>
      </c>
      <c r="G738" s="203" t="s">
        <v>2643</v>
      </c>
    </row>
    <row r="739" spans="1:7">
      <c r="A739" s="203" t="s">
        <v>2644</v>
      </c>
      <c r="B739" s="203" t="s">
        <v>371</v>
      </c>
      <c r="C739" s="203" t="s">
        <v>2645</v>
      </c>
      <c r="D739" s="203" t="str">
        <f t="shared" si="11"/>
        <v>神奈川県箱根町</v>
      </c>
      <c r="E739" s="203" t="s">
        <v>2644</v>
      </c>
      <c r="F739" s="203" t="s">
        <v>2569</v>
      </c>
      <c r="G739" s="203" t="s">
        <v>2646</v>
      </c>
    </row>
    <row r="740" spans="1:7">
      <c r="A740" s="203" t="s">
        <v>2647</v>
      </c>
      <c r="B740" s="203" t="s">
        <v>371</v>
      </c>
      <c r="C740" s="203" t="s">
        <v>2648</v>
      </c>
      <c r="D740" s="203" t="str">
        <f t="shared" si="11"/>
        <v>神奈川県真鶴町</v>
      </c>
      <c r="E740" s="203" t="s">
        <v>2647</v>
      </c>
      <c r="F740" s="203" t="s">
        <v>2569</v>
      </c>
      <c r="G740" s="203" t="s">
        <v>2649</v>
      </c>
    </row>
    <row r="741" spans="1:7">
      <c r="A741" s="203" t="s">
        <v>2650</v>
      </c>
      <c r="B741" s="203" t="s">
        <v>371</v>
      </c>
      <c r="C741" s="203" t="s">
        <v>2651</v>
      </c>
      <c r="D741" s="203" t="str">
        <f t="shared" si="11"/>
        <v>神奈川県湯河原町</v>
      </c>
      <c r="E741" s="203" t="s">
        <v>2650</v>
      </c>
      <c r="F741" s="203" t="s">
        <v>2569</v>
      </c>
      <c r="G741" s="203" t="s">
        <v>2652</v>
      </c>
    </row>
    <row r="742" spans="1:7">
      <c r="A742" s="203" t="s">
        <v>2653</v>
      </c>
      <c r="B742" s="203" t="s">
        <v>371</v>
      </c>
      <c r="C742" s="203" t="s">
        <v>2654</v>
      </c>
      <c r="D742" s="203" t="str">
        <f t="shared" si="11"/>
        <v>神奈川県愛川町</v>
      </c>
      <c r="E742" s="203" t="s">
        <v>2653</v>
      </c>
      <c r="F742" s="203" t="s">
        <v>2569</v>
      </c>
      <c r="G742" s="203" t="s">
        <v>2655</v>
      </c>
    </row>
    <row r="743" spans="1:7">
      <c r="A743" s="203" t="s">
        <v>2656</v>
      </c>
      <c r="B743" s="203" t="s">
        <v>371</v>
      </c>
      <c r="C743" s="203" t="s">
        <v>2657</v>
      </c>
      <c r="D743" s="203" t="str">
        <f t="shared" si="11"/>
        <v>神奈川県清川村</v>
      </c>
      <c r="E743" s="203" t="s">
        <v>2656</v>
      </c>
      <c r="F743" s="203" t="s">
        <v>2569</v>
      </c>
      <c r="G743" s="203" t="s">
        <v>2658</v>
      </c>
    </row>
    <row r="744" spans="1:7">
      <c r="A744" s="200" t="s">
        <v>2659</v>
      </c>
      <c r="B744" s="200" t="s">
        <v>2660</v>
      </c>
      <c r="C744" s="200" t="s">
        <v>2660</v>
      </c>
      <c r="D744" s="200" t="str">
        <f t="shared" si="11"/>
        <v>新潟県新潟県</v>
      </c>
      <c r="E744" s="200" t="s">
        <v>2659</v>
      </c>
      <c r="F744" s="201" t="s">
        <v>2661</v>
      </c>
      <c r="G744" s="202"/>
    </row>
    <row r="745" spans="1:7">
      <c r="A745" s="203" t="s">
        <v>2662</v>
      </c>
      <c r="B745" s="203" t="s">
        <v>375</v>
      </c>
      <c r="C745" s="203" t="s">
        <v>566</v>
      </c>
      <c r="D745" s="203" t="str">
        <f t="shared" si="11"/>
        <v>新潟県新潟市</v>
      </c>
      <c r="E745" s="203" t="s">
        <v>2662</v>
      </c>
      <c r="F745" s="203" t="s">
        <v>2663</v>
      </c>
      <c r="G745" s="203" t="s">
        <v>2664</v>
      </c>
    </row>
    <row r="746" spans="1:7">
      <c r="A746" s="203" t="s">
        <v>2665</v>
      </c>
      <c r="B746" s="203" t="s">
        <v>375</v>
      </c>
      <c r="C746" s="203" t="s">
        <v>904</v>
      </c>
      <c r="D746" s="203" t="str">
        <f t="shared" si="11"/>
        <v>新潟県長岡市</v>
      </c>
      <c r="E746" s="203" t="s">
        <v>2665</v>
      </c>
      <c r="F746" s="203" t="s">
        <v>2663</v>
      </c>
      <c r="G746" s="203" t="s">
        <v>2666</v>
      </c>
    </row>
    <row r="747" spans="1:7">
      <c r="A747" s="203" t="s">
        <v>2667</v>
      </c>
      <c r="B747" s="203" t="s">
        <v>375</v>
      </c>
      <c r="C747" s="203" t="s">
        <v>2668</v>
      </c>
      <c r="D747" s="203" t="str">
        <f t="shared" si="11"/>
        <v>新潟県三条市</v>
      </c>
      <c r="E747" s="203" t="s">
        <v>2667</v>
      </c>
      <c r="F747" s="203" t="s">
        <v>2663</v>
      </c>
      <c r="G747" s="203" t="s">
        <v>2669</v>
      </c>
    </row>
    <row r="748" spans="1:7">
      <c r="A748" s="203" t="s">
        <v>2670</v>
      </c>
      <c r="B748" s="203" t="s">
        <v>375</v>
      </c>
      <c r="C748" s="203" t="s">
        <v>2671</v>
      </c>
      <c r="D748" s="203" t="str">
        <f t="shared" si="11"/>
        <v>新潟県柏崎市</v>
      </c>
      <c r="E748" s="203" t="s">
        <v>2670</v>
      </c>
      <c r="F748" s="203" t="s">
        <v>2663</v>
      </c>
      <c r="G748" s="203" t="s">
        <v>2672</v>
      </c>
    </row>
    <row r="749" spans="1:7">
      <c r="A749" s="203" t="s">
        <v>2673</v>
      </c>
      <c r="B749" s="203" t="s">
        <v>375</v>
      </c>
      <c r="C749" s="203" t="s">
        <v>2674</v>
      </c>
      <c r="D749" s="203" t="str">
        <f t="shared" si="11"/>
        <v>新潟県新発田市</v>
      </c>
      <c r="E749" s="203" t="s">
        <v>2673</v>
      </c>
      <c r="F749" s="203" t="s">
        <v>2663</v>
      </c>
      <c r="G749" s="203" t="s">
        <v>2675</v>
      </c>
    </row>
    <row r="750" spans="1:7">
      <c r="A750" s="203" t="s">
        <v>2676</v>
      </c>
      <c r="B750" s="203" t="s">
        <v>375</v>
      </c>
      <c r="C750" s="203" t="s">
        <v>2677</v>
      </c>
      <c r="D750" s="203" t="str">
        <f t="shared" si="11"/>
        <v>新潟県小千谷市</v>
      </c>
      <c r="E750" s="203" t="s">
        <v>2676</v>
      </c>
      <c r="F750" s="203" t="s">
        <v>2663</v>
      </c>
      <c r="G750" s="203" t="s">
        <v>2678</v>
      </c>
    </row>
    <row r="751" spans="1:7">
      <c r="A751" s="203" t="s">
        <v>2679</v>
      </c>
      <c r="B751" s="203" t="s">
        <v>375</v>
      </c>
      <c r="C751" s="203" t="s">
        <v>2680</v>
      </c>
      <c r="D751" s="203" t="str">
        <f t="shared" si="11"/>
        <v>新潟県加茂市</v>
      </c>
      <c r="E751" s="203" t="s">
        <v>2679</v>
      </c>
      <c r="F751" s="203" t="s">
        <v>2663</v>
      </c>
      <c r="G751" s="203" t="s">
        <v>2681</v>
      </c>
    </row>
    <row r="752" spans="1:7">
      <c r="A752" s="203" t="s">
        <v>2682</v>
      </c>
      <c r="B752" s="203" t="s">
        <v>375</v>
      </c>
      <c r="C752" s="203" t="s">
        <v>2683</v>
      </c>
      <c r="D752" s="203" t="str">
        <f t="shared" si="11"/>
        <v>新潟県十日町市</v>
      </c>
      <c r="E752" s="203" t="s">
        <v>2682</v>
      </c>
      <c r="F752" s="203" t="s">
        <v>2663</v>
      </c>
      <c r="G752" s="203" t="s">
        <v>2684</v>
      </c>
    </row>
    <row r="753" spans="1:7">
      <c r="A753" s="203" t="s">
        <v>2685</v>
      </c>
      <c r="B753" s="203" t="s">
        <v>375</v>
      </c>
      <c r="C753" s="203" t="s">
        <v>2686</v>
      </c>
      <c r="D753" s="203" t="str">
        <f t="shared" si="11"/>
        <v>新潟県見附市</v>
      </c>
      <c r="E753" s="203" t="s">
        <v>2685</v>
      </c>
      <c r="F753" s="203" t="s">
        <v>2663</v>
      </c>
      <c r="G753" s="203" t="s">
        <v>2687</v>
      </c>
    </row>
    <row r="754" spans="1:7">
      <c r="A754" s="203" t="s">
        <v>2688</v>
      </c>
      <c r="B754" s="203" t="s">
        <v>375</v>
      </c>
      <c r="C754" s="203" t="s">
        <v>2689</v>
      </c>
      <c r="D754" s="203" t="str">
        <f t="shared" si="11"/>
        <v>新潟県村上市</v>
      </c>
      <c r="E754" s="203" t="s">
        <v>2688</v>
      </c>
      <c r="F754" s="203" t="s">
        <v>2663</v>
      </c>
      <c r="G754" s="203" t="s">
        <v>2690</v>
      </c>
    </row>
    <row r="755" spans="1:7">
      <c r="A755" s="203" t="s">
        <v>2691</v>
      </c>
      <c r="B755" s="203" t="s">
        <v>375</v>
      </c>
      <c r="C755" s="203" t="s">
        <v>2692</v>
      </c>
      <c r="D755" s="203" t="str">
        <f t="shared" si="11"/>
        <v>新潟県燕市</v>
      </c>
      <c r="E755" s="203" t="s">
        <v>2691</v>
      </c>
      <c r="F755" s="203" t="s">
        <v>2663</v>
      </c>
      <c r="G755" s="203" t="s">
        <v>2693</v>
      </c>
    </row>
    <row r="756" spans="1:7">
      <c r="A756" s="203" t="s">
        <v>2694</v>
      </c>
      <c r="B756" s="203" t="s">
        <v>375</v>
      </c>
      <c r="C756" s="203" t="s">
        <v>2695</v>
      </c>
      <c r="D756" s="203" t="str">
        <f t="shared" si="11"/>
        <v>新潟県糸魚川市</v>
      </c>
      <c r="E756" s="203" t="s">
        <v>2694</v>
      </c>
      <c r="F756" s="203" t="s">
        <v>2663</v>
      </c>
      <c r="G756" s="203" t="s">
        <v>2696</v>
      </c>
    </row>
    <row r="757" spans="1:7">
      <c r="A757" s="203" t="s">
        <v>2697</v>
      </c>
      <c r="B757" s="203" t="s">
        <v>375</v>
      </c>
      <c r="C757" s="203" t="s">
        <v>2698</v>
      </c>
      <c r="D757" s="203" t="str">
        <f t="shared" si="11"/>
        <v>新潟県妙高市</v>
      </c>
      <c r="E757" s="203" t="s">
        <v>2697</v>
      </c>
      <c r="F757" s="203" t="s">
        <v>2663</v>
      </c>
      <c r="G757" s="203" t="s">
        <v>2699</v>
      </c>
    </row>
    <row r="758" spans="1:7">
      <c r="A758" s="203" t="s">
        <v>2700</v>
      </c>
      <c r="B758" s="203" t="s">
        <v>375</v>
      </c>
      <c r="C758" s="203" t="s">
        <v>2701</v>
      </c>
      <c r="D758" s="203" t="str">
        <f t="shared" si="11"/>
        <v>新潟県五泉市</v>
      </c>
      <c r="E758" s="203" t="s">
        <v>2700</v>
      </c>
      <c r="F758" s="203" t="s">
        <v>2663</v>
      </c>
      <c r="G758" s="203" t="s">
        <v>2702</v>
      </c>
    </row>
    <row r="759" spans="1:7">
      <c r="A759" s="203" t="s">
        <v>2703</v>
      </c>
      <c r="B759" s="203" t="s">
        <v>375</v>
      </c>
      <c r="C759" s="203" t="s">
        <v>908</v>
      </c>
      <c r="D759" s="203" t="str">
        <f t="shared" si="11"/>
        <v>新潟県上越市</v>
      </c>
      <c r="E759" s="203" t="s">
        <v>2703</v>
      </c>
      <c r="F759" s="203" t="s">
        <v>2663</v>
      </c>
      <c r="G759" s="203" t="s">
        <v>2704</v>
      </c>
    </row>
    <row r="760" spans="1:7">
      <c r="A760" s="203" t="s">
        <v>2705</v>
      </c>
      <c r="B760" s="203" t="s">
        <v>375</v>
      </c>
      <c r="C760" s="203" t="s">
        <v>2706</v>
      </c>
      <c r="D760" s="203" t="str">
        <f t="shared" si="11"/>
        <v>新潟県阿賀野市</v>
      </c>
      <c r="E760" s="203" t="s">
        <v>2705</v>
      </c>
      <c r="F760" s="203" t="s">
        <v>2663</v>
      </c>
      <c r="G760" s="203" t="s">
        <v>2707</v>
      </c>
    </row>
    <row r="761" spans="1:7">
      <c r="A761" s="203" t="s">
        <v>2708</v>
      </c>
      <c r="B761" s="203" t="s">
        <v>375</v>
      </c>
      <c r="C761" s="203" t="s">
        <v>2709</v>
      </c>
      <c r="D761" s="203" t="str">
        <f t="shared" si="11"/>
        <v>新潟県佐渡市</v>
      </c>
      <c r="E761" s="203" t="s">
        <v>2708</v>
      </c>
      <c r="F761" s="203" t="s">
        <v>2663</v>
      </c>
      <c r="G761" s="203" t="s">
        <v>2710</v>
      </c>
    </row>
    <row r="762" spans="1:7">
      <c r="A762" s="203" t="s">
        <v>2711</v>
      </c>
      <c r="B762" s="203" t="s">
        <v>375</v>
      </c>
      <c r="C762" s="203" t="s">
        <v>2712</v>
      </c>
      <c r="D762" s="203" t="str">
        <f t="shared" si="11"/>
        <v>新潟県魚沼市</v>
      </c>
      <c r="E762" s="203" t="s">
        <v>2711</v>
      </c>
      <c r="F762" s="203" t="s">
        <v>2663</v>
      </c>
      <c r="G762" s="203" t="s">
        <v>2713</v>
      </c>
    </row>
    <row r="763" spans="1:7">
      <c r="A763" s="203" t="s">
        <v>2714</v>
      </c>
      <c r="B763" s="203" t="s">
        <v>375</v>
      </c>
      <c r="C763" s="203" t="s">
        <v>2715</v>
      </c>
      <c r="D763" s="203" t="str">
        <f t="shared" si="11"/>
        <v>新潟県南魚沼市</v>
      </c>
      <c r="E763" s="203" t="s">
        <v>2714</v>
      </c>
      <c r="F763" s="203" t="s">
        <v>2663</v>
      </c>
      <c r="G763" s="203" t="s">
        <v>2716</v>
      </c>
    </row>
    <row r="764" spans="1:7">
      <c r="A764" s="203" t="s">
        <v>2717</v>
      </c>
      <c r="B764" s="203" t="s">
        <v>375</v>
      </c>
      <c r="C764" s="203" t="s">
        <v>2718</v>
      </c>
      <c r="D764" s="203" t="str">
        <f t="shared" si="11"/>
        <v>新潟県胎内市</v>
      </c>
      <c r="E764" s="203" t="s">
        <v>2717</v>
      </c>
      <c r="F764" s="203" t="s">
        <v>2663</v>
      </c>
      <c r="G764" s="203" t="s">
        <v>2719</v>
      </c>
    </row>
    <row r="765" spans="1:7">
      <c r="A765" s="203" t="s">
        <v>2720</v>
      </c>
      <c r="B765" s="203" t="s">
        <v>375</v>
      </c>
      <c r="C765" s="203" t="s">
        <v>2721</v>
      </c>
      <c r="D765" s="203" t="str">
        <f t="shared" si="11"/>
        <v>新潟県聖籠町</v>
      </c>
      <c r="E765" s="203" t="s">
        <v>2720</v>
      </c>
      <c r="F765" s="203" t="s">
        <v>2663</v>
      </c>
      <c r="G765" s="203" t="s">
        <v>2722</v>
      </c>
    </row>
    <row r="766" spans="1:7">
      <c r="A766" s="203" t="s">
        <v>2723</v>
      </c>
      <c r="B766" s="203" t="s">
        <v>375</v>
      </c>
      <c r="C766" s="203" t="s">
        <v>2724</v>
      </c>
      <c r="D766" s="203" t="str">
        <f t="shared" si="11"/>
        <v>新潟県弥彦村</v>
      </c>
      <c r="E766" s="203" t="s">
        <v>2723</v>
      </c>
      <c r="F766" s="203" t="s">
        <v>2663</v>
      </c>
      <c r="G766" s="203" t="s">
        <v>2725</v>
      </c>
    </row>
    <row r="767" spans="1:7">
      <c r="A767" s="203" t="s">
        <v>2726</v>
      </c>
      <c r="B767" s="203" t="s">
        <v>375</v>
      </c>
      <c r="C767" s="203" t="s">
        <v>2727</v>
      </c>
      <c r="D767" s="203" t="str">
        <f t="shared" si="11"/>
        <v>新潟県田上町</v>
      </c>
      <c r="E767" s="203" t="s">
        <v>2726</v>
      </c>
      <c r="F767" s="203" t="s">
        <v>2663</v>
      </c>
      <c r="G767" s="203" t="s">
        <v>2728</v>
      </c>
    </row>
    <row r="768" spans="1:7">
      <c r="A768" s="203" t="s">
        <v>2729</v>
      </c>
      <c r="B768" s="203" t="s">
        <v>375</v>
      </c>
      <c r="C768" s="203" t="s">
        <v>2730</v>
      </c>
      <c r="D768" s="203" t="str">
        <f t="shared" si="11"/>
        <v>新潟県阿賀町</v>
      </c>
      <c r="E768" s="203" t="s">
        <v>2729</v>
      </c>
      <c r="F768" s="203" t="s">
        <v>2663</v>
      </c>
      <c r="G768" s="203" t="s">
        <v>2731</v>
      </c>
    </row>
    <row r="769" spans="1:7">
      <c r="A769" s="203" t="s">
        <v>2732</v>
      </c>
      <c r="B769" s="203" t="s">
        <v>375</v>
      </c>
      <c r="C769" s="203" t="s">
        <v>2733</v>
      </c>
      <c r="D769" s="203" t="str">
        <f t="shared" si="11"/>
        <v>新潟県出雲崎町</v>
      </c>
      <c r="E769" s="203" t="s">
        <v>2732</v>
      </c>
      <c r="F769" s="203" t="s">
        <v>2663</v>
      </c>
      <c r="G769" s="203" t="s">
        <v>2734</v>
      </c>
    </row>
    <row r="770" spans="1:7">
      <c r="A770" s="203" t="s">
        <v>2735</v>
      </c>
      <c r="B770" s="203" t="s">
        <v>375</v>
      </c>
      <c r="C770" s="203" t="s">
        <v>2736</v>
      </c>
      <c r="D770" s="203" t="str">
        <f t="shared" si="11"/>
        <v>新潟県湯沢町</v>
      </c>
      <c r="E770" s="203" t="s">
        <v>2735</v>
      </c>
      <c r="F770" s="203" t="s">
        <v>2663</v>
      </c>
      <c r="G770" s="203" t="s">
        <v>2737</v>
      </c>
    </row>
    <row r="771" spans="1:7">
      <c r="A771" s="203" t="s">
        <v>2738</v>
      </c>
      <c r="B771" s="203" t="s">
        <v>375</v>
      </c>
      <c r="C771" s="203" t="s">
        <v>2739</v>
      </c>
      <c r="D771" s="203" t="str">
        <f t="shared" ref="D771:D834" si="12">B771&amp;C771</f>
        <v>新潟県津南町</v>
      </c>
      <c r="E771" s="203" t="s">
        <v>2738</v>
      </c>
      <c r="F771" s="203" t="s">
        <v>2663</v>
      </c>
      <c r="G771" s="203" t="s">
        <v>2740</v>
      </c>
    </row>
    <row r="772" spans="1:7">
      <c r="A772" s="203" t="s">
        <v>2741</v>
      </c>
      <c r="B772" s="203" t="s">
        <v>375</v>
      </c>
      <c r="C772" s="203" t="s">
        <v>2742</v>
      </c>
      <c r="D772" s="203" t="str">
        <f t="shared" si="12"/>
        <v>新潟県刈羽村</v>
      </c>
      <c r="E772" s="203" t="s">
        <v>2741</v>
      </c>
      <c r="F772" s="203" t="s">
        <v>2663</v>
      </c>
      <c r="G772" s="203" t="s">
        <v>2743</v>
      </c>
    </row>
    <row r="773" spans="1:7">
      <c r="A773" s="203" t="s">
        <v>2744</v>
      </c>
      <c r="B773" s="203" t="s">
        <v>375</v>
      </c>
      <c r="C773" s="203" t="s">
        <v>2745</v>
      </c>
      <c r="D773" s="203" t="str">
        <f t="shared" si="12"/>
        <v>新潟県関川村</v>
      </c>
      <c r="E773" s="203" t="s">
        <v>2744</v>
      </c>
      <c r="F773" s="203" t="s">
        <v>2663</v>
      </c>
      <c r="G773" s="203" t="s">
        <v>2746</v>
      </c>
    </row>
    <row r="774" spans="1:7">
      <c r="A774" s="203" t="s">
        <v>2747</v>
      </c>
      <c r="B774" s="203" t="s">
        <v>375</v>
      </c>
      <c r="C774" s="203" t="s">
        <v>2748</v>
      </c>
      <c r="D774" s="203" t="str">
        <f t="shared" si="12"/>
        <v>新潟県粟島浦村</v>
      </c>
      <c r="E774" s="203" t="s">
        <v>2747</v>
      </c>
      <c r="F774" s="203" t="s">
        <v>2663</v>
      </c>
      <c r="G774" s="203" t="s">
        <v>2749</v>
      </c>
    </row>
    <row r="775" spans="1:7">
      <c r="A775" s="200" t="s">
        <v>2750</v>
      </c>
      <c r="B775" s="200" t="s">
        <v>2751</v>
      </c>
      <c r="C775" s="200" t="s">
        <v>2751</v>
      </c>
      <c r="D775" s="200" t="str">
        <f t="shared" si="12"/>
        <v>富山県富山県</v>
      </c>
      <c r="E775" s="200" t="s">
        <v>2750</v>
      </c>
      <c r="F775" s="201" t="s">
        <v>2752</v>
      </c>
      <c r="G775" s="202"/>
    </row>
    <row r="776" spans="1:7">
      <c r="A776" s="203" t="s">
        <v>2753</v>
      </c>
      <c r="B776" s="203" t="s">
        <v>379</v>
      </c>
      <c r="C776" s="203" t="s">
        <v>698</v>
      </c>
      <c r="D776" s="203" t="str">
        <f t="shared" si="12"/>
        <v>富山県富山市</v>
      </c>
      <c r="E776" s="203" t="s">
        <v>2753</v>
      </c>
      <c r="F776" s="203" t="s">
        <v>2754</v>
      </c>
      <c r="G776" s="203" t="s">
        <v>2755</v>
      </c>
    </row>
    <row r="777" spans="1:7">
      <c r="A777" s="203" t="s">
        <v>2756</v>
      </c>
      <c r="B777" s="203" t="s">
        <v>379</v>
      </c>
      <c r="C777" s="203" t="s">
        <v>2757</v>
      </c>
      <c r="D777" s="203" t="str">
        <f t="shared" si="12"/>
        <v>富山県高岡市</v>
      </c>
      <c r="E777" s="203" t="s">
        <v>2756</v>
      </c>
      <c r="F777" s="203" t="s">
        <v>2754</v>
      </c>
      <c r="G777" s="203" t="s">
        <v>2758</v>
      </c>
    </row>
    <row r="778" spans="1:7">
      <c r="A778" s="203" t="s">
        <v>2759</v>
      </c>
      <c r="B778" s="203" t="s">
        <v>379</v>
      </c>
      <c r="C778" s="203" t="s">
        <v>2760</v>
      </c>
      <c r="D778" s="203" t="str">
        <f t="shared" si="12"/>
        <v>富山県魚津市</v>
      </c>
      <c r="E778" s="203" t="s">
        <v>2759</v>
      </c>
      <c r="F778" s="203" t="s">
        <v>2754</v>
      </c>
      <c r="G778" s="203" t="s">
        <v>2761</v>
      </c>
    </row>
    <row r="779" spans="1:7">
      <c r="A779" s="203" t="s">
        <v>2762</v>
      </c>
      <c r="B779" s="203" t="s">
        <v>379</v>
      </c>
      <c r="C779" s="203" t="s">
        <v>2763</v>
      </c>
      <c r="D779" s="203" t="str">
        <f t="shared" si="12"/>
        <v>富山県氷見市</v>
      </c>
      <c r="E779" s="203" t="s">
        <v>2762</v>
      </c>
      <c r="F779" s="203" t="s">
        <v>2754</v>
      </c>
      <c r="G779" s="203" t="s">
        <v>2764</v>
      </c>
    </row>
    <row r="780" spans="1:7">
      <c r="A780" s="203" t="s">
        <v>2765</v>
      </c>
      <c r="B780" s="203" t="s">
        <v>379</v>
      </c>
      <c r="C780" s="203" t="s">
        <v>2766</v>
      </c>
      <c r="D780" s="203" t="str">
        <f t="shared" si="12"/>
        <v>富山県滑川市</v>
      </c>
      <c r="E780" s="203" t="s">
        <v>2765</v>
      </c>
      <c r="F780" s="203" t="s">
        <v>2754</v>
      </c>
      <c r="G780" s="203" t="s">
        <v>2767</v>
      </c>
    </row>
    <row r="781" spans="1:7">
      <c r="A781" s="203" t="s">
        <v>2768</v>
      </c>
      <c r="B781" s="203" t="s">
        <v>379</v>
      </c>
      <c r="C781" s="203" t="s">
        <v>2769</v>
      </c>
      <c r="D781" s="203" t="str">
        <f t="shared" si="12"/>
        <v>富山県黒部市</v>
      </c>
      <c r="E781" s="203" t="s">
        <v>2768</v>
      </c>
      <c r="F781" s="203" t="s">
        <v>2754</v>
      </c>
      <c r="G781" s="203" t="s">
        <v>2770</v>
      </c>
    </row>
    <row r="782" spans="1:7">
      <c r="A782" s="203" t="s">
        <v>2771</v>
      </c>
      <c r="B782" s="203" t="s">
        <v>379</v>
      </c>
      <c r="C782" s="203" t="s">
        <v>2772</v>
      </c>
      <c r="D782" s="203" t="str">
        <f t="shared" si="12"/>
        <v>富山県砺波市</v>
      </c>
      <c r="E782" s="203" t="s">
        <v>2771</v>
      </c>
      <c r="F782" s="203" t="s">
        <v>2754</v>
      </c>
      <c r="G782" s="203" t="s">
        <v>2773</v>
      </c>
    </row>
    <row r="783" spans="1:7">
      <c r="A783" s="203" t="s">
        <v>2774</v>
      </c>
      <c r="B783" s="203" t="s">
        <v>379</v>
      </c>
      <c r="C783" s="203" t="s">
        <v>2775</v>
      </c>
      <c r="D783" s="203" t="str">
        <f t="shared" si="12"/>
        <v>富山県小矢部市</v>
      </c>
      <c r="E783" s="203" t="s">
        <v>2774</v>
      </c>
      <c r="F783" s="203" t="s">
        <v>2754</v>
      </c>
      <c r="G783" s="203" t="s">
        <v>2776</v>
      </c>
    </row>
    <row r="784" spans="1:7">
      <c r="A784" s="203" t="s">
        <v>2777</v>
      </c>
      <c r="B784" s="203" t="s">
        <v>379</v>
      </c>
      <c r="C784" s="203" t="s">
        <v>2778</v>
      </c>
      <c r="D784" s="203" t="str">
        <f t="shared" si="12"/>
        <v>富山県南砺市</v>
      </c>
      <c r="E784" s="203" t="s">
        <v>2777</v>
      </c>
      <c r="F784" s="203" t="s">
        <v>2754</v>
      </c>
      <c r="G784" s="203" t="s">
        <v>2779</v>
      </c>
    </row>
    <row r="785" spans="1:7">
      <c r="A785" s="203" t="s">
        <v>2780</v>
      </c>
      <c r="B785" s="203" t="s">
        <v>379</v>
      </c>
      <c r="C785" s="203" t="s">
        <v>2781</v>
      </c>
      <c r="D785" s="203" t="str">
        <f t="shared" si="12"/>
        <v>富山県射水市</v>
      </c>
      <c r="E785" s="203" t="s">
        <v>2780</v>
      </c>
      <c r="F785" s="203" t="s">
        <v>2754</v>
      </c>
      <c r="G785" s="203" t="s">
        <v>2782</v>
      </c>
    </row>
    <row r="786" spans="1:7">
      <c r="A786" s="203" t="s">
        <v>2783</v>
      </c>
      <c r="B786" s="203" t="s">
        <v>379</v>
      </c>
      <c r="C786" s="203" t="s">
        <v>2784</v>
      </c>
      <c r="D786" s="203" t="str">
        <f t="shared" si="12"/>
        <v>富山県舟橋村</v>
      </c>
      <c r="E786" s="203" t="s">
        <v>2783</v>
      </c>
      <c r="F786" s="203" t="s">
        <v>2754</v>
      </c>
      <c r="G786" s="203" t="s">
        <v>2785</v>
      </c>
    </row>
    <row r="787" spans="1:7">
      <c r="A787" s="203" t="s">
        <v>2786</v>
      </c>
      <c r="B787" s="203" t="s">
        <v>379</v>
      </c>
      <c r="C787" s="203" t="s">
        <v>2787</v>
      </c>
      <c r="D787" s="203" t="str">
        <f t="shared" si="12"/>
        <v>富山県上市町</v>
      </c>
      <c r="E787" s="203" t="s">
        <v>2786</v>
      </c>
      <c r="F787" s="203" t="s">
        <v>2754</v>
      </c>
      <c r="G787" s="203" t="s">
        <v>2788</v>
      </c>
    </row>
    <row r="788" spans="1:7">
      <c r="A788" s="203" t="s">
        <v>2789</v>
      </c>
      <c r="B788" s="203" t="s">
        <v>379</v>
      </c>
      <c r="C788" s="203" t="s">
        <v>2790</v>
      </c>
      <c r="D788" s="203" t="str">
        <f t="shared" si="12"/>
        <v>富山県立山町</v>
      </c>
      <c r="E788" s="203" t="s">
        <v>2789</v>
      </c>
      <c r="F788" s="203" t="s">
        <v>2754</v>
      </c>
      <c r="G788" s="203" t="s">
        <v>2791</v>
      </c>
    </row>
    <row r="789" spans="1:7">
      <c r="A789" s="203" t="s">
        <v>2792</v>
      </c>
      <c r="B789" s="203" t="s">
        <v>379</v>
      </c>
      <c r="C789" s="203" t="s">
        <v>2793</v>
      </c>
      <c r="D789" s="203" t="str">
        <f t="shared" si="12"/>
        <v>富山県入善町</v>
      </c>
      <c r="E789" s="203" t="s">
        <v>2792</v>
      </c>
      <c r="F789" s="203" t="s">
        <v>2754</v>
      </c>
      <c r="G789" s="203" t="s">
        <v>2794</v>
      </c>
    </row>
    <row r="790" spans="1:7">
      <c r="A790" s="203" t="s">
        <v>2795</v>
      </c>
      <c r="B790" s="203" t="s">
        <v>379</v>
      </c>
      <c r="C790" s="203" t="s">
        <v>1488</v>
      </c>
      <c r="D790" s="203" t="str">
        <f t="shared" si="12"/>
        <v>富山県朝日町</v>
      </c>
      <c r="E790" s="203" t="s">
        <v>2795</v>
      </c>
      <c r="F790" s="203" t="s">
        <v>2754</v>
      </c>
      <c r="G790" s="203" t="s">
        <v>1489</v>
      </c>
    </row>
    <row r="791" spans="1:7">
      <c r="A791" s="200" t="s">
        <v>2796</v>
      </c>
      <c r="B791" s="200" t="s">
        <v>2797</v>
      </c>
      <c r="C791" s="200" t="s">
        <v>2797</v>
      </c>
      <c r="D791" s="200" t="str">
        <f t="shared" si="12"/>
        <v>石川県石川県</v>
      </c>
      <c r="E791" s="200" t="s">
        <v>2796</v>
      </c>
      <c r="F791" s="201" t="s">
        <v>2798</v>
      </c>
      <c r="G791" s="202"/>
    </row>
    <row r="792" spans="1:7">
      <c r="A792" s="203" t="s">
        <v>2799</v>
      </c>
      <c r="B792" s="203" t="s">
        <v>383</v>
      </c>
      <c r="C792" s="203" t="s">
        <v>591</v>
      </c>
      <c r="D792" s="203" t="str">
        <f t="shared" si="12"/>
        <v>石川県金沢市</v>
      </c>
      <c r="E792" s="203" t="s">
        <v>2799</v>
      </c>
      <c r="F792" s="203" t="s">
        <v>2800</v>
      </c>
      <c r="G792" s="203" t="s">
        <v>2801</v>
      </c>
    </row>
    <row r="793" spans="1:7">
      <c r="A793" s="203" t="s">
        <v>2802</v>
      </c>
      <c r="B793" s="203" t="s">
        <v>383</v>
      </c>
      <c r="C793" s="203" t="s">
        <v>2803</v>
      </c>
      <c r="D793" s="203" t="str">
        <f t="shared" si="12"/>
        <v>石川県七尾市</v>
      </c>
      <c r="E793" s="203" t="s">
        <v>2802</v>
      </c>
      <c r="F793" s="203" t="s">
        <v>2800</v>
      </c>
      <c r="G793" s="203" t="s">
        <v>2804</v>
      </c>
    </row>
    <row r="794" spans="1:7">
      <c r="A794" s="203" t="s">
        <v>2805</v>
      </c>
      <c r="B794" s="203" t="s">
        <v>383</v>
      </c>
      <c r="C794" s="203" t="s">
        <v>2806</v>
      </c>
      <c r="D794" s="203" t="str">
        <f t="shared" si="12"/>
        <v>石川県小松市</v>
      </c>
      <c r="E794" s="203" t="s">
        <v>2805</v>
      </c>
      <c r="F794" s="203" t="s">
        <v>2800</v>
      </c>
      <c r="G794" s="203" t="s">
        <v>2807</v>
      </c>
    </row>
    <row r="795" spans="1:7">
      <c r="A795" s="203" t="s">
        <v>2808</v>
      </c>
      <c r="B795" s="203" t="s">
        <v>383</v>
      </c>
      <c r="C795" s="203" t="s">
        <v>2809</v>
      </c>
      <c r="D795" s="203" t="str">
        <f t="shared" si="12"/>
        <v>石川県輪島市</v>
      </c>
      <c r="E795" s="203" t="s">
        <v>2808</v>
      </c>
      <c r="F795" s="203" t="s">
        <v>2800</v>
      </c>
      <c r="G795" s="203" t="s">
        <v>2810</v>
      </c>
    </row>
    <row r="796" spans="1:7">
      <c r="A796" s="203" t="s">
        <v>2811</v>
      </c>
      <c r="B796" s="203" t="s">
        <v>383</v>
      </c>
      <c r="C796" s="203" t="s">
        <v>2812</v>
      </c>
      <c r="D796" s="203" t="str">
        <f t="shared" si="12"/>
        <v>石川県珠洲市</v>
      </c>
      <c r="E796" s="203" t="s">
        <v>2811</v>
      </c>
      <c r="F796" s="203" t="s">
        <v>2800</v>
      </c>
      <c r="G796" s="203" t="s">
        <v>2813</v>
      </c>
    </row>
    <row r="797" spans="1:7">
      <c r="A797" s="203" t="s">
        <v>2814</v>
      </c>
      <c r="B797" s="203" t="s">
        <v>383</v>
      </c>
      <c r="C797" s="203" t="s">
        <v>2815</v>
      </c>
      <c r="D797" s="203" t="str">
        <f t="shared" si="12"/>
        <v>石川県加賀市</v>
      </c>
      <c r="E797" s="203" t="s">
        <v>2814</v>
      </c>
      <c r="F797" s="203" t="s">
        <v>2800</v>
      </c>
      <c r="G797" s="203" t="s">
        <v>2816</v>
      </c>
    </row>
    <row r="798" spans="1:7">
      <c r="A798" s="203" t="s">
        <v>2817</v>
      </c>
      <c r="B798" s="203" t="s">
        <v>383</v>
      </c>
      <c r="C798" s="203" t="s">
        <v>2818</v>
      </c>
      <c r="D798" s="203" t="str">
        <f t="shared" si="12"/>
        <v>石川県羽咋市</v>
      </c>
      <c r="E798" s="203" t="s">
        <v>2817</v>
      </c>
      <c r="F798" s="203" t="s">
        <v>2800</v>
      </c>
      <c r="G798" s="203" t="s">
        <v>2819</v>
      </c>
    </row>
    <row r="799" spans="1:7">
      <c r="A799" s="203" t="s">
        <v>2820</v>
      </c>
      <c r="B799" s="203" t="s">
        <v>383</v>
      </c>
      <c r="C799" s="203" t="s">
        <v>2821</v>
      </c>
      <c r="D799" s="203" t="str">
        <f t="shared" si="12"/>
        <v>石川県かほく市</v>
      </c>
      <c r="E799" s="203" t="s">
        <v>2820</v>
      </c>
      <c r="F799" s="203" t="s">
        <v>2800</v>
      </c>
      <c r="G799" s="203" t="s">
        <v>2822</v>
      </c>
    </row>
    <row r="800" spans="1:7">
      <c r="A800" s="203" t="s">
        <v>2823</v>
      </c>
      <c r="B800" s="203" t="s">
        <v>383</v>
      </c>
      <c r="C800" s="203" t="s">
        <v>2824</v>
      </c>
      <c r="D800" s="203" t="str">
        <f t="shared" si="12"/>
        <v>石川県白山市</v>
      </c>
      <c r="E800" s="203" t="s">
        <v>2823</v>
      </c>
      <c r="F800" s="203" t="s">
        <v>2800</v>
      </c>
      <c r="G800" s="203" t="s">
        <v>2825</v>
      </c>
    </row>
    <row r="801" spans="1:7">
      <c r="A801" s="203" t="s">
        <v>2826</v>
      </c>
      <c r="B801" s="203" t="s">
        <v>383</v>
      </c>
      <c r="C801" s="203" t="s">
        <v>2827</v>
      </c>
      <c r="D801" s="203" t="str">
        <f t="shared" si="12"/>
        <v>石川県能美市</v>
      </c>
      <c r="E801" s="203" t="s">
        <v>2826</v>
      </c>
      <c r="F801" s="203" t="s">
        <v>2800</v>
      </c>
      <c r="G801" s="203" t="s">
        <v>2828</v>
      </c>
    </row>
    <row r="802" spans="1:7">
      <c r="A802" s="203" t="s">
        <v>2829</v>
      </c>
      <c r="B802" s="203" t="s">
        <v>383</v>
      </c>
      <c r="C802" s="203" t="s">
        <v>2830</v>
      </c>
      <c r="D802" s="203" t="str">
        <f t="shared" si="12"/>
        <v>石川県野々市市</v>
      </c>
      <c r="E802" s="203" t="s">
        <v>2829</v>
      </c>
      <c r="F802" s="203" t="s">
        <v>2800</v>
      </c>
      <c r="G802" s="203" t="s">
        <v>2831</v>
      </c>
    </row>
    <row r="803" spans="1:7">
      <c r="A803" s="203" t="s">
        <v>2832</v>
      </c>
      <c r="B803" s="203" t="s">
        <v>383</v>
      </c>
      <c r="C803" s="203" t="s">
        <v>2833</v>
      </c>
      <c r="D803" s="203" t="str">
        <f t="shared" si="12"/>
        <v>石川県川北町</v>
      </c>
      <c r="E803" s="203" t="s">
        <v>2832</v>
      </c>
      <c r="F803" s="203" t="s">
        <v>2800</v>
      </c>
      <c r="G803" s="203" t="s">
        <v>2834</v>
      </c>
    </row>
    <row r="804" spans="1:7">
      <c r="A804" s="203" t="s">
        <v>2835</v>
      </c>
      <c r="B804" s="203" t="s">
        <v>383</v>
      </c>
      <c r="C804" s="203" t="s">
        <v>2836</v>
      </c>
      <c r="D804" s="203" t="str">
        <f t="shared" si="12"/>
        <v>石川県津幡町</v>
      </c>
      <c r="E804" s="203" t="s">
        <v>2835</v>
      </c>
      <c r="F804" s="203" t="s">
        <v>2800</v>
      </c>
      <c r="G804" s="203" t="s">
        <v>2837</v>
      </c>
    </row>
    <row r="805" spans="1:7">
      <c r="A805" s="203" t="s">
        <v>2838</v>
      </c>
      <c r="B805" s="203" t="s">
        <v>383</v>
      </c>
      <c r="C805" s="203" t="s">
        <v>2839</v>
      </c>
      <c r="D805" s="203" t="str">
        <f t="shared" si="12"/>
        <v>石川県内灘町</v>
      </c>
      <c r="E805" s="203" t="s">
        <v>2838</v>
      </c>
      <c r="F805" s="203" t="s">
        <v>2800</v>
      </c>
      <c r="G805" s="203" t="s">
        <v>2840</v>
      </c>
    </row>
    <row r="806" spans="1:7">
      <c r="A806" s="203" t="s">
        <v>2841</v>
      </c>
      <c r="B806" s="203" t="s">
        <v>383</v>
      </c>
      <c r="C806" s="203" t="s">
        <v>2842</v>
      </c>
      <c r="D806" s="203" t="str">
        <f t="shared" si="12"/>
        <v>石川県志賀町</v>
      </c>
      <c r="E806" s="203" t="s">
        <v>2841</v>
      </c>
      <c r="F806" s="203" t="s">
        <v>2800</v>
      </c>
      <c r="G806" s="203" t="s">
        <v>2843</v>
      </c>
    </row>
    <row r="807" spans="1:7">
      <c r="A807" s="203" t="s">
        <v>2844</v>
      </c>
      <c r="B807" s="203" t="s">
        <v>383</v>
      </c>
      <c r="C807" s="203" t="s">
        <v>2845</v>
      </c>
      <c r="D807" s="203" t="str">
        <f t="shared" si="12"/>
        <v>石川県宝達志水町</v>
      </c>
      <c r="E807" s="203" t="s">
        <v>2844</v>
      </c>
      <c r="F807" s="203" t="s">
        <v>2800</v>
      </c>
      <c r="G807" s="203" t="s">
        <v>2846</v>
      </c>
    </row>
    <row r="808" spans="1:7">
      <c r="A808" s="203" t="s">
        <v>2847</v>
      </c>
      <c r="B808" s="203" t="s">
        <v>383</v>
      </c>
      <c r="C808" s="203" t="s">
        <v>2848</v>
      </c>
      <c r="D808" s="203" t="str">
        <f t="shared" si="12"/>
        <v>石川県中能登町</v>
      </c>
      <c r="E808" s="203" t="s">
        <v>2847</v>
      </c>
      <c r="F808" s="203" t="s">
        <v>2800</v>
      </c>
      <c r="G808" s="203" t="s">
        <v>2849</v>
      </c>
    </row>
    <row r="809" spans="1:7">
      <c r="A809" s="203" t="s">
        <v>2850</v>
      </c>
      <c r="B809" s="203" t="s">
        <v>383</v>
      </c>
      <c r="C809" s="203" t="s">
        <v>2851</v>
      </c>
      <c r="D809" s="203" t="str">
        <f t="shared" si="12"/>
        <v>石川県穴水町</v>
      </c>
      <c r="E809" s="203" t="s">
        <v>2850</v>
      </c>
      <c r="F809" s="203" t="s">
        <v>2800</v>
      </c>
      <c r="G809" s="203" t="s">
        <v>2852</v>
      </c>
    </row>
    <row r="810" spans="1:7">
      <c r="A810" s="203" t="s">
        <v>2853</v>
      </c>
      <c r="B810" s="203" t="s">
        <v>383</v>
      </c>
      <c r="C810" s="203" t="s">
        <v>2854</v>
      </c>
      <c r="D810" s="203" t="str">
        <f t="shared" si="12"/>
        <v>石川県能登町</v>
      </c>
      <c r="E810" s="203" t="s">
        <v>2853</v>
      </c>
      <c r="F810" s="203" t="s">
        <v>2800</v>
      </c>
      <c r="G810" s="203" t="s">
        <v>2855</v>
      </c>
    </row>
    <row r="811" spans="1:7">
      <c r="A811" s="200" t="s">
        <v>2856</v>
      </c>
      <c r="B811" s="200" t="s">
        <v>2857</v>
      </c>
      <c r="C811" s="200" t="s">
        <v>2857</v>
      </c>
      <c r="D811" s="200" t="str">
        <f t="shared" si="12"/>
        <v>福井県福井県</v>
      </c>
      <c r="E811" s="200" t="s">
        <v>2856</v>
      </c>
      <c r="F811" s="201" t="s">
        <v>2858</v>
      </c>
      <c r="G811" s="202"/>
    </row>
    <row r="812" spans="1:7">
      <c r="A812" s="203" t="s">
        <v>2859</v>
      </c>
      <c r="B812" s="203" t="s">
        <v>387</v>
      </c>
      <c r="C812" s="203" t="s">
        <v>804</v>
      </c>
      <c r="D812" s="203" t="str">
        <f t="shared" si="12"/>
        <v>福井県福井市</v>
      </c>
      <c r="E812" s="203" t="s">
        <v>2859</v>
      </c>
      <c r="F812" s="203" t="s">
        <v>2860</v>
      </c>
      <c r="G812" s="203" t="s">
        <v>2861</v>
      </c>
    </row>
    <row r="813" spans="1:7">
      <c r="A813" s="203" t="s">
        <v>2862</v>
      </c>
      <c r="B813" s="203" t="s">
        <v>387</v>
      </c>
      <c r="C813" s="203" t="s">
        <v>2863</v>
      </c>
      <c r="D813" s="203" t="str">
        <f t="shared" si="12"/>
        <v>福井県敦賀市</v>
      </c>
      <c r="E813" s="203" t="s">
        <v>2862</v>
      </c>
      <c r="F813" s="203" t="s">
        <v>2860</v>
      </c>
      <c r="G813" s="203" t="s">
        <v>2864</v>
      </c>
    </row>
    <row r="814" spans="1:7">
      <c r="A814" s="203" t="s">
        <v>2865</v>
      </c>
      <c r="B814" s="203" t="s">
        <v>387</v>
      </c>
      <c r="C814" s="203" t="s">
        <v>2866</v>
      </c>
      <c r="D814" s="203" t="str">
        <f t="shared" si="12"/>
        <v>福井県小浜市</v>
      </c>
      <c r="E814" s="203" t="s">
        <v>2865</v>
      </c>
      <c r="F814" s="203" t="s">
        <v>2860</v>
      </c>
      <c r="G814" s="203" t="s">
        <v>2867</v>
      </c>
    </row>
    <row r="815" spans="1:7">
      <c r="A815" s="203" t="s">
        <v>2868</v>
      </c>
      <c r="B815" s="203" t="s">
        <v>387</v>
      </c>
      <c r="C815" s="203" t="s">
        <v>2869</v>
      </c>
      <c r="D815" s="203" t="str">
        <f t="shared" si="12"/>
        <v>福井県大野市</v>
      </c>
      <c r="E815" s="203" t="s">
        <v>2868</v>
      </c>
      <c r="F815" s="203" t="s">
        <v>2860</v>
      </c>
      <c r="G815" s="203" t="s">
        <v>2870</v>
      </c>
    </row>
    <row r="816" spans="1:7">
      <c r="A816" s="203" t="s">
        <v>2871</v>
      </c>
      <c r="B816" s="203" t="s">
        <v>387</v>
      </c>
      <c r="C816" s="203" t="s">
        <v>2872</v>
      </c>
      <c r="D816" s="203" t="str">
        <f t="shared" si="12"/>
        <v>福井県勝山市</v>
      </c>
      <c r="E816" s="203" t="s">
        <v>2871</v>
      </c>
      <c r="F816" s="203" t="s">
        <v>2860</v>
      </c>
      <c r="G816" s="203" t="s">
        <v>2873</v>
      </c>
    </row>
    <row r="817" spans="1:7">
      <c r="A817" s="203" t="s">
        <v>2874</v>
      </c>
      <c r="B817" s="203" t="s">
        <v>387</v>
      </c>
      <c r="C817" s="203" t="s">
        <v>2875</v>
      </c>
      <c r="D817" s="203" t="str">
        <f t="shared" si="12"/>
        <v>福井県鯖江市</v>
      </c>
      <c r="E817" s="203" t="s">
        <v>2874</v>
      </c>
      <c r="F817" s="203" t="s">
        <v>2860</v>
      </c>
      <c r="G817" s="203" t="s">
        <v>2876</v>
      </c>
    </row>
    <row r="818" spans="1:7">
      <c r="A818" s="203" t="s">
        <v>2877</v>
      </c>
      <c r="B818" s="203" t="s">
        <v>387</v>
      </c>
      <c r="C818" s="203" t="s">
        <v>2878</v>
      </c>
      <c r="D818" s="203" t="str">
        <f t="shared" si="12"/>
        <v>福井県あわら市</v>
      </c>
      <c r="E818" s="203" t="s">
        <v>2877</v>
      </c>
      <c r="F818" s="203" t="s">
        <v>2860</v>
      </c>
      <c r="G818" s="203" t="s">
        <v>2879</v>
      </c>
    </row>
    <row r="819" spans="1:7">
      <c r="A819" s="203" t="s">
        <v>2880</v>
      </c>
      <c r="B819" s="203" t="s">
        <v>387</v>
      </c>
      <c r="C819" s="203" t="s">
        <v>2881</v>
      </c>
      <c r="D819" s="203" t="str">
        <f t="shared" si="12"/>
        <v>福井県越前市</v>
      </c>
      <c r="E819" s="203" t="s">
        <v>2880</v>
      </c>
      <c r="F819" s="203" t="s">
        <v>2860</v>
      </c>
      <c r="G819" s="203" t="s">
        <v>2882</v>
      </c>
    </row>
    <row r="820" spans="1:7">
      <c r="A820" s="203" t="s">
        <v>2883</v>
      </c>
      <c r="B820" s="203" t="s">
        <v>387</v>
      </c>
      <c r="C820" s="203" t="s">
        <v>2884</v>
      </c>
      <c r="D820" s="203" t="str">
        <f t="shared" si="12"/>
        <v>福井県坂井市</v>
      </c>
      <c r="E820" s="203" t="s">
        <v>2883</v>
      </c>
      <c r="F820" s="203" t="s">
        <v>2860</v>
      </c>
      <c r="G820" s="203" t="s">
        <v>2885</v>
      </c>
    </row>
    <row r="821" spans="1:7">
      <c r="A821" s="203" t="s">
        <v>2886</v>
      </c>
      <c r="B821" s="203" t="s">
        <v>387</v>
      </c>
      <c r="C821" s="203" t="s">
        <v>2887</v>
      </c>
      <c r="D821" s="203" t="str">
        <f t="shared" si="12"/>
        <v>福井県永平寺町</v>
      </c>
      <c r="E821" s="203" t="s">
        <v>2886</v>
      </c>
      <c r="F821" s="203" t="s">
        <v>2860</v>
      </c>
      <c r="G821" s="203" t="s">
        <v>2888</v>
      </c>
    </row>
    <row r="822" spans="1:7">
      <c r="A822" s="203" t="s">
        <v>2889</v>
      </c>
      <c r="B822" s="203" t="s">
        <v>387</v>
      </c>
      <c r="C822" s="203" t="s">
        <v>955</v>
      </c>
      <c r="D822" s="203" t="str">
        <f t="shared" si="12"/>
        <v>福井県池田町</v>
      </c>
      <c r="E822" s="203" t="s">
        <v>2889</v>
      </c>
      <c r="F822" s="203" t="s">
        <v>2860</v>
      </c>
      <c r="G822" s="203" t="s">
        <v>956</v>
      </c>
    </row>
    <row r="823" spans="1:7">
      <c r="A823" s="203" t="s">
        <v>2890</v>
      </c>
      <c r="B823" s="203" t="s">
        <v>387</v>
      </c>
      <c r="C823" s="203" t="s">
        <v>2891</v>
      </c>
      <c r="D823" s="203" t="str">
        <f t="shared" si="12"/>
        <v>福井県南越前町</v>
      </c>
      <c r="E823" s="203" t="s">
        <v>2890</v>
      </c>
      <c r="F823" s="203" t="s">
        <v>2860</v>
      </c>
      <c r="G823" s="203" t="s">
        <v>2892</v>
      </c>
    </row>
    <row r="824" spans="1:7">
      <c r="A824" s="203" t="s">
        <v>2893</v>
      </c>
      <c r="B824" s="203" t="s">
        <v>387</v>
      </c>
      <c r="C824" s="203" t="s">
        <v>2894</v>
      </c>
      <c r="D824" s="203" t="str">
        <f t="shared" si="12"/>
        <v>福井県越前町</v>
      </c>
      <c r="E824" s="203" t="s">
        <v>2893</v>
      </c>
      <c r="F824" s="203" t="s">
        <v>2860</v>
      </c>
      <c r="G824" s="203" t="s">
        <v>2895</v>
      </c>
    </row>
    <row r="825" spans="1:7">
      <c r="A825" s="203" t="s">
        <v>2896</v>
      </c>
      <c r="B825" s="203" t="s">
        <v>387</v>
      </c>
      <c r="C825" s="203" t="s">
        <v>2897</v>
      </c>
      <c r="D825" s="203" t="str">
        <f t="shared" si="12"/>
        <v>福井県美浜町</v>
      </c>
      <c r="E825" s="203" t="s">
        <v>2896</v>
      </c>
      <c r="F825" s="203" t="s">
        <v>2860</v>
      </c>
      <c r="G825" s="203" t="s">
        <v>2898</v>
      </c>
    </row>
    <row r="826" spans="1:7">
      <c r="A826" s="203" t="s">
        <v>2899</v>
      </c>
      <c r="B826" s="203" t="s">
        <v>387</v>
      </c>
      <c r="C826" s="203" t="s">
        <v>2900</v>
      </c>
      <c r="D826" s="203" t="str">
        <f t="shared" si="12"/>
        <v>福井県高浜町</v>
      </c>
      <c r="E826" s="203" t="s">
        <v>2899</v>
      </c>
      <c r="F826" s="203" t="s">
        <v>2860</v>
      </c>
      <c r="G826" s="203" t="s">
        <v>2901</v>
      </c>
    </row>
    <row r="827" spans="1:7">
      <c r="A827" s="203" t="s">
        <v>2902</v>
      </c>
      <c r="B827" s="203" t="s">
        <v>387</v>
      </c>
      <c r="C827" s="203" t="s">
        <v>2903</v>
      </c>
      <c r="D827" s="203" t="str">
        <f t="shared" si="12"/>
        <v>福井県おおい町</v>
      </c>
      <c r="E827" s="203" t="s">
        <v>2902</v>
      </c>
      <c r="F827" s="203" t="s">
        <v>2860</v>
      </c>
      <c r="G827" s="203" t="s">
        <v>2904</v>
      </c>
    </row>
    <row r="828" spans="1:7">
      <c r="A828" s="203" t="s">
        <v>2905</v>
      </c>
      <c r="B828" s="203" t="s">
        <v>387</v>
      </c>
      <c r="C828" s="203" t="s">
        <v>2906</v>
      </c>
      <c r="D828" s="203" t="str">
        <f t="shared" si="12"/>
        <v>福井県若狭町</v>
      </c>
      <c r="E828" s="203" t="s">
        <v>2905</v>
      </c>
      <c r="F828" s="203" t="s">
        <v>2860</v>
      </c>
      <c r="G828" s="203" t="s">
        <v>2907</v>
      </c>
    </row>
    <row r="829" spans="1:7">
      <c r="A829" s="200" t="s">
        <v>2908</v>
      </c>
      <c r="B829" s="200" t="s">
        <v>2909</v>
      </c>
      <c r="C829" s="200" t="s">
        <v>2909</v>
      </c>
      <c r="D829" s="200" t="str">
        <f t="shared" si="12"/>
        <v>山梨県山梨県</v>
      </c>
      <c r="E829" s="200" t="s">
        <v>2908</v>
      </c>
      <c r="F829" s="201" t="s">
        <v>2910</v>
      </c>
      <c r="G829" s="202"/>
    </row>
    <row r="830" spans="1:7">
      <c r="A830" s="203" t="s">
        <v>2911</v>
      </c>
      <c r="B830" s="203" t="s">
        <v>391</v>
      </c>
      <c r="C830" s="203" t="s">
        <v>808</v>
      </c>
      <c r="D830" s="203" t="str">
        <f t="shared" si="12"/>
        <v>山梨県甲府市</v>
      </c>
      <c r="E830" s="203" t="s">
        <v>2911</v>
      </c>
      <c r="F830" s="203" t="s">
        <v>2912</v>
      </c>
      <c r="G830" s="203" t="s">
        <v>2913</v>
      </c>
    </row>
    <row r="831" spans="1:7">
      <c r="A831" s="203" t="s">
        <v>2914</v>
      </c>
      <c r="B831" s="203" t="s">
        <v>391</v>
      </c>
      <c r="C831" s="203" t="s">
        <v>2915</v>
      </c>
      <c r="D831" s="203" t="str">
        <f t="shared" si="12"/>
        <v>山梨県富士吉田市</v>
      </c>
      <c r="E831" s="203" t="s">
        <v>2914</v>
      </c>
      <c r="F831" s="203" t="s">
        <v>2912</v>
      </c>
      <c r="G831" s="203" t="s">
        <v>2916</v>
      </c>
    </row>
    <row r="832" spans="1:7">
      <c r="A832" s="203" t="s">
        <v>2917</v>
      </c>
      <c r="B832" s="203" t="s">
        <v>391</v>
      </c>
      <c r="C832" s="203" t="s">
        <v>2918</v>
      </c>
      <c r="D832" s="203" t="str">
        <f t="shared" si="12"/>
        <v>山梨県都留市</v>
      </c>
      <c r="E832" s="203" t="s">
        <v>2917</v>
      </c>
      <c r="F832" s="203" t="s">
        <v>2912</v>
      </c>
      <c r="G832" s="203" t="s">
        <v>2919</v>
      </c>
    </row>
    <row r="833" spans="1:7">
      <c r="A833" s="203" t="s">
        <v>2920</v>
      </c>
      <c r="B833" s="203" t="s">
        <v>391</v>
      </c>
      <c r="C833" s="203" t="s">
        <v>2921</v>
      </c>
      <c r="D833" s="203" t="str">
        <f t="shared" si="12"/>
        <v>山梨県山梨市</v>
      </c>
      <c r="E833" s="203" t="s">
        <v>2920</v>
      </c>
      <c r="F833" s="203" t="s">
        <v>2912</v>
      </c>
      <c r="G833" s="203" t="s">
        <v>2922</v>
      </c>
    </row>
    <row r="834" spans="1:7">
      <c r="A834" s="203" t="s">
        <v>2923</v>
      </c>
      <c r="B834" s="203" t="s">
        <v>391</v>
      </c>
      <c r="C834" s="203" t="s">
        <v>2924</v>
      </c>
      <c r="D834" s="203" t="str">
        <f t="shared" si="12"/>
        <v>山梨県大月市</v>
      </c>
      <c r="E834" s="203" t="s">
        <v>2923</v>
      </c>
      <c r="F834" s="203" t="s">
        <v>2912</v>
      </c>
      <c r="G834" s="203" t="s">
        <v>2925</v>
      </c>
    </row>
    <row r="835" spans="1:7">
      <c r="A835" s="203" t="s">
        <v>2926</v>
      </c>
      <c r="B835" s="203" t="s">
        <v>391</v>
      </c>
      <c r="C835" s="203" t="s">
        <v>2927</v>
      </c>
      <c r="D835" s="203" t="str">
        <f t="shared" ref="D835:D898" si="13">B835&amp;C835</f>
        <v>山梨県韮崎市</v>
      </c>
      <c r="E835" s="203" t="s">
        <v>2926</v>
      </c>
      <c r="F835" s="203" t="s">
        <v>2912</v>
      </c>
      <c r="G835" s="203" t="s">
        <v>2928</v>
      </c>
    </row>
    <row r="836" spans="1:7">
      <c r="A836" s="203" t="s">
        <v>2929</v>
      </c>
      <c r="B836" s="203" t="s">
        <v>391</v>
      </c>
      <c r="C836" s="203" t="s">
        <v>2930</v>
      </c>
      <c r="D836" s="203" t="str">
        <f t="shared" si="13"/>
        <v>山梨県南アルプス市</v>
      </c>
      <c r="E836" s="203" t="s">
        <v>2929</v>
      </c>
      <c r="F836" s="203" t="s">
        <v>2912</v>
      </c>
      <c r="G836" s="203" t="s">
        <v>2931</v>
      </c>
    </row>
    <row r="837" spans="1:7">
      <c r="A837" s="203" t="s">
        <v>2932</v>
      </c>
      <c r="B837" s="203" t="s">
        <v>391</v>
      </c>
      <c r="C837" s="203" t="s">
        <v>2933</v>
      </c>
      <c r="D837" s="203" t="str">
        <f t="shared" si="13"/>
        <v>山梨県北杜市</v>
      </c>
      <c r="E837" s="203" t="s">
        <v>2932</v>
      </c>
      <c r="F837" s="203" t="s">
        <v>2912</v>
      </c>
      <c r="G837" s="203" t="s">
        <v>457</v>
      </c>
    </row>
    <row r="838" spans="1:7">
      <c r="A838" s="203" t="s">
        <v>2934</v>
      </c>
      <c r="B838" s="203" t="s">
        <v>391</v>
      </c>
      <c r="C838" s="203" t="s">
        <v>2935</v>
      </c>
      <c r="D838" s="203" t="str">
        <f t="shared" si="13"/>
        <v>山梨県甲斐市</v>
      </c>
      <c r="E838" s="203" t="s">
        <v>2934</v>
      </c>
      <c r="F838" s="203" t="s">
        <v>2912</v>
      </c>
      <c r="G838" s="203" t="s">
        <v>2936</v>
      </c>
    </row>
    <row r="839" spans="1:7">
      <c r="A839" s="203" t="s">
        <v>2937</v>
      </c>
      <c r="B839" s="203" t="s">
        <v>391</v>
      </c>
      <c r="C839" s="203" t="s">
        <v>2938</v>
      </c>
      <c r="D839" s="203" t="str">
        <f t="shared" si="13"/>
        <v>山梨県笛吹市</v>
      </c>
      <c r="E839" s="203" t="s">
        <v>2937</v>
      </c>
      <c r="F839" s="203" t="s">
        <v>2912</v>
      </c>
      <c r="G839" s="203" t="s">
        <v>2939</v>
      </c>
    </row>
    <row r="840" spans="1:7">
      <c r="A840" s="203" t="s">
        <v>2940</v>
      </c>
      <c r="B840" s="203" t="s">
        <v>391</v>
      </c>
      <c r="C840" s="203" t="s">
        <v>2941</v>
      </c>
      <c r="D840" s="203" t="str">
        <f t="shared" si="13"/>
        <v>山梨県上野原市</v>
      </c>
      <c r="E840" s="203" t="s">
        <v>2940</v>
      </c>
      <c r="F840" s="203" t="s">
        <v>2912</v>
      </c>
      <c r="G840" s="203" t="s">
        <v>2942</v>
      </c>
    </row>
    <row r="841" spans="1:7">
      <c r="A841" s="203" t="s">
        <v>2943</v>
      </c>
      <c r="B841" s="203" t="s">
        <v>391</v>
      </c>
      <c r="C841" s="203" t="s">
        <v>2944</v>
      </c>
      <c r="D841" s="203" t="str">
        <f t="shared" si="13"/>
        <v>山梨県甲州市</v>
      </c>
      <c r="E841" s="203" t="s">
        <v>2943</v>
      </c>
      <c r="F841" s="203" t="s">
        <v>2912</v>
      </c>
      <c r="G841" s="203" t="s">
        <v>2945</v>
      </c>
    </row>
    <row r="842" spans="1:7">
      <c r="A842" s="203" t="s">
        <v>2946</v>
      </c>
      <c r="B842" s="203" t="s">
        <v>391</v>
      </c>
      <c r="C842" s="203" t="s">
        <v>2947</v>
      </c>
      <c r="D842" s="203" t="str">
        <f t="shared" si="13"/>
        <v>山梨県中央市</v>
      </c>
      <c r="E842" s="203" t="s">
        <v>2946</v>
      </c>
      <c r="F842" s="203" t="s">
        <v>2912</v>
      </c>
      <c r="G842" s="203" t="s">
        <v>2948</v>
      </c>
    </row>
    <row r="843" spans="1:7">
      <c r="A843" s="203" t="s">
        <v>2949</v>
      </c>
      <c r="B843" s="203" t="s">
        <v>391</v>
      </c>
      <c r="C843" s="203" t="s">
        <v>2950</v>
      </c>
      <c r="D843" s="203" t="str">
        <f t="shared" si="13"/>
        <v>山梨県市川三郷町</v>
      </c>
      <c r="E843" s="203" t="s">
        <v>2949</v>
      </c>
      <c r="F843" s="203" t="s">
        <v>2912</v>
      </c>
      <c r="G843" s="203" t="s">
        <v>2951</v>
      </c>
    </row>
    <row r="844" spans="1:7">
      <c r="A844" s="203" t="s">
        <v>2952</v>
      </c>
      <c r="B844" s="203" t="s">
        <v>391</v>
      </c>
      <c r="C844" s="203" t="s">
        <v>2953</v>
      </c>
      <c r="D844" s="203" t="str">
        <f t="shared" si="13"/>
        <v>山梨県早川町</v>
      </c>
      <c r="E844" s="203" t="s">
        <v>2952</v>
      </c>
      <c r="F844" s="203" t="s">
        <v>2912</v>
      </c>
      <c r="G844" s="203" t="s">
        <v>2954</v>
      </c>
    </row>
    <row r="845" spans="1:7">
      <c r="A845" s="203" t="s">
        <v>2955</v>
      </c>
      <c r="B845" s="203" t="s">
        <v>391</v>
      </c>
      <c r="C845" s="203" t="s">
        <v>2956</v>
      </c>
      <c r="D845" s="203" t="str">
        <f t="shared" si="13"/>
        <v>山梨県身延町</v>
      </c>
      <c r="E845" s="203" t="s">
        <v>2955</v>
      </c>
      <c r="F845" s="203" t="s">
        <v>2912</v>
      </c>
      <c r="G845" s="203" t="s">
        <v>2957</v>
      </c>
    </row>
    <row r="846" spans="1:7">
      <c r="A846" s="203" t="s">
        <v>2958</v>
      </c>
      <c r="B846" s="203" t="s">
        <v>391</v>
      </c>
      <c r="C846" s="203" t="s">
        <v>1137</v>
      </c>
      <c r="D846" s="203" t="str">
        <f t="shared" si="13"/>
        <v>山梨県南部町</v>
      </c>
      <c r="E846" s="203" t="s">
        <v>2958</v>
      </c>
      <c r="F846" s="203" t="s">
        <v>2912</v>
      </c>
      <c r="G846" s="203" t="s">
        <v>1138</v>
      </c>
    </row>
    <row r="847" spans="1:7">
      <c r="A847" s="203" t="s">
        <v>2959</v>
      </c>
      <c r="B847" s="203" t="s">
        <v>391</v>
      </c>
      <c r="C847" s="203" t="s">
        <v>2960</v>
      </c>
      <c r="D847" s="203" t="str">
        <f t="shared" si="13"/>
        <v>山梨県富士川町</v>
      </c>
      <c r="E847" s="203" t="s">
        <v>2959</v>
      </c>
      <c r="F847" s="203" t="s">
        <v>2912</v>
      </c>
      <c r="G847" s="203" t="s">
        <v>2961</v>
      </c>
    </row>
    <row r="848" spans="1:7">
      <c r="A848" s="203" t="s">
        <v>2962</v>
      </c>
      <c r="B848" s="203" t="s">
        <v>391</v>
      </c>
      <c r="C848" s="203" t="s">
        <v>2963</v>
      </c>
      <c r="D848" s="203" t="str">
        <f t="shared" si="13"/>
        <v>山梨県昭和町</v>
      </c>
      <c r="E848" s="203" t="s">
        <v>2962</v>
      </c>
      <c r="F848" s="203" t="s">
        <v>2912</v>
      </c>
      <c r="G848" s="203" t="s">
        <v>2964</v>
      </c>
    </row>
    <row r="849" spans="1:7">
      <c r="A849" s="203" t="s">
        <v>2965</v>
      </c>
      <c r="B849" s="203" t="s">
        <v>391</v>
      </c>
      <c r="C849" s="203" t="s">
        <v>2966</v>
      </c>
      <c r="D849" s="203" t="str">
        <f t="shared" si="13"/>
        <v>山梨県道志村</v>
      </c>
      <c r="E849" s="203" t="s">
        <v>2965</v>
      </c>
      <c r="F849" s="203" t="s">
        <v>2912</v>
      </c>
      <c r="G849" s="203" t="s">
        <v>2967</v>
      </c>
    </row>
    <row r="850" spans="1:7">
      <c r="A850" s="203" t="s">
        <v>2968</v>
      </c>
      <c r="B850" s="203" t="s">
        <v>391</v>
      </c>
      <c r="C850" s="203" t="s">
        <v>2969</v>
      </c>
      <c r="D850" s="203" t="str">
        <f t="shared" si="13"/>
        <v>山梨県西桂町</v>
      </c>
      <c r="E850" s="203" t="s">
        <v>2968</v>
      </c>
      <c r="F850" s="203" t="s">
        <v>2912</v>
      </c>
      <c r="G850" s="203" t="s">
        <v>2970</v>
      </c>
    </row>
    <row r="851" spans="1:7">
      <c r="A851" s="203" t="s">
        <v>2971</v>
      </c>
      <c r="B851" s="203" t="s">
        <v>391</v>
      </c>
      <c r="C851" s="203" t="s">
        <v>2972</v>
      </c>
      <c r="D851" s="203" t="str">
        <f t="shared" si="13"/>
        <v>山梨県忍野村</v>
      </c>
      <c r="E851" s="203" t="s">
        <v>2971</v>
      </c>
      <c r="F851" s="203" t="s">
        <v>2912</v>
      </c>
      <c r="G851" s="203" t="s">
        <v>2973</v>
      </c>
    </row>
    <row r="852" spans="1:7">
      <c r="A852" s="203" t="s">
        <v>2974</v>
      </c>
      <c r="B852" s="203" t="s">
        <v>391</v>
      </c>
      <c r="C852" s="203" t="s">
        <v>2975</v>
      </c>
      <c r="D852" s="203" t="str">
        <f t="shared" si="13"/>
        <v>山梨県山中湖村</v>
      </c>
      <c r="E852" s="203" t="s">
        <v>2974</v>
      </c>
      <c r="F852" s="203" t="s">
        <v>2912</v>
      </c>
      <c r="G852" s="203" t="s">
        <v>2976</v>
      </c>
    </row>
    <row r="853" spans="1:7">
      <c r="A853" s="203" t="s">
        <v>2977</v>
      </c>
      <c r="B853" s="203" t="s">
        <v>391</v>
      </c>
      <c r="C853" s="203" t="s">
        <v>2978</v>
      </c>
      <c r="D853" s="203" t="str">
        <f t="shared" si="13"/>
        <v>山梨県鳴沢村</v>
      </c>
      <c r="E853" s="203" t="s">
        <v>2977</v>
      </c>
      <c r="F853" s="203" t="s">
        <v>2912</v>
      </c>
      <c r="G853" s="203" t="s">
        <v>2979</v>
      </c>
    </row>
    <row r="854" spans="1:7">
      <c r="A854" s="203" t="s">
        <v>2980</v>
      </c>
      <c r="B854" s="203" t="s">
        <v>391</v>
      </c>
      <c r="C854" s="203" t="s">
        <v>2981</v>
      </c>
      <c r="D854" s="203" t="str">
        <f t="shared" si="13"/>
        <v>山梨県富士河口湖町</v>
      </c>
      <c r="E854" s="203" t="s">
        <v>2980</v>
      </c>
      <c r="F854" s="203" t="s">
        <v>2912</v>
      </c>
      <c r="G854" s="203" t="s">
        <v>2982</v>
      </c>
    </row>
    <row r="855" spans="1:7">
      <c r="A855" s="203" t="s">
        <v>2983</v>
      </c>
      <c r="B855" s="203" t="s">
        <v>391</v>
      </c>
      <c r="C855" s="203" t="s">
        <v>2984</v>
      </c>
      <c r="D855" s="203" t="str">
        <f t="shared" si="13"/>
        <v>山梨県小菅村</v>
      </c>
      <c r="E855" s="203" t="s">
        <v>2983</v>
      </c>
      <c r="F855" s="203" t="s">
        <v>2912</v>
      </c>
      <c r="G855" s="203" t="s">
        <v>2985</v>
      </c>
    </row>
    <row r="856" spans="1:7">
      <c r="A856" s="203" t="s">
        <v>2986</v>
      </c>
      <c r="B856" s="203" t="s">
        <v>391</v>
      </c>
      <c r="C856" s="203" t="s">
        <v>2987</v>
      </c>
      <c r="D856" s="203" t="str">
        <f t="shared" si="13"/>
        <v>山梨県丹波山村</v>
      </c>
      <c r="E856" s="203" t="s">
        <v>2986</v>
      </c>
      <c r="F856" s="203" t="s">
        <v>2912</v>
      </c>
      <c r="G856" s="203" t="s">
        <v>2988</v>
      </c>
    </row>
    <row r="857" spans="1:7">
      <c r="A857" s="200" t="s">
        <v>2989</v>
      </c>
      <c r="B857" s="200" t="s">
        <v>2990</v>
      </c>
      <c r="C857" s="200" t="s">
        <v>2990</v>
      </c>
      <c r="D857" s="200" t="str">
        <f t="shared" si="13"/>
        <v>長野県長野県</v>
      </c>
      <c r="E857" s="200" t="s">
        <v>2989</v>
      </c>
      <c r="F857" s="201" t="s">
        <v>2991</v>
      </c>
      <c r="G857" s="202"/>
    </row>
    <row r="858" spans="1:7">
      <c r="A858" s="203" t="s">
        <v>2992</v>
      </c>
      <c r="B858" s="203" t="s">
        <v>395</v>
      </c>
      <c r="C858" s="203" t="s">
        <v>647</v>
      </c>
      <c r="D858" s="203" t="str">
        <f t="shared" si="13"/>
        <v>長野県長野市</v>
      </c>
      <c r="E858" s="203" t="s">
        <v>2992</v>
      </c>
      <c r="F858" s="203" t="s">
        <v>2993</v>
      </c>
      <c r="G858" s="203" t="s">
        <v>2994</v>
      </c>
    </row>
    <row r="859" spans="1:7">
      <c r="A859" s="203" t="s">
        <v>2995</v>
      </c>
      <c r="B859" s="203" t="s">
        <v>395</v>
      </c>
      <c r="C859" s="203" t="s">
        <v>2996</v>
      </c>
      <c r="D859" s="203" t="str">
        <f t="shared" si="13"/>
        <v>長野県松本市</v>
      </c>
      <c r="E859" s="203" t="s">
        <v>2995</v>
      </c>
      <c r="F859" s="203" t="s">
        <v>2993</v>
      </c>
      <c r="G859" s="203" t="s">
        <v>2997</v>
      </c>
    </row>
    <row r="860" spans="1:7">
      <c r="A860" s="203" t="s">
        <v>2998</v>
      </c>
      <c r="B860" s="203" t="s">
        <v>395</v>
      </c>
      <c r="C860" s="203" t="s">
        <v>2999</v>
      </c>
      <c r="D860" s="203" t="str">
        <f t="shared" si="13"/>
        <v>長野県上田市</v>
      </c>
      <c r="E860" s="203" t="s">
        <v>2998</v>
      </c>
      <c r="F860" s="203" t="s">
        <v>2993</v>
      </c>
      <c r="G860" s="203" t="s">
        <v>3000</v>
      </c>
    </row>
    <row r="861" spans="1:7">
      <c r="A861" s="203" t="s">
        <v>3001</v>
      </c>
      <c r="B861" s="203" t="s">
        <v>395</v>
      </c>
      <c r="C861" s="203" t="s">
        <v>3002</v>
      </c>
      <c r="D861" s="203" t="str">
        <f t="shared" si="13"/>
        <v>長野県岡谷市</v>
      </c>
      <c r="E861" s="203" t="s">
        <v>3001</v>
      </c>
      <c r="F861" s="203" t="s">
        <v>2993</v>
      </c>
      <c r="G861" s="203" t="s">
        <v>3003</v>
      </c>
    </row>
    <row r="862" spans="1:7">
      <c r="A862" s="203" t="s">
        <v>3004</v>
      </c>
      <c r="B862" s="203" t="s">
        <v>395</v>
      </c>
      <c r="C862" s="203" t="s">
        <v>3005</v>
      </c>
      <c r="D862" s="203" t="str">
        <f t="shared" si="13"/>
        <v>長野県飯田市</v>
      </c>
      <c r="E862" s="203" t="s">
        <v>3004</v>
      </c>
      <c r="F862" s="203" t="s">
        <v>2993</v>
      </c>
      <c r="G862" s="203" t="s">
        <v>3006</v>
      </c>
    </row>
    <row r="863" spans="1:7">
      <c r="A863" s="203" t="s">
        <v>3007</v>
      </c>
      <c r="B863" s="203" t="s">
        <v>395</v>
      </c>
      <c r="C863" s="203" t="s">
        <v>3008</v>
      </c>
      <c r="D863" s="203" t="str">
        <f t="shared" si="13"/>
        <v>長野県諏訪市</v>
      </c>
      <c r="E863" s="203" t="s">
        <v>3007</v>
      </c>
      <c r="F863" s="203" t="s">
        <v>2993</v>
      </c>
      <c r="G863" s="203" t="s">
        <v>3009</v>
      </c>
    </row>
    <row r="864" spans="1:7">
      <c r="A864" s="203" t="s">
        <v>3010</v>
      </c>
      <c r="B864" s="203" t="s">
        <v>395</v>
      </c>
      <c r="C864" s="203" t="s">
        <v>3011</v>
      </c>
      <c r="D864" s="203" t="str">
        <f t="shared" si="13"/>
        <v>長野県須坂市</v>
      </c>
      <c r="E864" s="203" t="s">
        <v>3010</v>
      </c>
      <c r="F864" s="203" t="s">
        <v>2993</v>
      </c>
      <c r="G864" s="203" t="s">
        <v>3012</v>
      </c>
    </row>
    <row r="865" spans="1:7">
      <c r="A865" s="203" t="s">
        <v>3013</v>
      </c>
      <c r="B865" s="203" t="s">
        <v>395</v>
      </c>
      <c r="C865" s="203" t="s">
        <v>3014</v>
      </c>
      <c r="D865" s="203" t="str">
        <f t="shared" si="13"/>
        <v>長野県小諸市</v>
      </c>
      <c r="E865" s="203" t="s">
        <v>3013</v>
      </c>
      <c r="F865" s="203" t="s">
        <v>2993</v>
      </c>
      <c r="G865" s="203" t="s">
        <v>3015</v>
      </c>
    </row>
    <row r="866" spans="1:7">
      <c r="A866" s="203" t="s">
        <v>3016</v>
      </c>
      <c r="B866" s="203" t="s">
        <v>395</v>
      </c>
      <c r="C866" s="203" t="s">
        <v>3017</v>
      </c>
      <c r="D866" s="203" t="str">
        <f t="shared" si="13"/>
        <v>長野県伊那市</v>
      </c>
      <c r="E866" s="203" t="s">
        <v>3016</v>
      </c>
      <c r="F866" s="203" t="s">
        <v>2993</v>
      </c>
      <c r="G866" s="203" t="s">
        <v>3018</v>
      </c>
    </row>
    <row r="867" spans="1:7">
      <c r="A867" s="203" t="s">
        <v>3019</v>
      </c>
      <c r="B867" s="203" t="s">
        <v>395</v>
      </c>
      <c r="C867" s="203" t="s">
        <v>3020</v>
      </c>
      <c r="D867" s="203" t="str">
        <f t="shared" si="13"/>
        <v>長野県駒ヶ根市</v>
      </c>
      <c r="E867" s="203" t="s">
        <v>3019</v>
      </c>
      <c r="F867" s="203" t="s">
        <v>2993</v>
      </c>
      <c r="G867" s="203" t="s">
        <v>3021</v>
      </c>
    </row>
    <row r="868" spans="1:7">
      <c r="A868" s="203" t="s">
        <v>3022</v>
      </c>
      <c r="B868" s="203" t="s">
        <v>395</v>
      </c>
      <c r="C868" s="203" t="s">
        <v>3023</v>
      </c>
      <c r="D868" s="203" t="str">
        <f t="shared" si="13"/>
        <v>長野県中野市</v>
      </c>
      <c r="E868" s="203" t="s">
        <v>3022</v>
      </c>
      <c r="F868" s="203" t="s">
        <v>2993</v>
      </c>
      <c r="G868" s="203" t="s">
        <v>3024</v>
      </c>
    </row>
    <row r="869" spans="1:7">
      <c r="A869" s="203" t="s">
        <v>3025</v>
      </c>
      <c r="B869" s="203" t="s">
        <v>395</v>
      </c>
      <c r="C869" s="203" t="s">
        <v>3026</v>
      </c>
      <c r="D869" s="203" t="str">
        <f t="shared" si="13"/>
        <v>長野県大町市</v>
      </c>
      <c r="E869" s="203" t="s">
        <v>3025</v>
      </c>
      <c r="F869" s="203" t="s">
        <v>2993</v>
      </c>
      <c r="G869" s="203" t="s">
        <v>3027</v>
      </c>
    </row>
    <row r="870" spans="1:7">
      <c r="A870" s="203" t="s">
        <v>3028</v>
      </c>
      <c r="B870" s="203" t="s">
        <v>395</v>
      </c>
      <c r="C870" s="203" t="s">
        <v>3029</v>
      </c>
      <c r="D870" s="203" t="str">
        <f t="shared" si="13"/>
        <v>長野県飯山市</v>
      </c>
      <c r="E870" s="203" t="s">
        <v>3028</v>
      </c>
      <c r="F870" s="203" t="s">
        <v>2993</v>
      </c>
      <c r="G870" s="203" t="s">
        <v>3030</v>
      </c>
    </row>
    <row r="871" spans="1:7">
      <c r="A871" s="203" t="s">
        <v>3031</v>
      </c>
      <c r="B871" s="203" t="s">
        <v>395</v>
      </c>
      <c r="C871" s="203" t="s">
        <v>3032</v>
      </c>
      <c r="D871" s="203" t="str">
        <f t="shared" si="13"/>
        <v>長野県茅野市</v>
      </c>
      <c r="E871" s="203" t="s">
        <v>3031</v>
      </c>
      <c r="F871" s="203" t="s">
        <v>2993</v>
      </c>
      <c r="G871" s="203" t="s">
        <v>3033</v>
      </c>
    </row>
    <row r="872" spans="1:7">
      <c r="A872" s="203" t="s">
        <v>3034</v>
      </c>
      <c r="B872" s="203" t="s">
        <v>395</v>
      </c>
      <c r="C872" s="203" t="s">
        <v>3035</v>
      </c>
      <c r="D872" s="203" t="str">
        <f t="shared" si="13"/>
        <v>長野県塩尻市</v>
      </c>
      <c r="E872" s="203" t="s">
        <v>3034</v>
      </c>
      <c r="F872" s="203" t="s">
        <v>2993</v>
      </c>
      <c r="G872" s="203" t="s">
        <v>3036</v>
      </c>
    </row>
    <row r="873" spans="1:7">
      <c r="A873" s="203" t="s">
        <v>3037</v>
      </c>
      <c r="B873" s="203" t="s">
        <v>395</v>
      </c>
      <c r="C873" s="203" t="s">
        <v>3038</v>
      </c>
      <c r="D873" s="203" t="str">
        <f t="shared" si="13"/>
        <v>長野県佐久市</v>
      </c>
      <c r="E873" s="203" t="s">
        <v>3037</v>
      </c>
      <c r="F873" s="203" t="s">
        <v>2993</v>
      </c>
      <c r="G873" s="203" t="s">
        <v>3039</v>
      </c>
    </row>
    <row r="874" spans="1:7">
      <c r="A874" s="203" t="s">
        <v>3040</v>
      </c>
      <c r="B874" s="203" t="s">
        <v>395</v>
      </c>
      <c r="C874" s="203" t="s">
        <v>3041</v>
      </c>
      <c r="D874" s="203" t="str">
        <f t="shared" si="13"/>
        <v>長野県千曲市</v>
      </c>
      <c r="E874" s="203" t="s">
        <v>3040</v>
      </c>
      <c r="F874" s="203" t="s">
        <v>2993</v>
      </c>
      <c r="G874" s="203" t="s">
        <v>3042</v>
      </c>
    </row>
    <row r="875" spans="1:7">
      <c r="A875" s="203" t="s">
        <v>3043</v>
      </c>
      <c r="B875" s="203" t="s">
        <v>395</v>
      </c>
      <c r="C875" s="203" t="s">
        <v>3044</v>
      </c>
      <c r="D875" s="203" t="str">
        <f t="shared" si="13"/>
        <v>長野県東御市</v>
      </c>
      <c r="E875" s="203" t="s">
        <v>3043</v>
      </c>
      <c r="F875" s="203" t="s">
        <v>2993</v>
      </c>
      <c r="G875" s="203" t="s">
        <v>3045</v>
      </c>
    </row>
    <row r="876" spans="1:7">
      <c r="A876" s="203" t="s">
        <v>3046</v>
      </c>
      <c r="B876" s="203" t="s">
        <v>395</v>
      </c>
      <c r="C876" s="203" t="s">
        <v>3047</v>
      </c>
      <c r="D876" s="203" t="str">
        <f t="shared" si="13"/>
        <v>長野県安曇野市</v>
      </c>
      <c r="E876" s="203" t="s">
        <v>3046</v>
      </c>
      <c r="F876" s="203" t="s">
        <v>2993</v>
      </c>
      <c r="G876" s="203" t="s">
        <v>3048</v>
      </c>
    </row>
    <row r="877" spans="1:7">
      <c r="A877" s="203" t="s">
        <v>3049</v>
      </c>
      <c r="B877" s="203" t="s">
        <v>395</v>
      </c>
      <c r="C877" s="203" t="s">
        <v>3050</v>
      </c>
      <c r="D877" s="203" t="str">
        <f t="shared" si="13"/>
        <v>長野県小海町</v>
      </c>
      <c r="E877" s="203" t="s">
        <v>3049</v>
      </c>
      <c r="F877" s="203" t="s">
        <v>2993</v>
      </c>
      <c r="G877" s="203" t="s">
        <v>3051</v>
      </c>
    </row>
    <row r="878" spans="1:7">
      <c r="A878" s="203" t="s">
        <v>3052</v>
      </c>
      <c r="B878" s="203" t="s">
        <v>395</v>
      </c>
      <c r="C878" s="203" t="s">
        <v>3053</v>
      </c>
      <c r="D878" s="203" t="str">
        <f t="shared" si="13"/>
        <v>長野県川上村</v>
      </c>
      <c r="E878" s="203" t="s">
        <v>3052</v>
      </c>
      <c r="F878" s="203" t="s">
        <v>2993</v>
      </c>
      <c r="G878" s="203" t="s">
        <v>3054</v>
      </c>
    </row>
    <row r="879" spans="1:7">
      <c r="A879" s="203" t="s">
        <v>3055</v>
      </c>
      <c r="B879" s="203" t="s">
        <v>395</v>
      </c>
      <c r="C879" s="203" t="s">
        <v>1980</v>
      </c>
      <c r="D879" s="203" t="str">
        <f t="shared" si="13"/>
        <v>長野県南牧村</v>
      </c>
      <c r="E879" s="203" t="s">
        <v>3055</v>
      </c>
      <c r="F879" s="203" t="s">
        <v>2993</v>
      </c>
      <c r="G879" s="203" t="s">
        <v>3056</v>
      </c>
    </row>
    <row r="880" spans="1:7">
      <c r="A880" s="203" t="s">
        <v>3057</v>
      </c>
      <c r="B880" s="203" t="s">
        <v>395</v>
      </c>
      <c r="C880" s="203" t="s">
        <v>3058</v>
      </c>
      <c r="D880" s="203" t="str">
        <f t="shared" si="13"/>
        <v>長野県南相木村</v>
      </c>
      <c r="E880" s="203" t="s">
        <v>3057</v>
      </c>
      <c r="F880" s="203" t="s">
        <v>2993</v>
      </c>
      <c r="G880" s="203" t="s">
        <v>3059</v>
      </c>
    </row>
    <row r="881" spans="1:7">
      <c r="A881" s="203" t="s">
        <v>3060</v>
      </c>
      <c r="B881" s="203" t="s">
        <v>395</v>
      </c>
      <c r="C881" s="203" t="s">
        <v>3061</v>
      </c>
      <c r="D881" s="203" t="str">
        <f t="shared" si="13"/>
        <v>長野県北相木村</v>
      </c>
      <c r="E881" s="203" t="s">
        <v>3060</v>
      </c>
      <c r="F881" s="203" t="s">
        <v>2993</v>
      </c>
      <c r="G881" s="203" t="s">
        <v>3062</v>
      </c>
    </row>
    <row r="882" spans="1:7">
      <c r="A882" s="203" t="s">
        <v>3063</v>
      </c>
      <c r="B882" s="203" t="s">
        <v>395</v>
      </c>
      <c r="C882" s="203" t="s">
        <v>3064</v>
      </c>
      <c r="D882" s="203" t="str">
        <f t="shared" si="13"/>
        <v>長野県佐久穂町</v>
      </c>
      <c r="E882" s="203" t="s">
        <v>3063</v>
      </c>
      <c r="F882" s="203" t="s">
        <v>2993</v>
      </c>
      <c r="G882" s="203" t="s">
        <v>3065</v>
      </c>
    </row>
    <row r="883" spans="1:7">
      <c r="A883" s="203" t="s">
        <v>3066</v>
      </c>
      <c r="B883" s="203" t="s">
        <v>395</v>
      </c>
      <c r="C883" s="203" t="s">
        <v>3067</v>
      </c>
      <c r="D883" s="203" t="str">
        <f t="shared" si="13"/>
        <v>長野県軽井沢町</v>
      </c>
      <c r="E883" s="203" t="s">
        <v>3066</v>
      </c>
      <c r="F883" s="203" t="s">
        <v>2993</v>
      </c>
      <c r="G883" s="203" t="s">
        <v>3068</v>
      </c>
    </row>
    <row r="884" spans="1:7">
      <c r="A884" s="203" t="s">
        <v>3069</v>
      </c>
      <c r="B884" s="203" t="s">
        <v>395</v>
      </c>
      <c r="C884" s="203" t="s">
        <v>3070</v>
      </c>
      <c r="D884" s="203" t="str">
        <f t="shared" si="13"/>
        <v>長野県御代田町</v>
      </c>
      <c r="E884" s="203" t="s">
        <v>3069</v>
      </c>
      <c r="F884" s="203" t="s">
        <v>2993</v>
      </c>
      <c r="G884" s="203" t="s">
        <v>3071</v>
      </c>
    </row>
    <row r="885" spans="1:7">
      <c r="A885" s="203" t="s">
        <v>3072</v>
      </c>
      <c r="B885" s="203" t="s">
        <v>395</v>
      </c>
      <c r="C885" s="203" t="s">
        <v>3073</v>
      </c>
      <c r="D885" s="203" t="str">
        <f t="shared" si="13"/>
        <v>長野県立科町</v>
      </c>
      <c r="E885" s="203" t="s">
        <v>3072</v>
      </c>
      <c r="F885" s="203" t="s">
        <v>2993</v>
      </c>
      <c r="G885" s="203" t="s">
        <v>3074</v>
      </c>
    </row>
    <row r="886" spans="1:7">
      <c r="A886" s="203" t="s">
        <v>3075</v>
      </c>
      <c r="B886" s="203" t="s">
        <v>395</v>
      </c>
      <c r="C886" s="203" t="s">
        <v>3076</v>
      </c>
      <c r="D886" s="203" t="str">
        <f t="shared" si="13"/>
        <v>長野県青木村</v>
      </c>
      <c r="E886" s="203" t="s">
        <v>3075</v>
      </c>
      <c r="F886" s="203" t="s">
        <v>2993</v>
      </c>
      <c r="G886" s="203" t="s">
        <v>3077</v>
      </c>
    </row>
    <row r="887" spans="1:7">
      <c r="A887" s="203" t="s">
        <v>3078</v>
      </c>
      <c r="B887" s="203" t="s">
        <v>395</v>
      </c>
      <c r="C887" s="203" t="s">
        <v>3079</v>
      </c>
      <c r="D887" s="203" t="str">
        <f t="shared" si="13"/>
        <v>長野県長和町</v>
      </c>
      <c r="E887" s="203" t="s">
        <v>3078</v>
      </c>
      <c r="F887" s="203" t="s">
        <v>2993</v>
      </c>
      <c r="G887" s="203" t="s">
        <v>3080</v>
      </c>
    </row>
    <row r="888" spans="1:7">
      <c r="A888" s="203" t="s">
        <v>3081</v>
      </c>
      <c r="B888" s="203" t="s">
        <v>395</v>
      </c>
      <c r="C888" s="203" t="s">
        <v>3082</v>
      </c>
      <c r="D888" s="203" t="str">
        <f t="shared" si="13"/>
        <v>長野県下諏訪町</v>
      </c>
      <c r="E888" s="203" t="s">
        <v>3081</v>
      </c>
      <c r="F888" s="203" t="s">
        <v>2993</v>
      </c>
      <c r="G888" s="203" t="s">
        <v>3083</v>
      </c>
    </row>
    <row r="889" spans="1:7">
      <c r="A889" s="203" t="s">
        <v>3084</v>
      </c>
      <c r="B889" s="203" t="s">
        <v>395</v>
      </c>
      <c r="C889" s="203" t="s">
        <v>3085</v>
      </c>
      <c r="D889" s="203" t="str">
        <f t="shared" si="13"/>
        <v>長野県富士見町</v>
      </c>
      <c r="E889" s="203" t="s">
        <v>3084</v>
      </c>
      <c r="F889" s="203" t="s">
        <v>2993</v>
      </c>
      <c r="G889" s="203" t="s">
        <v>3086</v>
      </c>
    </row>
    <row r="890" spans="1:7">
      <c r="A890" s="203" t="s">
        <v>3087</v>
      </c>
      <c r="B890" s="203" t="s">
        <v>395</v>
      </c>
      <c r="C890" s="203" t="s">
        <v>3088</v>
      </c>
      <c r="D890" s="203" t="str">
        <f t="shared" si="13"/>
        <v>長野県原村</v>
      </c>
      <c r="E890" s="203" t="s">
        <v>3087</v>
      </c>
      <c r="F890" s="203" t="s">
        <v>2993</v>
      </c>
      <c r="G890" s="203" t="s">
        <v>3089</v>
      </c>
    </row>
    <row r="891" spans="1:7">
      <c r="A891" s="203" t="s">
        <v>3090</v>
      </c>
      <c r="B891" s="203" t="s">
        <v>395</v>
      </c>
      <c r="C891" s="203" t="s">
        <v>3091</v>
      </c>
      <c r="D891" s="203" t="str">
        <f t="shared" si="13"/>
        <v>長野県辰野町</v>
      </c>
      <c r="E891" s="203" t="s">
        <v>3090</v>
      </c>
      <c r="F891" s="203" t="s">
        <v>2993</v>
      </c>
      <c r="G891" s="203" t="s">
        <v>3092</v>
      </c>
    </row>
    <row r="892" spans="1:7">
      <c r="A892" s="203" t="s">
        <v>3093</v>
      </c>
      <c r="B892" s="203" t="s">
        <v>395</v>
      </c>
      <c r="C892" s="203" t="s">
        <v>3094</v>
      </c>
      <c r="D892" s="203" t="str">
        <f t="shared" si="13"/>
        <v>長野県箕輪町</v>
      </c>
      <c r="E892" s="203" t="s">
        <v>3093</v>
      </c>
      <c r="F892" s="203" t="s">
        <v>2993</v>
      </c>
      <c r="G892" s="203" t="s">
        <v>3095</v>
      </c>
    </row>
    <row r="893" spans="1:7">
      <c r="A893" s="203" t="s">
        <v>3096</v>
      </c>
      <c r="B893" s="203" t="s">
        <v>395</v>
      </c>
      <c r="C893" s="203" t="s">
        <v>3097</v>
      </c>
      <c r="D893" s="203" t="str">
        <f t="shared" si="13"/>
        <v>長野県飯島町</v>
      </c>
      <c r="E893" s="203" t="s">
        <v>3096</v>
      </c>
      <c r="F893" s="203" t="s">
        <v>2993</v>
      </c>
      <c r="G893" s="203" t="s">
        <v>3098</v>
      </c>
    </row>
    <row r="894" spans="1:7">
      <c r="A894" s="203" t="s">
        <v>3099</v>
      </c>
      <c r="B894" s="203" t="s">
        <v>395</v>
      </c>
      <c r="C894" s="203" t="s">
        <v>3100</v>
      </c>
      <c r="D894" s="203" t="str">
        <f t="shared" si="13"/>
        <v>長野県南箕輪村</v>
      </c>
      <c r="E894" s="203" t="s">
        <v>3099</v>
      </c>
      <c r="F894" s="203" t="s">
        <v>2993</v>
      </c>
      <c r="G894" s="203" t="s">
        <v>3101</v>
      </c>
    </row>
    <row r="895" spans="1:7">
      <c r="A895" s="203" t="s">
        <v>3102</v>
      </c>
      <c r="B895" s="203" t="s">
        <v>395</v>
      </c>
      <c r="C895" s="203" t="s">
        <v>3103</v>
      </c>
      <c r="D895" s="203" t="str">
        <f t="shared" si="13"/>
        <v>長野県中川村</v>
      </c>
      <c r="E895" s="203" t="s">
        <v>3102</v>
      </c>
      <c r="F895" s="203" t="s">
        <v>2993</v>
      </c>
      <c r="G895" s="203" t="s">
        <v>3104</v>
      </c>
    </row>
    <row r="896" spans="1:7">
      <c r="A896" s="203" t="s">
        <v>3105</v>
      </c>
      <c r="B896" s="203" t="s">
        <v>395</v>
      </c>
      <c r="C896" s="203" t="s">
        <v>3106</v>
      </c>
      <c r="D896" s="203" t="str">
        <f t="shared" si="13"/>
        <v>長野県宮田村</v>
      </c>
      <c r="E896" s="203" t="s">
        <v>3105</v>
      </c>
      <c r="F896" s="203" t="s">
        <v>2993</v>
      </c>
      <c r="G896" s="203" t="s">
        <v>3107</v>
      </c>
    </row>
    <row r="897" spans="1:7">
      <c r="A897" s="203" t="s">
        <v>3108</v>
      </c>
      <c r="B897" s="203" t="s">
        <v>395</v>
      </c>
      <c r="C897" s="203" t="s">
        <v>3109</v>
      </c>
      <c r="D897" s="203" t="str">
        <f t="shared" si="13"/>
        <v>長野県松川町</v>
      </c>
      <c r="E897" s="203" t="s">
        <v>3108</v>
      </c>
      <c r="F897" s="203" t="s">
        <v>2993</v>
      </c>
      <c r="G897" s="203" t="s">
        <v>3110</v>
      </c>
    </row>
    <row r="898" spans="1:7">
      <c r="A898" s="203" t="s">
        <v>3111</v>
      </c>
      <c r="B898" s="203" t="s">
        <v>395</v>
      </c>
      <c r="C898" s="203" t="s">
        <v>3112</v>
      </c>
      <c r="D898" s="203" t="str">
        <f t="shared" si="13"/>
        <v>長野県高森町</v>
      </c>
      <c r="E898" s="203" t="s">
        <v>3111</v>
      </c>
      <c r="F898" s="203" t="s">
        <v>2993</v>
      </c>
      <c r="G898" s="203" t="s">
        <v>3113</v>
      </c>
    </row>
    <row r="899" spans="1:7">
      <c r="A899" s="203" t="s">
        <v>3114</v>
      </c>
      <c r="B899" s="203" t="s">
        <v>395</v>
      </c>
      <c r="C899" s="203" t="s">
        <v>3115</v>
      </c>
      <c r="D899" s="203" t="str">
        <f t="shared" ref="D899:D962" si="14">B899&amp;C899</f>
        <v>長野県阿南町</v>
      </c>
      <c r="E899" s="203" t="s">
        <v>3114</v>
      </c>
      <c r="F899" s="203" t="s">
        <v>2993</v>
      </c>
      <c r="G899" s="203" t="s">
        <v>3116</v>
      </c>
    </row>
    <row r="900" spans="1:7">
      <c r="A900" s="203" t="s">
        <v>3117</v>
      </c>
      <c r="B900" s="203" t="s">
        <v>395</v>
      </c>
      <c r="C900" s="203" t="s">
        <v>3118</v>
      </c>
      <c r="D900" s="203" t="str">
        <f t="shared" si="14"/>
        <v>長野県阿智村</v>
      </c>
      <c r="E900" s="203" t="s">
        <v>3117</v>
      </c>
      <c r="F900" s="203" t="s">
        <v>2993</v>
      </c>
      <c r="G900" s="203" t="s">
        <v>3119</v>
      </c>
    </row>
    <row r="901" spans="1:7">
      <c r="A901" s="203" t="s">
        <v>3120</v>
      </c>
      <c r="B901" s="203" t="s">
        <v>395</v>
      </c>
      <c r="C901" s="203" t="s">
        <v>3121</v>
      </c>
      <c r="D901" s="203" t="str">
        <f t="shared" si="14"/>
        <v>長野県平谷村</v>
      </c>
      <c r="E901" s="203" t="s">
        <v>3120</v>
      </c>
      <c r="F901" s="203" t="s">
        <v>2993</v>
      </c>
      <c r="G901" s="203" t="s">
        <v>3122</v>
      </c>
    </row>
    <row r="902" spans="1:7">
      <c r="A902" s="203" t="s">
        <v>3123</v>
      </c>
      <c r="B902" s="203" t="s">
        <v>395</v>
      </c>
      <c r="C902" s="203" t="s">
        <v>3124</v>
      </c>
      <c r="D902" s="203" t="str">
        <f t="shared" si="14"/>
        <v>長野県根羽村</v>
      </c>
      <c r="E902" s="203" t="s">
        <v>3123</v>
      </c>
      <c r="F902" s="203" t="s">
        <v>2993</v>
      </c>
      <c r="G902" s="203" t="s">
        <v>3125</v>
      </c>
    </row>
    <row r="903" spans="1:7">
      <c r="A903" s="203" t="s">
        <v>3126</v>
      </c>
      <c r="B903" s="203" t="s">
        <v>395</v>
      </c>
      <c r="C903" s="203" t="s">
        <v>3127</v>
      </c>
      <c r="D903" s="203" t="str">
        <f t="shared" si="14"/>
        <v>長野県下條村</v>
      </c>
      <c r="E903" s="203" t="s">
        <v>3126</v>
      </c>
      <c r="F903" s="203" t="s">
        <v>2993</v>
      </c>
      <c r="G903" s="203" t="s">
        <v>3128</v>
      </c>
    </row>
    <row r="904" spans="1:7">
      <c r="A904" s="203" t="s">
        <v>3129</v>
      </c>
      <c r="B904" s="203" t="s">
        <v>395</v>
      </c>
      <c r="C904" s="203" t="s">
        <v>3130</v>
      </c>
      <c r="D904" s="203" t="str">
        <f t="shared" si="14"/>
        <v>長野県売木村</v>
      </c>
      <c r="E904" s="203" t="s">
        <v>3129</v>
      </c>
      <c r="F904" s="203" t="s">
        <v>2993</v>
      </c>
      <c r="G904" s="203" t="s">
        <v>3131</v>
      </c>
    </row>
    <row r="905" spans="1:7">
      <c r="A905" s="203" t="s">
        <v>3132</v>
      </c>
      <c r="B905" s="203" t="s">
        <v>395</v>
      </c>
      <c r="C905" s="203" t="s">
        <v>3133</v>
      </c>
      <c r="D905" s="203" t="str">
        <f t="shared" si="14"/>
        <v>長野県天龍村</v>
      </c>
      <c r="E905" s="203" t="s">
        <v>3132</v>
      </c>
      <c r="F905" s="203" t="s">
        <v>2993</v>
      </c>
      <c r="G905" s="203" t="s">
        <v>3134</v>
      </c>
    </row>
    <row r="906" spans="1:7">
      <c r="A906" s="203" t="s">
        <v>3135</v>
      </c>
      <c r="B906" s="203" t="s">
        <v>395</v>
      </c>
      <c r="C906" s="203" t="s">
        <v>3136</v>
      </c>
      <c r="D906" s="203" t="str">
        <f t="shared" si="14"/>
        <v>長野県泰阜村</v>
      </c>
      <c r="E906" s="203" t="s">
        <v>3135</v>
      </c>
      <c r="F906" s="203" t="s">
        <v>2993</v>
      </c>
      <c r="G906" s="203" t="s">
        <v>3137</v>
      </c>
    </row>
    <row r="907" spans="1:7">
      <c r="A907" s="203" t="s">
        <v>3138</v>
      </c>
      <c r="B907" s="203" t="s">
        <v>395</v>
      </c>
      <c r="C907" s="203" t="s">
        <v>3139</v>
      </c>
      <c r="D907" s="203" t="str">
        <f t="shared" si="14"/>
        <v>長野県喬木村</v>
      </c>
      <c r="E907" s="203" t="s">
        <v>3138</v>
      </c>
      <c r="F907" s="203" t="s">
        <v>2993</v>
      </c>
      <c r="G907" s="203" t="s">
        <v>3140</v>
      </c>
    </row>
    <row r="908" spans="1:7">
      <c r="A908" s="203" t="s">
        <v>3141</v>
      </c>
      <c r="B908" s="203" t="s">
        <v>395</v>
      </c>
      <c r="C908" s="203" t="s">
        <v>3142</v>
      </c>
      <c r="D908" s="203" t="str">
        <f t="shared" si="14"/>
        <v>長野県豊丘村</v>
      </c>
      <c r="E908" s="203" t="s">
        <v>3141</v>
      </c>
      <c r="F908" s="203" t="s">
        <v>2993</v>
      </c>
      <c r="G908" s="203" t="s">
        <v>3143</v>
      </c>
    </row>
    <row r="909" spans="1:7">
      <c r="A909" s="203" t="s">
        <v>3144</v>
      </c>
      <c r="B909" s="203" t="s">
        <v>395</v>
      </c>
      <c r="C909" s="203" t="s">
        <v>3145</v>
      </c>
      <c r="D909" s="203" t="str">
        <f t="shared" si="14"/>
        <v>長野県大鹿村</v>
      </c>
      <c r="E909" s="203" t="s">
        <v>3144</v>
      </c>
      <c r="F909" s="203" t="s">
        <v>2993</v>
      </c>
      <c r="G909" s="203" t="s">
        <v>3146</v>
      </c>
    </row>
    <row r="910" spans="1:7">
      <c r="A910" s="203" t="s">
        <v>3147</v>
      </c>
      <c r="B910" s="203" t="s">
        <v>395</v>
      </c>
      <c r="C910" s="203" t="s">
        <v>3148</v>
      </c>
      <c r="D910" s="203" t="str">
        <f t="shared" si="14"/>
        <v>長野県上松町</v>
      </c>
      <c r="E910" s="203" t="s">
        <v>3147</v>
      </c>
      <c r="F910" s="203" t="s">
        <v>2993</v>
      </c>
      <c r="G910" s="203" t="s">
        <v>3149</v>
      </c>
    </row>
    <row r="911" spans="1:7">
      <c r="A911" s="203" t="s">
        <v>3150</v>
      </c>
      <c r="B911" s="203" t="s">
        <v>395</v>
      </c>
      <c r="C911" s="203" t="s">
        <v>3151</v>
      </c>
      <c r="D911" s="203" t="str">
        <f t="shared" si="14"/>
        <v>長野県南木曽町</v>
      </c>
      <c r="E911" s="203" t="s">
        <v>3150</v>
      </c>
      <c r="F911" s="203" t="s">
        <v>2993</v>
      </c>
      <c r="G911" s="203" t="s">
        <v>3152</v>
      </c>
    </row>
    <row r="912" spans="1:7">
      <c r="A912" s="203" t="s">
        <v>3153</v>
      </c>
      <c r="B912" s="203" t="s">
        <v>395</v>
      </c>
      <c r="C912" s="203" t="s">
        <v>3154</v>
      </c>
      <c r="D912" s="203" t="str">
        <f t="shared" si="14"/>
        <v>長野県木祖村</v>
      </c>
      <c r="E912" s="203" t="s">
        <v>3153</v>
      </c>
      <c r="F912" s="203" t="s">
        <v>2993</v>
      </c>
      <c r="G912" s="203" t="s">
        <v>3155</v>
      </c>
    </row>
    <row r="913" spans="1:7">
      <c r="A913" s="203" t="s">
        <v>3156</v>
      </c>
      <c r="B913" s="203" t="s">
        <v>395</v>
      </c>
      <c r="C913" s="203" t="s">
        <v>3157</v>
      </c>
      <c r="D913" s="203" t="str">
        <f t="shared" si="14"/>
        <v>長野県王滝村</v>
      </c>
      <c r="E913" s="203" t="s">
        <v>3156</v>
      </c>
      <c r="F913" s="203" t="s">
        <v>2993</v>
      </c>
      <c r="G913" s="203" t="s">
        <v>3158</v>
      </c>
    </row>
    <row r="914" spans="1:7">
      <c r="A914" s="203" t="s">
        <v>3159</v>
      </c>
      <c r="B914" s="203" t="s">
        <v>395</v>
      </c>
      <c r="C914" s="203" t="s">
        <v>3160</v>
      </c>
      <c r="D914" s="203" t="str">
        <f t="shared" si="14"/>
        <v>長野県大桑村</v>
      </c>
      <c r="E914" s="203" t="s">
        <v>3159</v>
      </c>
      <c r="F914" s="203" t="s">
        <v>2993</v>
      </c>
      <c r="G914" s="203" t="s">
        <v>3161</v>
      </c>
    </row>
    <row r="915" spans="1:7">
      <c r="A915" s="203" t="s">
        <v>3162</v>
      </c>
      <c r="B915" s="203" t="s">
        <v>395</v>
      </c>
      <c r="C915" s="203" t="s">
        <v>3163</v>
      </c>
      <c r="D915" s="203" t="str">
        <f t="shared" si="14"/>
        <v>長野県木曽町</v>
      </c>
      <c r="E915" s="203" t="s">
        <v>3162</v>
      </c>
      <c r="F915" s="203" t="s">
        <v>2993</v>
      </c>
      <c r="G915" s="203" t="s">
        <v>3164</v>
      </c>
    </row>
    <row r="916" spans="1:7">
      <c r="A916" s="203" t="s">
        <v>3165</v>
      </c>
      <c r="B916" s="203" t="s">
        <v>395</v>
      </c>
      <c r="C916" s="203" t="s">
        <v>3166</v>
      </c>
      <c r="D916" s="203" t="str">
        <f t="shared" si="14"/>
        <v>長野県麻績村</v>
      </c>
      <c r="E916" s="203" t="s">
        <v>3165</v>
      </c>
      <c r="F916" s="203" t="s">
        <v>2993</v>
      </c>
      <c r="G916" s="203" t="s">
        <v>3167</v>
      </c>
    </row>
    <row r="917" spans="1:7">
      <c r="A917" s="203" t="s">
        <v>3168</v>
      </c>
      <c r="B917" s="203" t="s">
        <v>395</v>
      </c>
      <c r="C917" s="203" t="s">
        <v>3169</v>
      </c>
      <c r="D917" s="203" t="str">
        <f t="shared" si="14"/>
        <v>長野県生坂村</v>
      </c>
      <c r="E917" s="203" t="s">
        <v>3168</v>
      </c>
      <c r="F917" s="203" t="s">
        <v>2993</v>
      </c>
      <c r="G917" s="203" t="s">
        <v>3170</v>
      </c>
    </row>
    <row r="918" spans="1:7">
      <c r="A918" s="203" t="s">
        <v>3171</v>
      </c>
      <c r="B918" s="203" t="s">
        <v>395</v>
      </c>
      <c r="C918" s="203" t="s">
        <v>3172</v>
      </c>
      <c r="D918" s="203" t="str">
        <f t="shared" si="14"/>
        <v>長野県山形村</v>
      </c>
      <c r="E918" s="203" t="s">
        <v>3171</v>
      </c>
      <c r="F918" s="203" t="s">
        <v>2993</v>
      </c>
      <c r="G918" s="203" t="s">
        <v>3173</v>
      </c>
    </row>
    <row r="919" spans="1:7">
      <c r="A919" s="203" t="s">
        <v>3174</v>
      </c>
      <c r="B919" s="203" t="s">
        <v>395</v>
      </c>
      <c r="C919" s="203" t="s">
        <v>3175</v>
      </c>
      <c r="D919" s="203" t="str">
        <f t="shared" si="14"/>
        <v>長野県朝日村</v>
      </c>
      <c r="E919" s="203" t="s">
        <v>3174</v>
      </c>
      <c r="F919" s="203" t="s">
        <v>2993</v>
      </c>
      <c r="G919" s="203" t="s">
        <v>3176</v>
      </c>
    </row>
    <row r="920" spans="1:7">
      <c r="A920" s="203" t="s">
        <v>3177</v>
      </c>
      <c r="B920" s="203" t="s">
        <v>395</v>
      </c>
      <c r="C920" s="203" t="s">
        <v>3178</v>
      </c>
      <c r="D920" s="203" t="str">
        <f t="shared" si="14"/>
        <v>長野県筑北村</v>
      </c>
      <c r="E920" s="203" t="s">
        <v>3177</v>
      </c>
      <c r="F920" s="203" t="s">
        <v>2993</v>
      </c>
      <c r="G920" s="203" t="s">
        <v>3179</v>
      </c>
    </row>
    <row r="921" spans="1:7">
      <c r="A921" s="203" t="s">
        <v>3180</v>
      </c>
      <c r="B921" s="203" t="s">
        <v>395</v>
      </c>
      <c r="C921" s="203" t="s">
        <v>955</v>
      </c>
      <c r="D921" s="203" t="str">
        <f t="shared" si="14"/>
        <v>長野県池田町</v>
      </c>
      <c r="E921" s="203" t="s">
        <v>3180</v>
      </c>
      <c r="F921" s="203" t="s">
        <v>2993</v>
      </c>
      <c r="G921" s="203" t="s">
        <v>3181</v>
      </c>
    </row>
    <row r="922" spans="1:7">
      <c r="A922" s="203" t="s">
        <v>3182</v>
      </c>
      <c r="B922" s="203" t="s">
        <v>395</v>
      </c>
      <c r="C922" s="203" t="s">
        <v>3183</v>
      </c>
      <c r="D922" s="203" t="str">
        <f t="shared" si="14"/>
        <v>長野県松川村</v>
      </c>
      <c r="E922" s="203" t="s">
        <v>3182</v>
      </c>
      <c r="F922" s="203" t="s">
        <v>2993</v>
      </c>
      <c r="G922" s="203" t="s">
        <v>3184</v>
      </c>
    </row>
    <row r="923" spans="1:7">
      <c r="A923" s="203" t="s">
        <v>3185</v>
      </c>
      <c r="B923" s="203" t="s">
        <v>395</v>
      </c>
      <c r="C923" s="203" t="s">
        <v>3186</v>
      </c>
      <c r="D923" s="203" t="str">
        <f t="shared" si="14"/>
        <v>長野県白馬村</v>
      </c>
      <c r="E923" s="203" t="s">
        <v>3185</v>
      </c>
      <c r="F923" s="203" t="s">
        <v>2993</v>
      </c>
      <c r="G923" s="203" t="s">
        <v>3187</v>
      </c>
    </row>
    <row r="924" spans="1:7">
      <c r="A924" s="203" t="s">
        <v>3188</v>
      </c>
      <c r="B924" s="203" t="s">
        <v>395</v>
      </c>
      <c r="C924" s="203" t="s">
        <v>3189</v>
      </c>
      <c r="D924" s="203" t="str">
        <f t="shared" si="14"/>
        <v>長野県小谷村</v>
      </c>
      <c r="E924" s="203" t="s">
        <v>3188</v>
      </c>
      <c r="F924" s="203" t="s">
        <v>2993</v>
      </c>
      <c r="G924" s="203" t="s">
        <v>3190</v>
      </c>
    </row>
    <row r="925" spans="1:7">
      <c r="A925" s="203" t="s">
        <v>3191</v>
      </c>
      <c r="B925" s="203" t="s">
        <v>395</v>
      </c>
      <c r="C925" s="203" t="s">
        <v>3192</v>
      </c>
      <c r="D925" s="203" t="str">
        <f t="shared" si="14"/>
        <v>長野県坂城町</v>
      </c>
      <c r="E925" s="203" t="s">
        <v>3191</v>
      </c>
      <c r="F925" s="203" t="s">
        <v>2993</v>
      </c>
      <c r="G925" s="203" t="s">
        <v>3193</v>
      </c>
    </row>
    <row r="926" spans="1:7">
      <c r="A926" s="203" t="s">
        <v>3194</v>
      </c>
      <c r="B926" s="203" t="s">
        <v>395</v>
      </c>
      <c r="C926" s="203" t="s">
        <v>3195</v>
      </c>
      <c r="D926" s="203" t="str">
        <f t="shared" si="14"/>
        <v>長野県小布施町</v>
      </c>
      <c r="E926" s="203" t="s">
        <v>3194</v>
      </c>
      <c r="F926" s="203" t="s">
        <v>2993</v>
      </c>
      <c r="G926" s="203" t="s">
        <v>3196</v>
      </c>
    </row>
    <row r="927" spans="1:7">
      <c r="A927" s="203" t="s">
        <v>3197</v>
      </c>
      <c r="B927" s="203" t="s">
        <v>395</v>
      </c>
      <c r="C927" s="203" t="s">
        <v>1998</v>
      </c>
      <c r="D927" s="203" t="str">
        <f t="shared" si="14"/>
        <v>長野県高山村</v>
      </c>
      <c r="E927" s="203" t="s">
        <v>3197</v>
      </c>
      <c r="F927" s="203" t="s">
        <v>2993</v>
      </c>
      <c r="G927" s="203" t="s">
        <v>1999</v>
      </c>
    </row>
    <row r="928" spans="1:7">
      <c r="A928" s="203" t="s">
        <v>3198</v>
      </c>
      <c r="B928" s="203" t="s">
        <v>395</v>
      </c>
      <c r="C928" s="203" t="s">
        <v>3199</v>
      </c>
      <c r="D928" s="203" t="str">
        <f t="shared" si="14"/>
        <v>長野県山ノ内町</v>
      </c>
      <c r="E928" s="203" t="s">
        <v>3198</v>
      </c>
      <c r="F928" s="203" t="s">
        <v>2993</v>
      </c>
      <c r="G928" s="203" t="s">
        <v>3200</v>
      </c>
    </row>
    <row r="929" spans="1:7">
      <c r="A929" s="203" t="s">
        <v>3201</v>
      </c>
      <c r="B929" s="203" t="s">
        <v>395</v>
      </c>
      <c r="C929" s="203" t="s">
        <v>3202</v>
      </c>
      <c r="D929" s="203" t="str">
        <f t="shared" si="14"/>
        <v>長野県木島平村</v>
      </c>
      <c r="E929" s="203" t="s">
        <v>3201</v>
      </c>
      <c r="F929" s="203" t="s">
        <v>2993</v>
      </c>
      <c r="G929" s="203" t="s">
        <v>3203</v>
      </c>
    </row>
    <row r="930" spans="1:7">
      <c r="A930" s="203" t="s">
        <v>3204</v>
      </c>
      <c r="B930" s="203" t="s">
        <v>395</v>
      </c>
      <c r="C930" s="203" t="s">
        <v>3205</v>
      </c>
      <c r="D930" s="203" t="str">
        <f t="shared" si="14"/>
        <v>長野県野沢温泉村</v>
      </c>
      <c r="E930" s="203" t="s">
        <v>3204</v>
      </c>
      <c r="F930" s="203" t="s">
        <v>2993</v>
      </c>
      <c r="G930" s="203" t="s">
        <v>3206</v>
      </c>
    </row>
    <row r="931" spans="1:7">
      <c r="A931" s="203" t="s">
        <v>3207</v>
      </c>
      <c r="B931" s="203" t="s">
        <v>395</v>
      </c>
      <c r="C931" s="203" t="s">
        <v>3208</v>
      </c>
      <c r="D931" s="203" t="str">
        <f t="shared" si="14"/>
        <v>長野県信濃町</v>
      </c>
      <c r="E931" s="203" t="s">
        <v>3207</v>
      </c>
      <c r="F931" s="203" t="s">
        <v>2993</v>
      </c>
      <c r="G931" s="203" t="s">
        <v>3209</v>
      </c>
    </row>
    <row r="932" spans="1:7">
      <c r="A932" s="203" t="s">
        <v>3210</v>
      </c>
      <c r="B932" s="203" t="s">
        <v>395</v>
      </c>
      <c r="C932" s="203" t="s">
        <v>3211</v>
      </c>
      <c r="D932" s="203" t="str">
        <f t="shared" si="14"/>
        <v>長野県小川村</v>
      </c>
      <c r="E932" s="203" t="s">
        <v>3210</v>
      </c>
      <c r="F932" s="203" t="s">
        <v>2993</v>
      </c>
      <c r="G932" s="203" t="s">
        <v>3212</v>
      </c>
    </row>
    <row r="933" spans="1:7">
      <c r="A933" s="203" t="s">
        <v>3213</v>
      </c>
      <c r="B933" s="203" t="s">
        <v>395</v>
      </c>
      <c r="C933" s="203" t="s">
        <v>3214</v>
      </c>
      <c r="D933" s="203" t="str">
        <f t="shared" si="14"/>
        <v>長野県飯綱町</v>
      </c>
      <c r="E933" s="203" t="s">
        <v>3213</v>
      </c>
      <c r="F933" s="203" t="s">
        <v>2993</v>
      </c>
      <c r="G933" s="203" t="s">
        <v>3215</v>
      </c>
    </row>
    <row r="934" spans="1:7">
      <c r="A934" s="203" t="s">
        <v>3216</v>
      </c>
      <c r="B934" s="203" t="s">
        <v>395</v>
      </c>
      <c r="C934" s="203" t="s">
        <v>3217</v>
      </c>
      <c r="D934" s="203" t="str">
        <f t="shared" si="14"/>
        <v>長野県栄村</v>
      </c>
      <c r="E934" s="203" t="s">
        <v>3216</v>
      </c>
      <c r="F934" s="203" t="s">
        <v>2993</v>
      </c>
      <c r="G934" s="203" t="s">
        <v>3218</v>
      </c>
    </row>
    <row r="935" spans="1:7">
      <c r="A935" s="200" t="s">
        <v>3219</v>
      </c>
      <c r="B935" s="200" t="s">
        <v>3220</v>
      </c>
      <c r="C935" s="200" t="s">
        <v>3220</v>
      </c>
      <c r="D935" s="200" t="str">
        <f t="shared" si="14"/>
        <v>岐阜県岐阜県</v>
      </c>
      <c r="E935" s="200" t="s">
        <v>3219</v>
      </c>
      <c r="F935" s="201" t="s">
        <v>3221</v>
      </c>
      <c r="G935" s="202"/>
    </row>
    <row r="936" spans="1:7">
      <c r="A936" s="203" t="s">
        <v>3222</v>
      </c>
      <c r="B936" s="203" t="s">
        <v>399</v>
      </c>
      <c r="C936" s="203" t="s">
        <v>595</v>
      </c>
      <c r="D936" s="203" t="str">
        <f t="shared" si="14"/>
        <v>岐阜県岐阜市</v>
      </c>
      <c r="E936" s="203" t="s">
        <v>3222</v>
      </c>
      <c r="F936" s="203" t="s">
        <v>3223</v>
      </c>
      <c r="G936" s="203" t="s">
        <v>3224</v>
      </c>
    </row>
    <row r="937" spans="1:7">
      <c r="A937" s="203" t="s">
        <v>3225</v>
      </c>
      <c r="B937" s="203" t="s">
        <v>399</v>
      </c>
      <c r="C937" s="203" t="s">
        <v>3226</v>
      </c>
      <c r="D937" s="203" t="str">
        <f t="shared" si="14"/>
        <v>岐阜県大垣市</v>
      </c>
      <c r="E937" s="203" t="s">
        <v>3225</v>
      </c>
      <c r="F937" s="203" t="s">
        <v>3223</v>
      </c>
      <c r="G937" s="203" t="s">
        <v>3227</v>
      </c>
    </row>
    <row r="938" spans="1:7">
      <c r="A938" s="203" t="s">
        <v>3228</v>
      </c>
      <c r="B938" s="203" t="s">
        <v>399</v>
      </c>
      <c r="C938" s="203" t="s">
        <v>3229</v>
      </c>
      <c r="D938" s="203" t="str">
        <f t="shared" si="14"/>
        <v>岐阜県高山市</v>
      </c>
      <c r="E938" s="203" t="s">
        <v>3228</v>
      </c>
      <c r="F938" s="203" t="s">
        <v>3223</v>
      </c>
      <c r="G938" s="203" t="s">
        <v>3230</v>
      </c>
    </row>
    <row r="939" spans="1:7">
      <c r="A939" s="203" t="s">
        <v>3231</v>
      </c>
      <c r="B939" s="203" t="s">
        <v>399</v>
      </c>
      <c r="C939" s="203" t="s">
        <v>3232</v>
      </c>
      <c r="D939" s="203" t="str">
        <f t="shared" si="14"/>
        <v>岐阜県多治見市</v>
      </c>
      <c r="E939" s="203" t="s">
        <v>3231</v>
      </c>
      <c r="F939" s="203" t="s">
        <v>3223</v>
      </c>
      <c r="G939" s="203" t="s">
        <v>3233</v>
      </c>
    </row>
    <row r="940" spans="1:7">
      <c r="A940" s="203" t="s">
        <v>3234</v>
      </c>
      <c r="B940" s="203" t="s">
        <v>399</v>
      </c>
      <c r="C940" s="203" t="s">
        <v>3235</v>
      </c>
      <c r="D940" s="203" t="str">
        <f t="shared" si="14"/>
        <v>岐阜県関市</v>
      </c>
      <c r="E940" s="203" t="s">
        <v>3234</v>
      </c>
      <c r="F940" s="203" t="s">
        <v>3223</v>
      </c>
      <c r="G940" s="203" t="s">
        <v>3236</v>
      </c>
    </row>
    <row r="941" spans="1:7">
      <c r="A941" s="203" t="s">
        <v>3237</v>
      </c>
      <c r="B941" s="203" t="s">
        <v>399</v>
      </c>
      <c r="C941" s="203" t="s">
        <v>3238</v>
      </c>
      <c r="D941" s="203" t="str">
        <f t="shared" si="14"/>
        <v>岐阜県中津川市</v>
      </c>
      <c r="E941" s="203" t="s">
        <v>3237</v>
      </c>
      <c r="F941" s="203" t="s">
        <v>3223</v>
      </c>
      <c r="G941" s="203" t="s">
        <v>3239</v>
      </c>
    </row>
    <row r="942" spans="1:7">
      <c r="A942" s="203" t="s">
        <v>3240</v>
      </c>
      <c r="B942" s="203" t="s">
        <v>399</v>
      </c>
      <c r="C942" s="203" t="s">
        <v>3241</v>
      </c>
      <c r="D942" s="203" t="str">
        <f t="shared" si="14"/>
        <v>岐阜県美濃市</v>
      </c>
      <c r="E942" s="203" t="s">
        <v>3240</v>
      </c>
      <c r="F942" s="203" t="s">
        <v>3223</v>
      </c>
      <c r="G942" s="203" t="s">
        <v>3242</v>
      </c>
    </row>
    <row r="943" spans="1:7">
      <c r="A943" s="203" t="s">
        <v>3243</v>
      </c>
      <c r="B943" s="203" t="s">
        <v>399</v>
      </c>
      <c r="C943" s="203" t="s">
        <v>3244</v>
      </c>
      <c r="D943" s="203" t="str">
        <f t="shared" si="14"/>
        <v>岐阜県瑞浪市</v>
      </c>
      <c r="E943" s="203" t="s">
        <v>3243</v>
      </c>
      <c r="F943" s="203" t="s">
        <v>3223</v>
      </c>
      <c r="G943" s="203" t="s">
        <v>3245</v>
      </c>
    </row>
    <row r="944" spans="1:7">
      <c r="A944" s="203" t="s">
        <v>3246</v>
      </c>
      <c r="B944" s="203" t="s">
        <v>399</v>
      </c>
      <c r="C944" s="203" t="s">
        <v>3247</v>
      </c>
      <c r="D944" s="203" t="str">
        <f t="shared" si="14"/>
        <v>岐阜県羽島市</v>
      </c>
      <c r="E944" s="203" t="s">
        <v>3246</v>
      </c>
      <c r="F944" s="203" t="s">
        <v>3223</v>
      </c>
      <c r="G944" s="203" t="s">
        <v>3248</v>
      </c>
    </row>
    <row r="945" spans="1:7">
      <c r="A945" s="203" t="s">
        <v>3249</v>
      </c>
      <c r="B945" s="203" t="s">
        <v>399</v>
      </c>
      <c r="C945" s="203" t="s">
        <v>3250</v>
      </c>
      <c r="D945" s="203" t="str">
        <f t="shared" si="14"/>
        <v>岐阜県恵那市</v>
      </c>
      <c r="E945" s="203" t="s">
        <v>3249</v>
      </c>
      <c r="F945" s="203" t="s">
        <v>3223</v>
      </c>
      <c r="G945" s="203" t="s">
        <v>3251</v>
      </c>
    </row>
    <row r="946" spans="1:7">
      <c r="A946" s="203" t="s">
        <v>3252</v>
      </c>
      <c r="B946" s="203" t="s">
        <v>399</v>
      </c>
      <c r="C946" s="203" t="s">
        <v>3253</v>
      </c>
      <c r="D946" s="203" t="str">
        <f t="shared" si="14"/>
        <v>岐阜県美濃加茂市</v>
      </c>
      <c r="E946" s="203" t="s">
        <v>3252</v>
      </c>
      <c r="F946" s="203" t="s">
        <v>3223</v>
      </c>
      <c r="G946" s="203" t="s">
        <v>3254</v>
      </c>
    </row>
    <row r="947" spans="1:7">
      <c r="A947" s="203" t="s">
        <v>3255</v>
      </c>
      <c r="B947" s="203" t="s">
        <v>399</v>
      </c>
      <c r="C947" s="203" t="s">
        <v>3256</v>
      </c>
      <c r="D947" s="203" t="str">
        <f t="shared" si="14"/>
        <v>岐阜県土岐市</v>
      </c>
      <c r="E947" s="203" t="s">
        <v>3255</v>
      </c>
      <c r="F947" s="203" t="s">
        <v>3223</v>
      </c>
      <c r="G947" s="203" t="s">
        <v>3257</v>
      </c>
    </row>
    <row r="948" spans="1:7">
      <c r="A948" s="203" t="s">
        <v>3258</v>
      </c>
      <c r="B948" s="203" t="s">
        <v>399</v>
      </c>
      <c r="C948" s="203" t="s">
        <v>3259</v>
      </c>
      <c r="D948" s="203" t="str">
        <f t="shared" si="14"/>
        <v>岐阜県各務原市</v>
      </c>
      <c r="E948" s="203" t="s">
        <v>3258</v>
      </c>
      <c r="F948" s="203" t="s">
        <v>3223</v>
      </c>
      <c r="G948" s="203" t="s">
        <v>3260</v>
      </c>
    </row>
    <row r="949" spans="1:7">
      <c r="A949" s="203" t="s">
        <v>3261</v>
      </c>
      <c r="B949" s="203" t="s">
        <v>399</v>
      </c>
      <c r="C949" s="203" t="s">
        <v>3262</v>
      </c>
      <c r="D949" s="203" t="str">
        <f t="shared" si="14"/>
        <v>岐阜県可児市</v>
      </c>
      <c r="E949" s="203" t="s">
        <v>3261</v>
      </c>
      <c r="F949" s="203" t="s">
        <v>3223</v>
      </c>
      <c r="G949" s="203" t="s">
        <v>3263</v>
      </c>
    </row>
    <row r="950" spans="1:7">
      <c r="A950" s="203" t="s">
        <v>3264</v>
      </c>
      <c r="B950" s="203" t="s">
        <v>399</v>
      </c>
      <c r="C950" s="203" t="s">
        <v>3265</v>
      </c>
      <c r="D950" s="203" t="str">
        <f t="shared" si="14"/>
        <v>岐阜県山県市</v>
      </c>
      <c r="E950" s="203" t="s">
        <v>3264</v>
      </c>
      <c r="F950" s="203" t="s">
        <v>3223</v>
      </c>
      <c r="G950" s="203" t="s">
        <v>1438</v>
      </c>
    </row>
    <row r="951" spans="1:7">
      <c r="A951" s="203" t="s">
        <v>3266</v>
      </c>
      <c r="B951" s="203" t="s">
        <v>399</v>
      </c>
      <c r="C951" s="203" t="s">
        <v>3267</v>
      </c>
      <c r="D951" s="203" t="str">
        <f t="shared" si="14"/>
        <v>岐阜県瑞穂市</v>
      </c>
      <c r="E951" s="203" t="s">
        <v>3266</v>
      </c>
      <c r="F951" s="203" t="s">
        <v>3223</v>
      </c>
      <c r="G951" s="203" t="s">
        <v>3268</v>
      </c>
    </row>
    <row r="952" spans="1:7">
      <c r="A952" s="203" t="s">
        <v>3269</v>
      </c>
      <c r="B952" s="203" t="s">
        <v>399</v>
      </c>
      <c r="C952" s="203" t="s">
        <v>3270</v>
      </c>
      <c r="D952" s="203" t="str">
        <f t="shared" si="14"/>
        <v>岐阜県飛騨市</v>
      </c>
      <c r="E952" s="203" t="s">
        <v>3269</v>
      </c>
      <c r="F952" s="203" t="s">
        <v>3223</v>
      </c>
      <c r="G952" s="203" t="s">
        <v>3271</v>
      </c>
    </row>
    <row r="953" spans="1:7">
      <c r="A953" s="203" t="s">
        <v>3272</v>
      </c>
      <c r="B953" s="203" t="s">
        <v>399</v>
      </c>
      <c r="C953" s="203" t="s">
        <v>3273</v>
      </c>
      <c r="D953" s="203" t="str">
        <f t="shared" si="14"/>
        <v>岐阜県本巣市</v>
      </c>
      <c r="E953" s="203" t="s">
        <v>3272</v>
      </c>
      <c r="F953" s="203" t="s">
        <v>3223</v>
      </c>
      <c r="G953" s="203" t="s">
        <v>3274</v>
      </c>
    </row>
    <row r="954" spans="1:7">
      <c r="A954" s="203" t="s">
        <v>3275</v>
      </c>
      <c r="B954" s="203" t="s">
        <v>399</v>
      </c>
      <c r="C954" s="203" t="s">
        <v>3276</v>
      </c>
      <c r="D954" s="203" t="str">
        <f t="shared" si="14"/>
        <v>岐阜県郡上市</v>
      </c>
      <c r="E954" s="203" t="s">
        <v>3275</v>
      </c>
      <c r="F954" s="203" t="s">
        <v>3223</v>
      </c>
      <c r="G954" s="203" t="s">
        <v>3277</v>
      </c>
    </row>
    <row r="955" spans="1:7">
      <c r="A955" s="203" t="s">
        <v>3278</v>
      </c>
      <c r="B955" s="203" t="s">
        <v>399</v>
      </c>
      <c r="C955" s="203" t="s">
        <v>3279</v>
      </c>
      <c r="D955" s="203" t="str">
        <f t="shared" si="14"/>
        <v>岐阜県下呂市</v>
      </c>
      <c r="E955" s="203" t="s">
        <v>3278</v>
      </c>
      <c r="F955" s="203" t="s">
        <v>3223</v>
      </c>
      <c r="G955" s="203" t="s">
        <v>3280</v>
      </c>
    </row>
    <row r="956" spans="1:7">
      <c r="A956" s="203" t="s">
        <v>3281</v>
      </c>
      <c r="B956" s="203" t="s">
        <v>399</v>
      </c>
      <c r="C956" s="203" t="s">
        <v>3282</v>
      </c>
      <c r="D956" s="203" t="str">
        <f t="shared" si="14"/>
        <v>岐阜県海津市</v>
      </c>
      <c r="E956" s="203" t="s">
        <v>3281</v>
      </c>
      <c r="F956" s="203" t="s">
        <v>3223</v>
      </c>
      <c r="G956" s="203" t="s">
        <v>3283</v>
      </c>
    </row>
    <row r="957" spans="1:7">
      <c r="A957" s="203" t="s">
        <v>3284</v>
      </c>
      <c r="B957" s="203" t="s">
        <v>399</v>
      </c>
      <c r="C957" s="203" t="s">
        <v>3285</v>
      </c>
      <c r="D957" s="203" t="str">
        <f t="shared" si="14"/>
        <v>岐阜県岐南町</v>
      </c>
      <c r="E957" s="203" t="s">
        <v>3284</v>
      </c>
      <c r="F957" s="203" t="s">
        <v>3223</v>
      </c>
      <c r="G957" s="203" t="s">
        <v>3286</v>
      </c>
    </row>
    <row r="958" spans="1:7">
      <c r="A958" s="203" t="s">
        <v>3287</v>
      </c>
      <c r="B958" s="203" t="s">
        <v>399</v>
      </c>
      <c r="C958" s="203" t="s">
        <v>3288</v>
      </c>
      <c r="D958" s="203" t="str">
        <f t="shared" si="14"/>
        <v>岐阜県笠松町</v>
      </c>
      <c r="E958" s="203" t="s">
        <v>3287</v>
      </c>
      <c r="F958" s="203" t="s">
        <v>3223</v>
      </c>
      <c r="G958" s="203" t="s">
        <v>3289</v>
      </c>
    </row>
    <row r="959" spans="1:7">
      <c r="A959" s="203" t="s">
        <v>3290</v>
      </c>
      <c r="B959" s="203" t="s">
        <v>399</v>
      </c>
      <c r="C959" s="203" t="s">
        <v>3291</v>
      </c>
      <c r="D959" s="203" t="str">
        <f t="shared" si="14"/>
        <v>岐阜県養老町</v>
      </c>
      <c r="E959" s="203" t="s">
        <v>3290</v>
      </c>
      <c r="F959" s="203" t="s">
        <v>3223</v>
      </c>
      <c r="G959" s="203" t="s">
        <v>3292</v>
      </c>
    </row>
    <row r="960" spans="1:7">
      <c r="A960" s="203" t="s">
        <v>3293</v>
      </c>
      <c r="B960" s="203" t="s">
        <v>399</v>
      </c>
      <c r="C960" s="203" t="s">
        <v>3294</v>
      </c>
      <c r="D960" s="203" t="str">
        <f t="shared" si="14"/>
        <v>岐阜県垂井町</v>
      </c>
      <c r="E960" s="203" t="s">
        <v>3293</v>
      </c>
      <c r="F960" s="203" t="s">
        <v>3223</v>
      </c>
      <c r="G960" s="203" t="s">
        <v>3295</v>
      </c>
    </row>
    <row r="961" spans="1:7">
      <c r="A961" s="203" t="s">
        <v>3296</v>
      </c>
      <c r="B961" s="203" t="s">
        <v>399</v>
      </c>
      <c r="C961" s="203" t="s">
        <v>3297</v>
      </c>
      <c r="D961" s="203" t="str">
        <f t="shared" si="14"/>
        <v>岐阜県関ケ原町</v>
      </c>
      <c r="E961" s="203" t="s">
        <v>3296</v>
      </c>
      <c r="F961" s="203" t="s">
        <v>3223</v>
      </c>
      <c r="G961" s="203" t="s">
        <v>3298</v>
      </c>
    </row>
    <row r="962" spans="1:7">
      <c r="A962" s="203" t="s">
        <v>3299</v>
      </c>
      <c r="B962" s="203" t="s">
        <v>399</v>
      </c>
      <c r="C962" s="203" t="s">
        <v>3300</v>
      </c>
      <c r="D962" s="203" t="str">
        <f t="shared" si="14"/>
        <v>岐阜県神戸町</v>
      </c>
      <c r="E962" s="203" t="s">
        <v>3299</v>
      </c>
      <c r="F962" s="203" t="s">
        <v>3223</v>
      </c>
      <c r="G962" s="203" t="s">
        <v>3301</v>
      </c>
    </row>
    <row r="963" spans="1:7">
      <c r="A963" s="203" t="s">
        <v>3302</v>
      </c>
      <c r="B963" s="203" t="s">
        <v>399</v>
      </c>
      <c r="C963" s="203" t="s">
        <v>3303</v>
      </c>
      <c r="D963" s="203" t="str">
        <f t="shared" ref="D963:D1026" si="15">B963&amp;C963</f>
        <v>岐阜県輪之内町</v>
      </c>
      <c r="E963" s="203" t="s">
        <v>3302</v>
      </c>
      <c r="F963" s="203" t="s">
        <v>3223</v>
      </c>
      <c r="G963" s="203" t="s">
        <v>3304</v>
      </c>
    </row>
    <row r="964" spans="1:7">
      <c r="A964" s="203" t="s">
        <v>3305</v>
      </c>
      <c r="B964" s="203" t="s">
        <v>399</v>
      </c>
      <c r="C964" s="203" t="s">
        <v>3306</v>
      </c>
      <c r="D964" s="203" t="str">
        <f t="shared" si="15"/>
        <v>岐阜県安八町</v>
      </c>
      <c r="E964" s="203" t="s">
        <v>3305</v>
      </c>
      <c r="F964" s="203" t="s">
        <v>3223</v>
      </c>
      <c r="G964" s="203" t="s">
        <v>3307</v>
      </c>
    </row>
    <row r="965" spans="1:7">
      <c r="A965" s="203" t="s">
        <v>3308</v>
      </c>
      <c r="B965" s="203" t="s">
        <v>399</v>
      </c>
      <c r="C965" s="203" t="s">
        <v>3309</v>
      </c>
      <c r="D965" s="203" t="str">
        <f t="shared" si="15"/>
        <v>岐阜県揖斐川町</v>
      </c>
      <c r="E965" s="203" t="s">
        <v>3308</v>
      </c>
      <c r="F965" s="203" t="s">
        <v>3223</v>
      </c>
      <c r="G965" s="203" t="s">
        <v>3310</v>
      </c>
    </row>
    <row r="966" spans="1:7">
      <c r="A966" s="203" t="s">
        <v>3311</v>
      </c>
      <c r="B966" s="203" t="s">
        <v>399</v>
      </c>
      <c r="C966" s="203" t="s">
        <v>3312</v>
      </c>
      <c r="D966" s="203" t="str">
        <f t="shared" si="15"/>
        <v>岐阜県大野町</v>
      </c>
      <c r="E966" s="203" t="s">
        <v>3311</v>
      </c>
      <c r="F966" s="203" t="s">
        <v>3223</v>
      </c>
      <c r="G966" s="203" t="s">
        <v>3313</v>
      </c>
    </row>
    <row r="967" spans="1:7">
      <c r="A967" s="203" t="s">
        <v>3314</v>
      </c>
      <c r="B967" s="203" t="s">
        <v>399</v>
      </c>
      <c r="C967" s="203" t="s">
        <v>955</v>
      </c>
      <c r="D967" s="203" t="str">
        <f t="shared" si="15"/>
        <v>岐阜県池田町</v>
      </c>
      <c r="E967" s="203" t="s">
        <v>3314</v>
      </c>
      <c r="F967" s="203" t="s">
        <v>3223</v>
      </c>
      <c r="G967" s="203" t="s">
        <v>956</v>
      </c>
    </row>
    <row r="968" spans="1:7">
      <c r="A968" s="203" t="s">
        <v>3315</v>
      </c>
      <c r="B968" s="203" t="s">
        <v>399</v>
      </c>
      <c r="C968" s="203" t="s">
        <v>3316</v>
      </c>
      <c r="D968" s="203" t="str">
        <f t="shared" si="15"/>
        <v>岐阜県北方町</v>
      </c>
      <c r="E968" s="203" t="s">
        <v>3315</v>
      </c>
      <c r="F968" s="203" t="s">
        <v>3223</v>
      </c>
      <c r="G968" s="203" t="s">
        <v>3317</v>
      </c>
    </row>
    <row r="969" spans="1:7">
      <c r="A969" s="203" t="s">
        <v>3318</v>
      </c>
      <c r="B969" s="203" t="s">
        <v>399</v>
      </c>
      <c r="C969" s="203" t="s">
        <v>3319</v>
      </c>
      <c r="D969" s="203" t="str">
        <f t="shared" si="15"/>
        <v>岐阜県坂祝町</v>
      </c>
      <c r="E969" s="203" t="s">
        <v>3318</v>
      </c>
      <c r="F969" s="203" t="s">
        <v>3223</v>
      </c>
      <c r="G969" s="203" t="s">
        <v>3320</v>
      </c>
    </row>
    <row r="970" spans="1:7">
      <c r="A970" s="203" t="s">
        <v>3321</v>
      </c>
      <c r="B970" s="203" t="s">
        <v>399</v>
      </c>
      <c r="C970" s="203" t="s">
        <v>3322</v>
      </c>
      <c r="D970" s="203" t="str">
        <f t="shared" si="15"/>
        <v>岐阜県富加町</v>
      </c>
      <c r="E970" s="203" t="s">
        <v>3321</v>
      </c>
      <c r="F970" s="203" t="s">
        <v>3223</v>
      </c>
      <c r="G970" s="203" t="s">
        <v>3323</v>
      </c>
    </row>
    <row r="971" spans="1:7">
      <c r="A971" s="203" t="s">
        <v>3324</v>
      </c>
      <c r="B971" s="203" t="s">
        <v>399</v>
      </c>
      <c r="C971" s="203" t="s">
        <v>3325</v>
      </c>
      <c r="D971" s="203" t="str">
        <f t="shared" si="15"/>
        <v>岐阜県川辺町</v>
      </c>
      <c r="E971" s="203" t="s">
        <v>3324</v>
      </c>
      <c r="F971" s="203" t="s">
        <v>3223</v>
      </c>
      <c r="G971" s="203" t="s">
        <v>3326</v>
      </c>
    </row>
    <row r="972" spans="1:7">
      <c r="A972" s="203" t="s">
        <v>3327</v>
      </c>
      <c r="B972" s="203" t="s">
        <v>399</v>
      </c>
      <c r="C972" s="203" t="s">
        <v>3328</v>
      </c>
      <c r="D972" s="203" t="str">
        <f t="shared" si="15"/>
        <v>岐阜県七宗町</v>
      </c>
      <c r="E972" s="203" t="s">
        <v>3327</v>
      </c>
      <c r="F972" s="203" t="s">
        <v>3223</v>
      </c>
      <c r="G972" s="203" t="s">
        <v>3329</v>
      </c>
    </row>
    <row r="973" spans="1:7">
      <c r="A973" s="203" t="s">
        <v>3330</v>
      </c>
      <c r="B973" s="203" t="s">
        <v>399</v>
      </c>
      <c r="C973" s="203" t="s">
        <v>3331</v>
      </c>
      <c r="D973" s="203" t="str">
        <f t="shared" si="15"/>
        <v>岐阜県八百津町</v>
      </c>
      <c r="E973" s="203" t="s">
        <v>3330</v>
      </c>
      <c r="F973" s="203" t="s">
        <v>3223</v>
      </c>
      <c r="G973" s="203" t="s">
        <v>3332</v>
      </c>
    </row>
    <row r="974" spans="1:7">
      <c r="A974" s="203" t="s">
        <v>3333</v>
      </c>
      <c r="B974" s="203" t="s">
        <v>399</v>
      </c>
      <c r="C974" s="203" t="s">
        <v>3334</v>
      </c>
      <c r="D974" s="203" t="str">
        <f t="shared" si="15"/>
        <v>岐阜県白川町</v>
      </c>
      <c r="E974" s="203" t="s">
        <v>3333</v>
      </c>
      <c r="F974" s="203" t="s">
        <v>3223</v>
      </c>
      <c r="G974" s="203" t="s">
        <v>3335</v>
      </c>
    </row>
    <row r="975" spans="1:7">
      <c r="A975" s="203" t="s">
        <v>3336</v>
      </c>
      <c r="B975" s="203" t="s">
        <v>399</v>
      </c>
      <c r="C975" s="203" t="s">
        <v>3337</v>
      </c>
      <c r="D975" s="203" t="str">
        <f t="shared" si="15"/>
        <v>岐阜県東白川村</v>
      </c>
      <c r="E975" s="203" t="s">
        <v>3336</v>
      </c>
      <c r="F975" s="203" t="s">
        <v>3223</v>
      </c>
      <c r="G975" s="203" t="s">
        <v>3338</v>
      </c>
    </row>
    <row r="976" spans="1:7">
      <c r="A976" s="203" t="s">
        <v>3339</v>
      </c>
      <c r="B976" s="203" t="s">
        <v>399</v>
      </c>
      <c r="C976" s="203" t="s">
        <v>3340</v>
      </c>
      <c r="D976" s="203" t="str">
        <f t="shared" si="15"/>
        <v>岐阜県御嵩町</v>
      </c>
      <c r="E976" s="203" t="s">
        <v>3339</v>
      </c>
      <c r="F976" s="203" t="s">
        <v>3223</v>
      </c>
      <c r="G976" s="203" t="s">
        <v>3341</v>
      </c>
    </row>
    <row r="977" spans="1:7">
      <c r="A977" s="203" t="s">
        <v>3342</v>
      </c>
      <c r="B977" s="203" t="s">
        <v>399</v>
      </c>
      <c r="C977" s="203" t="s">
        <v>3343</v>
      </c>
      <c r="D977" s="203" t="str">
        <f t="shared" si="15"/>
        <v>岐阜県白川村</v>
      </c>
      <c r="E977" s="203" t="s">
        <v>3342</v>
      </c>
      <c r="F977" s="203" t="s">
        <v>3223</v>
      </c>
      <c r="G977" s="203" t="s">
        <v>3344</v>
      </c>
    </row>
    <row r="978" spans="1:7">
      <c r="A978" s="200" t="s">
        <v>3345</v>
      </c>
      <c r="B978" s="200" t="s">
        <v>3346</v>
      </c>
      <c r="C978" s="200" t="s">
        <v>3346</v>
      </c>
      <c r="D978" s="200" t="str">
        <f t="shared" si="15"/>
        <v>静岡県静岡県</v>
      </c>
      <c r="E978" s="200" t="s">
        <v>3345</v>
      </c>
      <c r="F978" s="201" t="s">
        <v>3347</v>
      </c>
      <c r="G978" s="202"/>
    </row>
    <row r="979" spans="1:7">
      <c r="A979" s="203" t="s">
        <v>3348</v>
      </c>
      <c r="B979" s="203" t="s">
        <v>403</v>
      </c>
      <c r="C979" s="203" t="s">
        <v>558</v>
      </c>
      <c r="D979" s="203" t="str">
        <f t="shared" si="15"/>
        <v>静岡県静岡市</v>
      </c>
      <c r="E979" s="203" t="s">
        <v>3348</v>
      </c>
      <c r="F979" s="203" t="s">
        <v>3349</v>
      </c>
      <c r="G979" s="203" t="s">
        <v>3350</v>
      </c>
    </row>
    <row r="980" spans="1:7">
      <c r="A980" s="203" t="s">
        <v>3351</v>
      </c>
      <c r="B980" s="203" t="s">
        <v>403</v>
      </c>
      <c r="C980" s="203" t="s">
        <v>570</v>
      </c>
      <c r="D980" s="203" t="str">
        <f t="shared" si="15"/>
        <v>静岡県浜松市</v>
      </c>
      <c r="E980" s="203" t="s">
        <v>3351</v>
      </c>
      <c r="F980" s="203" t="s">
        <v>3349</v>
      </c>
      <c r="G980" s="203" t="s">
        <v>3352</v>
      </c>
    </row>
    <row r="981" spans="1:7">
      <c r="A981" s="203" t="s">
        <v>3353</v>
      </c>
      <c r="B981" s="203" t="s">
        <v>403</v>
      </c>
      <c r="C981" s="203" t="s">
        <v>840</v>
      </c>
      <c r="D981" s="203" t="str">
        <f t="shared" si="15"/>
        <v>静岡県沼津市</v>
      </c>
      <c r="E981" s="203" t="s">
        <v>3353</v>
      </c>
      <c r="F981" s="203" t="s">
        <v>3349</v>
      </c>
      <c r="G981" s="203" t="s">
        <v>3354</v>
      </c>
    </row>
    <row r="982" spans="1:7">
      <c r="A982" s="203" t="s">
        <v>3355</v>
      </c>
      <c r="B982" s="203" t="s">
        <v>403</v>
      </c>
      <c r="C982" s="203" t="s">
        <v>3356</v>
      </c>
      <c r="D982" s="203" t="str">
        <f t="shared" si="15"/>
        <v>静岡県熱海市</v>
      </c>
      <c r="E982" s="203" t="s">
        <v>3355</v>
      </c>
      <c r="F982" s="203" t="s">
        <v>3349</v>
      </c>
      <c r="G982" s="203" t="s">
        <v>3357</v>
      </c>
    </row>
    <row r="983" spans="1:7">
      <c r="A983" s="203" t="s">
        <v>3358</v>
      </c>
      <c r="B983" s="203" t="s">
        <v>403</v>
      </c>
      <c r="C983" s="203" t="s">
        <v>3359</v>
      </c>
      <c r="D983" s="203" t="str">
        <f t="shared" si="15"/>
        <v>静岡県三島市</v>
      </c>
      <c r="E983" s="203" t="s">
        <v>3358</v>
      </c>
      <c r="F983" s="203" t="s">
        <v>3349</v>
      </c>
      <c r="G983" s="203" t="s">
        <v>3360</v>
      </c>
    </row>
    <row r="984" spans="1:7">
      <c r="A984" s="203" t="s">
        <v>3361</v>
      </c>
      <c r="B984" s="203" t="s">
        <v>403</v>
      </c>
      <c r="C984" s="203" t="s">
        <v>3362</v>
      </c>
      <c r="D984" s="203" t="str">
        <f t="shared" si="15"/>
        <v>静岡県富士宮市</v>
      </c>
      <c r="E984" s="203" t="s">
        <v>3361</v>
      </c>
      <c r="F984" s="203" t="s">
        <v>3349</v>
      </c>
      <c r="G984" s="203" t="s">
        <v>3363</v>
      </c>
    </row>
    <row r="985" spans="1:7">
      <c r="A985" s="203" t="s">
        <v>3364</v>
      </c>
      <c r="B985" s="203" t="s">
        <v>403</v>
      </c>
      <c r="C985" s="203" t="s">
        <v>3365</v>
      </c>
      <c r="D985" s="203" t="str">
        <f t="shared" si="15"/>
        <v>静岡県伊東市</v>
      </c>
      <c r="E985" s="203" t="s">
        <v>3364</v>
      </c>
      <c r="F985" s="203" t="s">
        <v>3349</v>
      </c>
      <c r="G985" s="203" t="s">
        <v>3366</v>
      </c>
    </row>
    <row r="986" spans="1:7">
      <c r="A986" s="203" t="s">
        <v>3367</v>
      </c>
      <c r="B986" s="203" t="s">
        <v>403</v>
      </c>
      <c r="C986" s="203" t="s">
        <v>3368</v>
      </c>
      <c r="D986" s="203" t="str">
        <f t="shared" si="15"/>
        <v>静岡県島田市</v>
      </c>
      <c r="E986" s="203" t="s">
        <v>3367</v>
      </c>
      <c r="F986" s="203" t="s">
        <v>3349</v>
      </c>
      <c r="G986" s="203" t="s">
        <v>3369</v>
      </c>
    </row>
    <row r="987" spans="1:7">
      <c r="A987" s="203" t="s">
        <v>3370</v>
      </c>
      <c r="B987" s="203" t="s">
        <v>403</v>
      </c>
      <c r="C987" s="203" t="s">
        <v>852</v>
      </c>
      <c r="D987" s="203" t="str">
        <f t="shared" si="15"/>
        <v>静岡県富士市</v>
      </c>
      <c r="E987" s="203" t="s">
        <v>3370</v>
      </c>
      <c r="F987" s="203" t="s">
        <v>3349</v>
      </c>
      <c r="G987" s="203" t="s">
        <v>3371</v>
      </c>
    </row>
    <row r="988" spans="1:7">
      <c r="A988" s="203" t="s">
        <v>3372</v>
      </c>
      <c r="B988" s="203" t="s">
        <v>403</v>
      </c>
      <c r="C988" s="203" t="s">
        <v>3373</v>
      </c>
      <c r="D988" s="203" t="str">
        <f t="shared" si="15"/>
        <v>静岡県磐田市</v>
      </c>
      <c r="E988" s="203" t="s">
        <v>3372</v>
      </c>
      <c r="F988" s="203" t="s">
        <v>3349</v>
      </c>
      <c r="G988" s="203" t="s">
        <v>3374</v>
      </c>
    </row>
    <row r="989" spans="1:7">
      <c r="A989" s="203" t="s">
        <v>3375</v>
      </c>
      <c r="B989" s="203" t="s">
        <v>403</v>
      </c>
      <c r="C989" s="203" t="s">
        <v>3376</v>
      </c>
      <c r="D989" s="203" t="str">
        <f t="shared" si="15"/>
        <v>静岡県焼津市</v>
      </c>
      <c r="E989" s="203" t="s">
        <v>3375</v>
      </c>
      <c r="F989" s="203" t="s">
        <v>3349</v>
      </c>
      <c r="G989" s="203" t="s">
        <v>3377</v>
      </c>
    </row>
    <row r="990" spans="1:7">
      <c r="A990" s="203" t="s">
        <v>3378</v>
      </c>
      <c r="B990" s="203" t="s">
        <v>403</v>
      </c>
      <c r="C990" s="203" t="s">
        <v>3379</v>
      </c>
      <c r="D990" s="203" t="str">
        <f t="shared" si="15"/>
        <v>静岡県掛川市</v>
      </c>
      <c r="E990" s="203" t="s">
        <v>3378</v>
      </c>
      <c r="F990" s="203" t="s">
        <v>3349</v>
      </c>
      <c r="G990" s="203" t="s">
        <v>3380</v>
      </c>
    </row>
    <row r="991" spans="1:7">
      <c r="A991" s="203" t="s">
        <v>3381</v>
      </c>
      <c r="B991" s="203" t="s">
        <v>403</v>
      </c>
      <c r="C991" s="203" t="s">
        <v>3382</v>
      </c>
      <c r="D991" s="203" t="str">
        <f t="shared" si="15"/>
        <v>静岡県藤枝市</v>
      </c>
      <c r="E991" s="203" t="s">
        <v>3381</v>
      </c>
      <c r="F991" s="203" t="s">
        <v>3349</v>
      </c>
      <c r="G991" s="203" t="s">
        <v>3383</v>
      </c>
    </row>
    <row r="992" spans="1:7">
      <c r="A992" s="203" t="s">
        <v>3384</v>
      </c>
      <c r="B992" s="203" t="s">
        <v>403</v>
      </c>
      <c r="C992" s="203" t="s">
        <v>3385</v>
      </c>
      <c r="D992" s="203" t="str">
        <f t="shared" si="15"/>
        <v>静岡県御殿場市</v>
      </c>
      <c r="E992" s="203" t="s">
        <v>3384</v>
      </c>
      <c r="F992" s="203" t="s">
        <v>3349</v>
      </c>
      <c r="G992" s="203" t="s">
        <v>3386</v>
      </c>
    </row>
    <row r="993" spans="1:7">
      <c r="A993" s="203" t="s">
        <v>3387</v>
      </c>
      <c r="B993" s="203" t="s">
        <v>403</v>
      </c>
      <c r="C993" s="203" t="s">
        <v>3388</v>
      </c>
      <c r="D993" s="203" t="str">
        <f t="shared" si="15"/>
        <v>静岡県袋井市</v>
      </c>
      <c r="E993" s="203" t="s">
        <v>3387</v>
      </c>
      <c r="F993" s="203" t="s">
        <v>3349</v>
      </c>
      <c r="G993" s="203" t="s">
        <v>3389</v>
      </c>
    </row>
    <row r="994" spans="1:7">
      <c r="A994" s="203" t="s">
        <v>3390</v>
      </c>
      <c r="B994" s="203" t="s">
        <v>403</v>
      </c>
      <c r="C994" s="203" t="s">
        <v>3391</v>
      </c>
      <c r="D994" s="203" t="str">
        <f t="shared" si="15"/>
        <v>静岡県下田市</v>
      </c>
      <c r="E994" s="203" t="s">
        <v>3390</v>
      </c>
      <c r="F994" s="203" t="s">
        <v>3349</v>
      </c>
      <c r="G994" s="203" t="s">
        <v>3392</v>
      </c>
    </row>
    <row r="995" spans="1:7">
      <c r="A995" s="203" t="s">
        <v>3393</v>
      </c>
      <c r="B995" s="203" t="s">
        <v>403</v>
      </c>
      <c r="C995" s="203" t="s">
        <v>3394</v>
      </c>
      <c r="D995" s="203" t="str">
        <f t="shared" si="15"/>
        <v>静岡県裾野市</v>
      </c>
      <c r="E995" s="203" t="s">
        <v>3393</v>
      </c>
      <c r="F995" s="203" t="s">
        <v>3349</v>
      </c>
      <c r="G995" s="203" t="s">
        <v>3395</v>
      </c>
    </row>
    <row r="996" spans="1:7">
      <c r="A996" s="203" t="s">
        <v>3396</v>
      </c>
      <c r="B996" s="203" t="s">
        <v>403</v>
      </c>
      <c r="C996" s="203" t="s">
        <v>3397</v>
      </c>
      <c r="D996" s="203" t="str">
        <f t="shared" si="15"/>
        <v>静岡県湖西市</v>
      </c>
      <c r="E996" s="203" t="s">
        <v>3396</v>
      </c>
      <c r="F996" s="203" t="s">
        <v>3349</v>
      </c>
      <c r="G996" s="203" t="s">
        <v>3398</v>
      </c>
    </row>
    <row r="997" spans="1:7">
      <c r="A997" s="203" t="s">
        <v>3399</v>
      </c>
      <c r="B997" s="203" t="s">
        <v>403</v>
      </c>
      <c r="C997" s="203" t="s">
        <v>3400</v>
      </c>
      <c r="D997" s="203" t="str">
        <f t="shared" si="15"/>
        <v>静岡県伊豆市</v>
      </c>
      <c r="E997" s="203" t="s">
        <v>3399</v>
      </c>
      <c r="F997" s="203" t="s">
        <v>3349</v>
      </c>
      <c r="G997" s="203" t="s">
        <v>3401</v>
      </c>
    </row>
    <row r="998" spans="1:7">
      <c r="A998" s="203" t="s">
        <v>3402</v>
      </c>
      <c r="B998" s="203" t="s">
        <v>403</v>
      </c>
      <c r="C998" s="203" t="s">
        <v>3403</v>
      </c>
      <c r="D998" s="203" t="str">
        <f t="shared" si="15"/>
        <v>静岡県御前崎市</v>
      </c>
      <c r="E998" s="203" t="s">
        <v>3402</v>
      </c>
      <c r="F998" s="203" t="s">
        <v>3349</v>
      </c>
      <c r="G998" s="203" t="s">
        <v>3404</v>
      </c>
    </row>
    <row r="999" spans="1:7">
      <c r="A999" s="203" t="s">
        <v>3405</v>
      </c>
      <c r="B999" s="203" t="s">
        <v>403</v>
      </c>
      <c r="C999" s="203" t="s">
        <v>3406</v>
      </c>
      <c r="D999" s="203" t="str">
        <f t="shared" si="15"/>
        <v>静岡県菊川市</v>
      </c>
      <c r="E999" s="203" t="s">
        <v>3405</v>
      </c>
      <c r="F999" s="203" t="s">
        <v>3349</v>
      </c>
      <c r="G999" s="203" t="s">
        <v>3407</v>
      </c>
    </row>
    <row r="1000" spans="1:7">
      <c r="A1000" s="203" t="s">
        <v>3408</v>
      </c>
      <c r="B1000" s="203" t="s">
        <v>403</v>
      </c>
      <c r="C1000" s="203" t="s">
        <v>3409</v>
      </c>
      <c r="D1000" s="203" t="str">
        <f t="shared" si="15"/>
        <v>静岡県伊豆の国市</v>
      </c>
      <c r="E1000" s="203" t="s">
        <v>3408</v>
      </c>
      <c r="F1000" s="203" t="s">
        <v>3349</v>
      </c>
      <c r="G1000" s="203" t="s">
        <v>3410</v>
      </c>
    </row>
    <row r="1001" spans="1:7">
      <c r="A1001" s="203" t="s">
        <v>3411</v>
      </c>
      <c r="B1001" s="203" t="s">
        <v>403</v>
      </c>
      <c r="C1001" s="203" t="s">
        <v>3412</v>
      </c>
      <c r="D1001" s="203" t="str">
        <f t="shared" si="15"/>
        <v>静岡県牧之原市</v>
      </c>
      <c r="E1001" s="203" t="s">
        <v>3411</v>
      </c>
      <c r="F1001" s="203" t="s">
        <v>3349</v>
      </c>
      <c r="G1001" s="203" t="s">
        <v>3413</v>
      </c>
    </row>
    <row r="1002" spans="1:7">
      <c r="A1002" s="203" t="s">
        <v>3414</v>
      </c>
      <c r="B1002" s="203" t="s">
        <v>403</v>
      </c>
      <c r="C1002" s="203" t="s">
        <v>3415</v>
      </c>
      <c r="D1002" s="203" t="str">
        <f t="shared" si="15"/>
        <v>静岡県東伊豆町</v>
      </c>
      <c r="E1002" s="203" t="s">
        <v>3414</v>
      </c>
      <c r="F1002" s="203" t="s">
        <v>3349</v>
      </c>
      <c r="G1002" s="203" t="s">
        <v>3416</v>
      </c>
    </row>
    <row r="1003" spans="1:7">
      <c r="A1003" s="203" t="s">
        <v>3417</v>
      </c>
      <c r="B1003" s="203" t="s">
        <v>403</v>
      </c>
      <c r="C1003" s="203" t="s">
        <v>3418</v>
      </c>
      <c r="D1003" s="203" t="str">
        <f t="shared" si="15"/>
        <v>静岡県河津町</v>
      </c>
      <c r="E1003" s="203" t="s">
        <v>3417</v>
      </c>
      <c r="F1003" s="203" t="s">
        <v>3349</v>
      </c>
      <c r="G1003" s="203" t="s">
        <v>3419</v>
      </c>
    </row>
    <row r="1004" spans="1:7">
      <c r="A1004" s="203" t="s">
        <v>3420</v>
      </c>
      <c r="B1004" s="203" t="s">
        <v>403</v>
      </c>
      <c r="C1004" s="203" t="s">
        <v>3421</v>
      </c>
      <c r="D1004" s="203" t="str">
        <f t="shared" si="15"/>
        <v>静岡県南伊豆町</v>
      </c>
      <c r="E1004" s="203" t="s">
        <v>3420</v>
      </c>
      <c r="F1004" s="203" t="s">
        <v>3349</v>
      </c>
      <c r="G1004" s="203" t="s">
        <v>3422</v>
      </c>
    </row>
    <row r="1005" spans="1:7">
      <c r="A1005" s="203" t="s">
        <v>3423</v>
      </c>
      <c r="B1005" s="203" t="s">
        <v>403</v>
      </c>
      <c r="C1005" s="203" t="s">
        <v>3424</v>
      </c>
      <c r="D1005" s="203" t="str">
        <f t="shared" si="15"/>
        <v>静岡県松崎町</v>
      </c>
      <c r="E1005" s="203" t="s">
        <v>3423</v>
      </c>
      <c r="F1005" s="203" t="s">
        <v>3349</v>
      </c>
      <c r="G1005" s="203" t="s">
        <v>3425</v>
      </c>
    </row>
    <row r="1006" spans="1:7">
      <c r="A1006" s="203" t="s">
        <v>3426</v>
      </c>
      <c r="B1006" s="203" t="s">
        <v>403</v>
      </c>
      <c r="C1006" s="203" t="s">
        <v>3427</v>
      </c>
      <c r="D1006" s="203" t="str">
        <f t="shared" si="15"/>
        <v>静岡県西伊豆町</v>
      </c>
      <c r="E1006" s="203" t="s">
        <v>3426</v>
      </c>
      <c r="F1006" s="203" t="s">
        <v>3349</v>
      </c>
      <c r="G1006" s="203" t="s">
        <v>3428</v>
      </c>
    </row>
    <row r="1007" spans="1:7">
      <c r="A1007" s="203" t="s">
        <v>3429</v>
      </c>
      <c r="B1007" s="203" t="s">
        <v>403</v>
      </c>
      <c r="C1007" s="203" t="s">
        <v>3430</v>
      </c>
      <c r="D1007" s="203" t="str">
        <f t="shared" si="15"/>
        <v>静岡県函南町</v>
      </c>
      <c r="E1007" s="203" t="s">
        <v>3429</v>
      </c>
      <c r="F1007" s="203" t="s">
        <v>3349</v>
      </c>
      <c r="G1007" s="203" t="s">
        <v>3431</v>
      </c>
    </row>
    <row r="1008" spans="1:7">
      <c r="A1008" s="203" t="s">
        <v>3432</v>
      </c>
      <c r="B1008" s="203" t="s">
        <v>403</v>
      </c>
      <c r="C1008" s="203" t="s">
        <v>934</v>
      </c>
      <c r="D1008" s="203" t="str">
        <f t="shared" si="15"/>
        <v>静岡県清水町</v>
      </c>
      <c r="E1008" s="203" t="s">
        <v>3432</v>
      </c>
      <c r="F1008" s="203" t="s">
        <v>3349</v>
      </c>
      <c r="G1008" s="203" t="s">
        <v>935</v>
      </c>
    </row>
    <row r="1009" spans="1:7">
      <c r="A1009" s="203" t="s">
        <v>3433</v>
      </c>
      <c r="B1009" s="203" t="s">
        <v>403</v>
      </c>
      <c r="C1009" s="203" t="s">
        <v>3434</v>
      </c>
      <c r="D1009" s="203" t="str">
        <f t="shared" si="15"/>
        <v>静岡県長泉町</v>
      </c>
      <c r="E1009" s="203" t="s">
        <v>3433</v>
      </c>
      <c r="F1009" s="203" t="s">
        <v>3349</v>
      </c>
      <c r="G1009" s="203" t="s">
        <v>3435</v>
      </c>
    </row>
    <row r="1010" spans="1:7">
      <c r="A1010" s="203" t="s">
        <v>3436</v>
      </c>
      <c r="B1010" s="203" t="s">
        <v>403</v>
      </c>
      <c r="C1010" s="203" t="s">
        <v>3437</v>
      </c>
      <c r="D1010" s="203" t="str">
        <f t="shared" si="15"/>
        <v>静岡県小山町</v>
      </c>
      <c r="E1010" s="203" t="s">
        <v>3436</v>
      </c>
      <c r="F1010" s="203" t="s">
        <v>3349</v>
      </c>
      <c r="G1010" s="203" t="s">
        <v>3438</v>
      </c>
    </row>
    <row r="1011" spans="1:7">
      <c r="A1011" s="203" t="s">
        <v>3439</v>
      </c>
      <c r="B1011" s="203" t="s">
        <v>403</v>
      </c>
      <c r="C1011" s="203" t="s">
        <v>3440</v>
      </c>
      <c r="D1011" s="203" t="str">
        <f t="shared" si="15"/>
        <v>静岡県吉田町</v>
      </c>
      <c r="E1011" s="203" t="s">
        <v>3439</v>
      </c>
      <c r="F1011" s="203" t="s">
        <v>3349</v>
      </c>
      <c r="G1011" s="203" t="s">
        <v>3441</v>
      </c>
    </row>
    <row r="1012" spans="1:7">
      <c r="A1012" s="203" t="s">
        <v>3442</v>
      </c>
      <c r="B1012" s="203" t="s">
        <v>403</v>
      </c>
      <c r="C1012" s="203" t="s">
        <v>3443</v>
      </c>
      <c r="D1012" s="203" t="str">
        <f t="shared" si="15"/>
        <v>静岡県川根本町</v>
      </c>
      <c r="E1012" s="203" t="s">
        <v>3442</v>
      </c>
      <c r="F1012" s="203" t="s">
        <v>3349</v>
      </c>
      <c r="G1012" s="203" t="s">
        <v>3444</v>
      </c>
    </row>
    <row r="1013" spans="1:7">
      <c r="A1013" s="203" t="s">
        <v>3445</v>
      </c>
      <c r="B1013" s="203" t="s">
        <v>403</v>
      </c>
      <c r="C1013" s="203" t="s">
        <v>492</v>
      </c>
      <c r="D1013" s="203" t="str">
        <f t="shared" si="15"/>
        <v>静岡県森町</v>
      </c>
      <c r="E1013" s="203" t="s">
        <v>3445</v>
      </c>
      <c r="F1013" s="203" t="s">
        <v>3349</v>
      </c>
      <c r="G1013" s="203" t="s">
        <v>493</v>
      </c>
    </row>
    <row r="1014" spans="1:7">
      <c r="A1014" s="200" t="s">
        <v>3446</v>
      </c>
      <c r="B1014" s="200" t="s">
        <v>3447</v>
      </c>
      <c r="C1014" s="200" t="s">
        <v>3447</v>
      </c>
      <c r="D1014" s="200" t="str">
        <f t="shared" si="15"/>
        <v>愛知県愛知県</v>
      </c>
      <c r="E1014" s="200" t="s">
        <v>3446</v>
      </c>
      <c r="F1014" s="201" t="s">
        <v>3448</v>
      </c>
      <c r="G1014" s="202"/>
    </row>
    <row r="1015" spans="1:7">
      <c r="A1015" s="203" t="s">
        <v>3449</v>
      </c>
      <c r="B1015" s="203" t="s">
        <v>407</v>
      </c>
      <c r="C1015" s="203" t="s">
        <v>511</v>
      </c>
      <c r="D1015" s="203" t="str">
        <f t="shared" si="15"/>
        <v>愛知県名古屋市</v>
      </c>
      <c r="E1015" s="203" t="s">
        <v>3449</v>
      </c>
      <c r="F1015" s="203" t="s">
        <v>3450</v>
      </c>
      <c r="G1015" s="203" t="s">
        <v>3451</v>
      </c>
    </row>
    <row r="1016" spans="1:7">
      <c r="A1016" s="203" t="s">
        <v>3452</v>
      </c>
      <c r="B1016" s="203" t="s">
        <v>407</v>
      </c>
      <c r="C1016" s="203" t="s">
        <v>651</v>
      </c>
      <c r="D1016" s="203" t="str">
        <f t="shared" si="15"/>
        <v>愛知県豊橋市</v>
      </c>
      <c r="E1016" s="203" t="s">
        <v>3452</v>
      </c>
      <c r="F1016" s="203" t="s">
        <v>3450</v>
      </c>
      <c r="G1016" s="203" t="s">
        <v>3453</v>
      </c>
    </row>
    <row r="1017" spans="1:7">
      <c r="A1017" s="203" t="s">
        <v>3454</v>
      </c>
      <c r="B1017" s="203" t="s">
        <v>407</v>
      </c>
      <c r="C1017" s="203" t="s">
        <v>686</v>
      </c>
      <c r="D1017" s="203" t="str">
        <f t="shared" si="15"/>
        <v>愛知県岡崎市</v>
      </c>
      <c r="E1017" s="203" t="s">
        <v>3454</v>
      </c>
      <c r="F1017" s="203" t="s">
        <v>3450</v>
      </c>
      <c r="G1017" s="203" t="s">
        <v>3455</v>
      </c>
    </row>
    <row r="1018" spans="1:7">
      <c r="A1018" s="203" t="s">
        <v>3456</v>
      </c>
      <c r="B1018" s="203" t="s">
        <v>407</v>
      </c>
      <c r="C1018" s="203" t="s">
        <v>3457</v>
      </c>
      <c r="D1018" s="203" t="str">
        <f t="shared" si="15"/>
        <v>愛知県一宮市</v>
      </c>
      <c r="E1018" s="203" t="s">
        <v>3456</v>
      </c>
      <c r="F1018" s="203" t="s">
        <v>3450</v>
      </c>
      <c r="G1018" s="203" t="s">
        <v>3458</v>
      </c>
    </row>
    <row r="1019" spans="1:7">
      <c r="A1019" s="203" t="s">
        <v>3459</v>
      </c>
      <c r="B1019" s="203" t="s">
        <v>407</v>
      </c>
      <c r="C1019" s="203" t="s">
        <v>3460</v>
      </c>
      <c r="D1019" s="203" t="str">
        <f t="shared" si="15"/>
        <v>愛知県瀬戸市</v>
      </c>
      <c r="E1019" s="203" t="s">
        <v>3459</v>
      </c>
      <c r="F1019" s="203" t="s">
        <v>3450</v>
      </c>
      <c r="G1019" s="203" t="s">
        <v>3461</v>
      </c>
    </row>
    <row r="1020" spans="1:7">
      <c r="A1020" s="203" t="s">
        <v>3462</v>
      </c>
      <c r="B1020" s="203" t="s">
        <v>407</v>
      </c>
      <c r="C1020" s="203" t="s">
        <v>3463</v>
      </c>
      <c r="D1020" s="203" t="str">
        <f t="shared" si="15"/>
        <v>愛知県半田市</v>
      </c>
      <c r="E1020" s="203" t="s">
        <v>3462</v>
      </c>
      <c r="F1020" s="203" t="s">
        <v>3450</v>
      </c>
      <c r="G1020" s="203" t="s">
        <v>3464</v>
      </c>
    </row>
    <row r="1021" spans="1:7">
      <c r="A1021" s="203" t="s">
        <v>3465</v>
      </c>
      <c r="B1021" s="203" t="s">
        <v>407</v>
      </c>
      <c r="C1021" s="203" t="s">
        <v>856</v>
      </c>
      <c r="D1021" s="203" t="str">
        <f t="shared" si="15"/>
        <v>愛知県春日井市</v>
      </c>
      <c r="E1021" s="203" t="s">
        <v>3465</v>
      </c>
      <c r="F1021" s="203" t="s">
        <v>3450</v>
      </c>
      <c r="G1021" s="203" t="s">
        <v>3466</v>
      </c>
    </row>
    <row r="1022" spans="1:7">
      <c r="A1022" s="203" t="s">
        <v>3467</v>
      </c>
      <c r="B1022" s="203" t="s">
        <v>407</v>
      </c>
      <c r="C1022" s="203" t="s">
        <v>3468</v>
      </c>
      <c r="D1022" s="203" t="str">
        <f t="shared" si="15"/>
        <v>愛知県豊川市</v>
      </c>
      <c r="E1022" s="203" t="s">
        <v>3467</v>
      </c>
      <c r="F1022" s="203" t="s">
        <v>3450</v>
      </c>
      <c r="G1022" s="203" t="s">
        <v>3469</v>
      </c>
    </row>
    <row r="1023" spans="1:7">
      <c r="A1023" s="203" t="s">
        <v>3470</v>
      </c>
      <c r="B1023" s="203" t="s">
        <v>407</v>
      </c>
      <c r="C1023" s="203" t="s">
        <v>3471</v>
      </c>
      <c r="D1023" s="203" t="str">
        <f t="shared" si="15"/>
        <v>愛知県津島市</v>
      </c>
      <c r="E1023" s="203" t="s">
        <v>3470</v>
      </c>
      <c r="F1023" s="203" t="s">
        <v>3450</v>
      </c>
      <c r="G1023" s="203" t="s">
        <v>3472</v>
      </c>
    </row>
    <row r="1024" spans="1:7">
      <c r="A1024" s="203" t="s">
        <v>3473</v>
      </c>
      <c r="B1024" s="203" t="s">
        <v>407</v>
      </c>
      <c r="C1024" s="203" t="s">
        <v>3474</v>
      </c>
      <c r="D1024" s="203" t="str">
        <f t="shared" si="15"/>
        <v>愛知県碧南市</v>
      </c>
      <c r="E1024" s="203" t="s">
        <v>3473</v>
      </c>
      <c r="F1024" s="203" t="s">
        <v>3450</v>
      </c>
      <c r="G1024" s="203" t="s">
        <v>3475</v>
      </c>
    </row>
    <row r="1025" spans="1:7">
      <c r="A1025" s="203" t="s">
        <v>3476</v>
      </c>
      <c r="B1025" s="203" t="s">
        <v>407</v>
      </c>
      <c r="C1025" s="203" t="s">
        <v>3477</v>
      </c>
      <c r="D1025" s="203" t="str">
        <f t="shared" si="15"/>
        <v>愛知県刈谷市</v>
      </c>
      <c r="E1025" s="203" t="s">
        <v>3476</v>
      </c>
      <c r="F1025" s="203" t="s">
        <v>3450</v>
      </c>
      <c r="G1025" s="203" t="s">
        <v>3478</v>
      </c>
    </row>
    <row r="1026" spans="1:7">
      <c r="A1026" s="203" t="s">
        <v>3479</v>
      </c>
      <c r="B1026" s="203" t="s">
        <v>407</v>
      </c>
      <c r="C1026" s="203" t="s">
        <v>627</v>
      </c>
      <c r="D1026" s="203" t="str">
        <f t="shared" si="15"/>
        <v>愛知県豊田市</v>
      </c>
      <c r="E1026" s="203" t="s">
        <v>3479</v>
      </c>
      <c r="F1026" s="203" t="s">
        <v>3450</v>
      </c>
      <c r="G1026" s="203" t="s">
        <v>3480</v>
      </c>
    </row>
    <row r="1027" spans="1:7">
      <c r="A1027" s="203" t="s">
        <v>3481</v>
      </c>
      <c r="B1027" s="203" t="s">
        <v>407</v>
      </c>
      <c r="C1027" s="203" t="s">
        <v>3482</v>
      </c>
      <c r="D1027" s="203" t="str">
        <f t="shared" ref="D1027:D1090" si="16">B1027&amp;C1027</f>
        <v>愛知県安城市</v>
      </c>
      <c r="E1027" s="203" t="s">
        <v>3481</v>
      </c>
      <c r="F1027" s="203" t="s">
        <v>3450</v>
      </c>
      <c r="G1027" s="203" t="s">
        <v>3483</v>
      </c>
    </row>
    <row r="1028" spans="1:7">
      <c r="A1028" s="203" t="s">
        <v>3484</v>
      </c>
      <c r="B1028" s="203" t="s">
        <v>407</v>
      </c>
      <c r="C1028" s="203" t="s">
        <v>3485</v>
      </c>
      <c r="D1028" s="203" t="str">
        <f t="shared" si="16"/>
        <v>愛知県西尾市</v>
      </c>
      <c r="E1028" s="203" t="s">
        <v>3484</v>
      </c>
      <c r="F1028" s="203" t="s">
        <v>3450</v>
      </c>
      <c r="G1028" s="203" t="s">
        <v>3486</v>
      </c>
    </row>
    <row r="1029" spans="1:7">
      <c r="A1029" s="203" t="s">
        <v>3487</v>
      </c>
      <c r="B1029" s="203" t="s">
        <v>407</v>
      </c>
      <c r="C1029" s="203" t="s">
        <v>3488</v>
      </c>
      <c r="D1029" s="203" t="str">
        <f t="shared" si="16"/>
        <v>愛知県蒲郡市</v>
      </c>
      <c r="E1029" s="203" t="s">
        <v>3487</v>
      </c>
      <c r="F1029" s="203" t="s">
        <v>3450</v>
      </c>
      <c r="G1029" s="203" t="s">
        <v>3489</v>
      </c>
    </row>
    <row r="1030" spans="1:7">
      <c r="A1030" s="203" t="s">
        <v>3490</v>
      </c>
      <c r="B1030" s="203" t="s">
        <v>407</v>
      </c>
      <c r="C1030" s="203" t="s">
        <v>3491</v>
      </c>
      <c r="D1030" s="203" t="str">
        <f t="shared" si="16"/>
        <v>愛知県犬山市</v>
      </c>
      <c r="E1030" s="203" t="s">
        <v>3490</v>
      </c>
      <c r="F1030" s="203" t="s">
        <v>3450</v>
      </c>
      <c r="G1030" s="203" t="s">
        <v>3492</v>
      </c>
    </row>
    <row r="1031" spans="1:7">
      <c r="A1031" s="203" t="s">
        <v>3493</v>
      </c>
      <c r="B1031" s="203" t="s">
        <v>407</v>
      </c>
      <c r="C1031" s="203" t="s">
        <v>3494</v>
      </c>
      <c r="D1031" s="203" t="str">
        <f t="shared" si="16"/>
        <v>愛知県常滑市</v>
      </c>
      <c r="E1031" s="203" t="s">
        <v>3493</v>
      </c>
      <c r="F1031" s="203" t="s">
        <v>3450</v>
      </c>
      <c r="G1031" s="203" t="s">
        <v>3495</v>
      </c>
    </row>
    <row r="1032" spans="1:7">
      <c r="A1032" s="203" t="s">
        <v>3496</v>
      </c>
      <c r="B1032" s="203" t="s">
        <v>407</v>
      </c>
      <c r="C1032" s="203" t="s">
        <v>3497</v>
      </c>
      <c r="D1032" s="203" t="str">
        <f t="shared" si="16"/>
        <v>愛知県江南市</v>
      </c>
      <c r="E1032" s="203" t="s">
        <v>3496</v>
      </c>
      <c r="F1032" s="203" t="s">
        <v>3450</v>
      </c>
      <c r="G1032" s="203" t="s">
        <v>3498</v>
      </c>
    </row>
    <row r="1033" spans="1:7">
      <c r="A1033" s="203" t="s">
        <v>3499</v>
      </c>
      <c r="B1033" s="203" t="s">
        <v>407</v>
      </c>
      <c r="C1033" s="203" t="s">
        <v>3500</v>
      </c>
      <c r="D1033" s="203" t="str">
        <f t="shared" si="16"/>
        <v>愛知県小牧市</v>
      </c>
      <c r="E1033" s="203" t="s">
        <v>3499</v>
      </c>
      <c r="F1033" s="203" t="s">
        <v>3450</v>
      </c>
      <c r="G1033" s="203" t="s">
        <v>3501</v>
      </c>
    </row>
    <row r="1034" spans="1:7">
      <c r="A1034" s="203" t="s">
        <v>3502</v>
      </c>
      <c r="B1034" s="203" t="s">
        <v>407</v>
      </c>
      <c r="C1034" s="203" t="s">
        <v>3503</v>
      </c>
      <c r="D1034" s="203" t="str">
        <f t="shared" si="16"/>
        <v>愛知県稲沢市</v>
      </c>
      <c r="E1034" s="203" t="s">
        <v>3502</v>
      </c>
      <c r="F1034" s="203" t="s">
        <v>3450</v>
      </c>
      <c r="G1034" s="203" t="s">
        <v>3504</v>
      </c>
    </row>
    <row r="1035" spans="1:7">
      <c r="A1035" s="203" t="s">
        <v>3505</v>
      </c>
      <c r="B1035" s="203" t="s">
        <v>407</v>
      </c>
      <c r="C1035" s="203" t="s">
        <v>3506</v>
      </c>
      <c r="D1035" s="203" t="str">
        <f t="shared" si="16"/>
        <v>愛知県新城市</v>
      </c>
      <c r="E1035" s="203" t="s">
        <v>3505</v>
      </c>
      <c r="F1035" s="203" t="s">
        <v>3450</v>
      </c>
      <c r="G1035" s="203" t="s">
        <v>3507</v>
      </c>
    </row>
    <row r="1036" spans="1:7">
      <c r="A1036" s="203" t="s">
        <v>3508</v>
      </c>
      <c r="B1036" s="203" t="s">
        <v>407</v>
      </c>
      <c r="C1036" s="203" t="s">
        <v>3509</v>
      </c>
      <c r="D1036" s="203" t="str">
        <f t="shared" si="16"/>
        <v>愛知県東海市</v>
      </c>
      <c r="E1036" s="203" t="s">
        <v>3508</v>
      </c>
      <c r="F1036" s="203" t="s">
        <v>3450</v>
      </c>
      <c r="G1036" s="203" t="s">
        <v>3510</v>
      </c>
    </row>
    <row r="1037" spans="1:7">
      <c r="A1037" s="203" t="s">
        <v>3511</v>
      </c>
      <c r="B1037" s="203" t="s">
        <v>407</v>
      </c>
      <c r="C1037" s="203" t="s">
        <v>3512</v>
      </c>
      <c r="D1037" s="203" t="str">
        <f t="shared" si="16"/>
        <v>愛知県大府市</v>
      </c>
      <c r="E1037" s="203" t="s">
        <v>3511</v>
      </c>
      <c r="F1037" s="203" t="s">
        <v>3450</v>
      </c>
      <c r="G1037" s="203" t="s">
        <v>3513</v>
      </c>
    </row>
    <row r="1038" spans="1:7">
      <c r="A1038" s="203" t="s">
        <v>3514</v>
      </c>
      <c r="B1038" s="203" t="s">
        <v>407</v>
      </c>
      <c r="C1038" s="203" t="s">
        <v>3515</v>
      </c>
      <c r="D1038" s="203" t="str">
        <f t="shared" si="16"/>
        <v>愛知県知多市</v>
      </c>
      <c r="E1038" s="203" t="s">
        <v>3514</v>
      </c>
      <c r="F1038" s="203" t="s">
        <v>3450</v>
      </c>
      <c r="G1038" s="203" t="s">
        <v>3516</v>
      </c>
    </row>
    <row r="1039" spans="1:7">
      <c r="A1039" s="203" t="s">
        <v>3517</v>
      </c>
      <c r="B1039" s="203" t="s">
        <v>407</v>
      </c>
      <c r="C1039" s="203" t="s">
        <v>3518</v>
      </c>
      <c r="D1039" s="203" t="str">
        <f t="shared" si="16"/>
        <v>愛知県知立市</v>
      </c>
      <c r="E1039" s="203" t="s">
        <v>3517</v>
      </c>
      <c r="F1039" s="203" t="s">
        <v>3450</v>
      </c>
      <c r="G1039" s="203" t="s">
        <v>3519</v>
      </c>
    </row>
    <row r="1040" spans="1:7">
      <c r="A1040" s="203" t="s">
        <v>3520</v>
      </c>
      <c r="B1040" s="203" t="s">
        <v>407</v>
      </c>
      <c r="C1040" s="203" t="s">
        <v>3521</v>
      </c>
      <c r="D1040" s="203" t="str">
        <f t="shared" si="16"/>
        <v>愛知県尾張旭市</v>
      </c>
      <c r="E1040" s="203" t="s">
        <v>3520</v>
      </c>
      <c r="F1040" s="203" t="s">
        <v>3450</v>
      </c>
      <c r="G1040" s="203" t="s">
        <v>3522</v>
      </c>
    </row>
    <row r="1041" spans="1:7">
      <c r="A1041" s="203" t="s">
        <v>3523</v>
      </c>
      <c r="B1041" s="203" t="s">
        <v>407</v>
      </c>
      <c r="C1041" s="203" t="s">
        <v>3524</v>
      </c>
      <c r="D1041" s="203" t="str">
        <f t="shared" si="16"/>
        <v>愛知県高浜市</v>
      </c>
      <c r="E1041" s="203" t="s">
        <v>3523</v>
      </c>
      <c r="F1041" s="203" t="s">
        <v>3450</v>
      </c>
      <c r="G1041" s="203" t="s">
        <v>3525</v>
      </c>
    </row>
    <row r="1042" spans="1:7">
      <c r="A1042" s="203" t="s">
        <v>3526</v>
      </c>
      <c r="B1042" s="203" t="s">
        <v>407</v>
      </c>
      <c r="C1042" s="203" t="s">
        <v>3527</v>
      </c>
      <c r="D1042" s="203" t="str">
        <f t="shared" si="16"/>
        <v>愛知県岩倉市</v>
      </c>
      <c r="E1042" s="203" t="s">
        <v>3526</v>
      </c>
      <c r="F1042" s="203" t="s">
        <v>3450</v>
      </c>
      <c r="G1042" s="203" t="s">
        <v>3528</v>
      </c>
    </row>
    <row r="1043" spans="1:7">
      <c r="A1043" s="203" t="s">
        <v>3529</v>
      </c>
      <c r="B1043" s="203" t="s">
        <v>407</v>
      </c>
      <c r="C1043" s="203" t="s">
        <v>3530</v>
      </c>
      <c r="D1043" s="203" t="str">
        <f t="shared" si="16"/>
        <v>愛知県豊明市</v>
      </c>
      <c r="E1043" s="203" t="s">
        <v>3529</v>
      </c>
      <c r="F1043" s="203" t="s">
        <v>3450</v>
      </c>
      <c r="G1043" s="203" t="s">
        <v>3531</v>
      </c>
    </row>
    <row r="1044" spans="1:7">
      <c r="A1044" s="203" t="s">
        <v>3532</v>
      </c>
      <c r="B1044" s="203" t="s">
        <v>407</v>
      </c>
      <c r="C1044" s="203" t="s">
        <v>3533</v>
      </c>
      <c r="D1044" s="203" t="str">
        <f t="shared" si="16"/>
        <v>愛知県日進市</v>
      </c>
      <c r="E1044" s="203" t="s">
        <v>3532</v>
      </c>
      <c r="F1044" s="203" t="s">
        <v>3450</v>
      </c>
      <c r="G1044" s="203" t="s">
        <v>3534</v>
      </c>
    </row>
    <row r="1045" spans="1:7">
      <c r="A1045" s="203" t="s">
        <v>3535</v>
      </c>
      <c r="B1045" s="203" t="s">
        <v>407</v>
      </c>
      <c r="C1045" s="203" t="s">
        <v>3536</v>
      </c>
      <c r="D1045" s="203" t="str">
        <f t="shared" si="16"/>
        <v>愛知県田原市</v>
      </c>
      <c r="E1045" s="203" t="s">
        <v>3535</v>
      </c>
      <c r="F1045" s="203" t="s">
        <v>3450</v>
      </c>
      <c r="G1045" s="203" t="s">
        <v>3537</v>
      </c>
    </row>
    <row r="1046" spans="1:7">
      <c r="A1046" s="203" t="s">
        <v>3538</v>
      </c>
      <c r="B1046" s="203" t="s">
        <v>407</v>
      </c>
      <c r="C1046" s="203" t="s">
        <v>3539</v>
      </c>
      <c r="D1046" s="203" t="str">
        <f t="shared" si="16"/>
        <v>愛知県愛西市</v>
      </c>
      <c r="E1046" s="203" t="s">
        <v>3538</v>
      </c>
      <c r="F1046" s="203" t="s">
        <v>3450</v>
      </c>
      <c r="G1046" s="203" t="s">
        <v>3540</v>
      </c>
    </row>
    <row r="1047" spans="1:7">
      <c r="A1047" s="203" t="s">
        <v>3541</v>
      </c>
      <c r="B1047" s="203" t="s">
        <v>407</v>
      </c>
      <c r="C1047" s="203" t="s">
        <v>3542</v>
      </c>
      <c r="D1047" s="203" t="str">
        <f t="shared" si="16"/>
        <v>愛知県清須市</v>
      </c>
      <c r="E1047" s="203" t="s">
        <v>3541</v>
      </c>
      <c r="F1047" s="203" t="s">
        <v>3450</v>
      </c>
      <c r="G1047" s="203" t="s">
        <v>3543</v>
      </c>
    </row>
    <row r="1048" spans="1:7">
      <c r="A1048" s="203" t="s">
        <v>3544</v>
      </c>
      <c r="B1048" s="203" t="s">
        <v>407</v>
      </c>
      <c r="C1048" s="203" t="s">
        <v>3545</v>
      </c>
      <c r="D1048" s="203" t="str">
        <f t="shared" si="16"/>
        <v>愛知県北名古屋市</v>
      </c>
      <c r="E1048" s="203" t="s">
        <v>3544</v>
      </c>
      <c r="F1048" s="203" t="s">
        <v>3450</v>
      </c>
      <c r="G1048" s="203" t="s">
        <v>3546</v>
      </c>
    </row>
    <row r="1049" spans="1:7">
      <c r="A1049" s="203" t="s">
        <v>3547</v>
      </c>
      <c r="B1049" s="203" t="s">
        <v>407</v>
      </c>
      <c r="C1049" s="203" t="s">
        <v>3548</v>
      </c>
      <c r="D1049" s="203" t="str">
        <f t="shared" si="16"/>
        <v>愛知県弥富市</v>
      </c>
      <c r="E1049" s="203" t="s">
        <v>3547</v>
      </c>
      <c r="F1049" s="203" t="s">
        <v>3450</v>
      </c>
      <c r="G1049" s="203" t="s">
        <v>3549</v>
      </c>
    </row>
    <row r="1050" spans="1:7">
      <c r="A1050" s="203" t="s">
        <v>3550</v>
      </c>
      <c r="B1050" s="203" t="s">
        <v>407</v>
      </c>
      <c r="C1050" s="203" t="s">
        <v>3551</v>
      </c>
      <c r="D1050" s="203" t="str">
        <f t="shared" si="16"/>
        <v>愛知県みよし市</v>
      </c>
      <c r="E1050" s="203" t="s">
        <v>3550</v>
      </c>
      <c r="F1050" s="203" t="s">
        <v>3450</v>
      </c>
      <c r="G1050" s="203" t="s">
        <v>3552</v>
      </c>
    </row>
    <row r="1051" spans="1:7">
      <c r="A1051" s="203" t="s">
        <v>3553</v>
      </c>
      <c r="B1051" s="203" t="s">
        <v>407</v>
      </c>
      <c r="C1051" s="203" t="s">
        <v>3554</v>
      </c>
      <c r="D1051" s="203" t="str">
        <f t="shared" si="16"/>
        <v>愛知県あま市</v>
      </c>
      <c r="E1051" s="203" t="s">
        <v>3553</v>
      </c>
      <c r="F1051" s="203" t="s">
        <v>3450</v>
      </c>
      <c r="G1051" s="203" t="s">
        <v>3555</v>
      </c>
    </row>
    <row r="1052" spans="1:7">
      <c r="A1052" s="203" t="s">
        <v>3556</v>
      </c>
      <c r="B1052" s="203" t="s">
        <v>407</v>
      </c>
      <c r="C1052" s="203" t="s">
        <v>3557</v>
      </c>
      <c r="D1052" s="203" t="str">
        <f t="shared" si="16"/>
        <v>愛知県長久手市</v>
      </c>
      <c r="E1052" s="203" t="s">
        <v>3556</v>
      </c>
      <c r="F1052" s="203" t="s">
        <v>3450</v>
      </c>
      <c r="G1052" s="203" t="s">
        <v>3558</v>
      </c>
    </row>
    <row r="1053" spans="1:7">
      <c r="A1053" s="203" t="s">
        <v>3559</v>
      </c>
      <c r="B1053" s="203" t="s">
        <v>407</v>
      </c>
      <c r="C1053" s="203" t="s">
        <v>3560</v>
      </c>
      <c r="D1053" s="203" t="str">
        <f t="shared" si="16"/>
        <v>愛知県東郷町</v>
      </c>
      <c r="E1053" s="203" t="s">
        <v>3559</v>
      </c>
      <c r="F1053" s="203" t="s">
        <v>3450</v>
      </c>
      <c r="G1053" s="203" t="s">
        <v>3561</v>
      </c>
    </row>
    <row r="1054" spans="1:7">
      <c r="A1054" s="203" t="s">
        <v>3562</v>
      </c>
      <c r="B1054" s="203" t="s">
        <v>407</v>
      </c>
      <c r="C1054" s="203" t="s">
        <v>3563</v>
      </c>
      <c r="D1054" s="203" t="str">
        <f t="shared" si="16"/>
        <v>愛知県豊山町</v>
      </c>
      <c r="E1054" s="203" t="s">
        <v>3562</v>
      </c>
      <c r="F1054" s="203" t="s">
        <v>3450</v>
      </c>
      <c r="G1054" s="203" t="s">
        <v>3564</v>
      </c>
    </row>
    <row r="1055" spans="1:7">
      <c r="A1055" s="203" t="s">
        <v>3565</v>
      </c>
      <c r="B1055" s="203" t="s">
        <v>407</v>
      </c>
      <c r="C1055" s="203" t="s">
        <v>3566</v>
      </c>
      <c r="D1055" s="203" t="str">
        <f t="shared" si="16"/>
        <v>愛知県大口町</v>
      </c>
      <c r="E1055" s="203" t="s">
        <v>3565</v>
      </c>
      <c r="F1055" s="203" t="s">
        <v>3450</v>
      </c>
      <c r="G1055" s="203" t="s">
        <v>3567</v>
      </c>
    </row>
    <row r="1056" spans="1:7">
      <c r="A1056" s="203" t="s">
        <v>3568</v>
      </c>
      <c r="B1056" s="203" t="s">
        <v>407</v>
      </c>
      <c r="C1056" s="203" t="s">
        <v>3569</v>
      </c>
      <c r="D1056" s="203" t="str">
        <f t="shared" si="16"/>
        <v>愛知県扶桑町</v>
      </c>
      <c r="E1056" s="203" t="s">
        <v>3568</v>
      </c>
      <c r="F1056" s="203" t="s">
        <v>3450</v>
      </c>
      <c r="G1056" s="203" t="s">
        <v>3570</v>
      </c>
    </row>
    <row r="1057" spans="1:7">
      <c r="A1057" s="203" t="s">
        <v>3571</v>
      </c>
      <c r="B1057" s="203" t="s">
        <v>407</v>
      </c>
      <c r="C1057" s="203" t="s">
        <v>3572</v>
      </c>
      <c r="D1057" s="203" t="str">
        <f t="shared" si="16"/>
        <v>愛知県大治町</v>
      </c>
      <c r="E1057" s="203" t="s">
        <v>3571</v>
      </c>
      <c r="F1057" s="203" t="s">
        <v>3450</v>
      </c>
      <c r="G1057" s="203" t="s">
        <v>3573</v>
      </c>
    </row>
    <row r="1058" spans="1:7">
      <c r="A1058" s="203" t="s">
        <v>3574</v>
      </c>
      <c r="B1058" s="203" t="s">
        <v>407</v>
      </c>
      <c r="C1058" s="203" t="s">
        <v>3575</v>
      </c>
      <c r="D1058" s="203" t="str">
        <f t="shared" si="16"/>
        <v>愛知県蟹江町</v>
      </c>
      <c r="E1058" s="203" t="s">
        <v>3574</v>
      </c>
      <c r="F1058" s="203" t="s">
        <v>3450</v>
      </c>
      <c r="G1058" s="203" t="s">
        <v>3576</v>
      </c>
    </row>
    <row r="1059" spans="1:7">
      <c r="A1059" s="203" t="s">
        <v>3577</v>
      </c>
      <c r="B1059" s="203" t="s">
        <v>407</v>
      </c>
      <c r="C1059" s="203" t="s">
        <v>3578</v>
      </c>
      <c r="D1059" s="203" t="str">
        <f t="shared" si="16"/>
        <v>愛知県飛島村</v>
      </c>
      <c r="E1059" s="203" t="s">
        <v>3577</v>
      </c>
      <c r="F1059" s="203" t="s">
        <v>3450</v>
      </c>
      <c r="G1059" s="203" t="s">
        <v>3579</v>
      </c>
    </row>
    <row r="1060" spans="1:7">
      <c r="A1060" s="203" t="s">
        <v>3580</v>
      </c>
      <c r="B1060" s="203" t="s">
        <v>407</v>
      </c>
      <c r="C1060" s="203" t="s">
        <v>3581</v>
      </c>
      <c r="D1060" s="203" t="str">
        <f t="shared" si="16"/>
        <v>愛知県阿久比町</v>
      </c>
      <c r="E1060" s="203" t="s">
        <v>3580</v>
      </c>
      <c r="F1060" s="203" t="s">
        <v>3450</v>
      </c>
      <c r="G1060" s="203" t="s">
        <v>3582</v>
      </c>
    </row>
    <row r="1061" spans="1:7">
      <c r="A1061" s="203" t="s">
        <v>3583</v>
      </c>
      <c r="B1061" s="203" t="s">
        <v>407</v>
      </c>
      <c r="C1061" s="203" t="s">
        <v>3584</v>
      </c>
      <c r="D1061" s="203" t="str">
        <f t="shared" si="16"/>
        <v>愛知県東浦町</v>
      </c>
      <c r="E1061" s="203" t="s">
        <v>3583</v>
      </c>
      <c r="F1061" s="203" t="s">
        <v>3450</v>
      </c>
      <c r="G1061" s="203" t="s">
        <v>3585</v>
      </c>
    </row>
    <row r="1062" spans="1:7">
      <c r="A1062" s="203" t="s">
        <v>3586</v>
      </c>
      <c r="B1062" s="203" t="s">
        <v>407</v>
      </c>
      <c r="C1062" s="203" t="s">
        <v>3587</v>
      </c>
      <c r="D1062" s="203" t="str">
        <f t="shared" si="16"/>
        <v>愛知県南知多町</v>
      </c>
      <c r="E1062" s="203" t="s">
        <v>3586</v>
      </c>
      <c r="F1062" s="203" t="s">
        <v>3450</v>
      </c>
      <c r="G1062" s="203" t="s">
        <v>3588</v>
      </c>
    </row>
    <row r="1063" spans="1:7">
      <c r="A1063" s="203" t="s">
        <v>3589</v>
      </c>
      <c r="B1063" s="203" t="s">
        <v>407</v>
      </c>
      <c r="C1063" s="203" t="s">
        <v>2897</v>
      </c>
      <c r="D1063" s="203" t="str">
        <f t="shared" si="16"/>
        <v>愛知県美浜町</v>
      </c>
      <c r="E1063" s="203" t="s">
        <v>3589</v>
      </c>
      <c r="F1063" s="203" t="s">
        <v>3450</v>
      </c>
      <c r="G1063" s="203" t="s">
        <v>2898</v>
      </c>
    </row>
    <row r="1064" spans="1:7">
      <c r="A1064" s="203" t="s">
        <v>3590</v>
      </c>
      <c r="B1064" s="203" t="s">
        <v>407</v>
      </c>
      <c r="C1064" s="203" t="s">
        <v>3591</v>
      </c>
      <c r="D1064" s="203" t="str">
        <f t="shared" si="16"/>
        <v>愛知県武豊町</v>
      </c>
      <c r="E1064" s="203" t="s">
        <v>3590</v>
      </c>
      <c r="F1064" s="203" t="s">
        <v>3450</v>
      </c>
      <c r="G1064" s="203" t="s">
        <v>3592</v>
      </c>
    </row>
    <row r="1065" spans="1:7">
      <c r="A1065" s="203" t="s">
        <v>3593</v>
      </c>
      <c r="B1065" s="203" t="s">
        <v>407</v>
      </c>
      <c r="C1065" s="203" t="s">
        <v>3594</v>
      </c>
      <c r="D1065" s="203" t="str">
        <f t="shared" si="16"/>
        <v>愛知県幸田町</v>
      </c>
      <c r="E1065" s="203" t="s">
        <v>3593</v>
      </c>
      <c r="F1065" s="203" t="s">
        <v>3450</v>
      </c>
      <c r="G1065" s="203" t="s">
        <v>3595</v>
      </c>
    </row>
    <row r="1066" spans="1:7">
      <c r="A1066" s="203" t="s">
        <v>3596</v>
      </c>
      <c r="B1066" s="203" t="s">
        <v>407</v>
      </c>
      <c r="C1066" s="203" t="s">
        <v>3597</v>
      </c>
      <c r="D1066" s="203" t="str">
        <f t="shared" si="16"/>
        <v>愛知県設楽町</v>
      </c>
      <c r="E1066" s="203" t="s">
        <v>3596</v>
      </c>
      <c r="F1066" s="203" t="s">
        <v>3450</v>
      </c>
      <c r="G1066" s="203" t="s">
        <v>3598</v>
      </c>
    </row>
    <row r="1067" spans="1:7">
      <c r="A1067" s="203" t="s">
        <v>3599</v>
      </c>
      <c r="B1067" s="203" t="s">
        <v>407</v>
      </c>
      <c r="C1067" s="203" t="s">
        <v>3600</v>
      </c>
      <c r="D1067" s="203" t="str">
        <f t="shared" si="16"/>
        <v>愛知県東栄町</v>
      </c>
      <c r="E1067" s="203" t="s">
        <v>3599</v>
      </c>
      <c r="F1067" s="203" t="s">
        <v>3450</v>
      </c>
      <c r="G1067" s="203" t="s">
        <v>3601</v>
      </c>
    </row>
    <row r="1068" spans="1:7">
      <c r="A1068" s="203" t="s">
        <v>3602</v>
      </c>
      <c r="B1068" s="203" t="s">
        <v>407</v>
      </c>
      <c r="C1068" s="203" t="s">
        <v>3603</v>
      </c>
      <c r="D1068" s="203" t="str">
        <f t="shared" si="16"/>
        <v>愛知県豊根村</v>
      </c>
      <c r="E1068" s="203" t="s">
        <v>3602</v>
      </c>
      <c r="F1068" s="203" t="s">
        <v>3450</v>
      </c>
      <c r="G1068" s="203" t="s">
        <v>3604</v>
      </c>
    </row>
    <row r="1069" spans="1:7">
      <c r="A1069" s="200" t="s">
        <v>3605</v>
      </c>
      <c r="B1069" s="200" t="s">
        <v>3606</v>
      </c>
      <c r="C1069" s="200" t="s">
        <v>3606</v>
      </c>
      <c r="D1069" s="200" t="str">
        <f t="shared" si="16"/>
        <v>三重県三重県</v>
      </c>
      <c r="E1069" s="200" t="s">
        <v>3605</v>
      </c>
      <c r="F1069" s="201" t="s">
        <v>3607</v>
      </c>
      <c r="G1069" s="202"/>
    </row>
    <row r="1070" spans="1:7">
      <c r="A1070" s="203" t="s">
        <v>3608</v>
      </c>
      <c r="B1070" s="203" t="s">
        <v>411</v>
      </c>
      <c r="C1070" s="203" t="s">
        <v>3609</v>
      </c>
      <c r="D1070" s="203" t="str">
        <f t="shared" si="16"/>
        <v>三重県津市</v>
      </c>
      <c r="E1070" s="203" t="s">
        <v>3608</v>
      </c>
      <c r="F1070" s="203" t="s">
        <v>3610</v>
      </c>
      <c r="G1070" s="203" t="s">
        <v>3611</v>
      </c>
    </row>
    <row r="1071" spans="1:7">
      <c r="A1071" s="203" t="s">
        <v>3612</v>
      </c>
      <c r="B1071" s="203" t="s">
        <v>411</v>
      </c>
      <c r="C1071" s="203" t="s">
        <v>844</v>
      </c>
      <c r="D1071" s="203" t="str">
        <f t="shared" si="16"/>
        <v>三重県四日市市</v>
      </c>
      <c r="E1071" s="203" t="s">
        <v>3612</v>
      </c>
      <c r="F1071" s="203" t="s">
        <v>3610</v>
      </c>
      <c r="G1071" s="203" t="s">
        <v>3613</v>
      </c>
    </row>
    <row r="1072" spans="1:7">
      <c r="A1072" s="203" t="s">
        <v>3614</v>
      </c>
      <c r="B1072" s="203" t="s">
        <v>411</v>
      </c>
      <c r="C1072" s="203" t="s">
        <v>3615</v>
      </c>
      <c r="D1072" s="203" t="str">
        <f t="shared" si="16"/>
        <v>三重県伊勢市</v>
      </c>
      <c r="E1072" s="203" t="s">
        <v>3614</v>
      </c>
      <c r="F1072" s="203" t="s">
        <v>3610</v>
      </c>
      <c r="G1072" s="203" t="s">
        <v>3616</v>
      </c>
    </row>
    <row r="1073" spans="1:7">
      <c r="A1073" s="203" t="s">
        <v>3617</v>
      </c>
      <c r="B1073" s="203" t="s">
        <v>411</v>
      </c>
      <c r="C1073" s="203" t="s">
        <v>3618</v>
      </c>
      <c r="D1073" s="203" t="str">
        <f t="shared" si="16"/>
        <v>三重県松阪市</v>
      </c>
      <c r="E1073" s="203" t="s">
        <v>3617</v>
      </c>
      <c r="F1073" s="203" t="s">
        <v>3610</v>
      </c>
      <c r="G1073" s="203" t="s">
        <v>3619</v>
      </c>
    </row>
    <row r="1074" spans="1:7">
      <c r="A1074" s="203" t="s">
        <v>3620</v>
      </c>
      <c r="B1074" s="203" t="s">
        <v>411</v>
      </c>
      <c r="C1074" s="203" t="s">
        <v>3621</v>
      </c>
      <c r="D1074" s="203" t="str">
        <f t="shared" si="16"/>
        <v>三重県桑名市</v>
      </c>
      <c r="E1074" s="203" t="s">
        <v>3620</v>
      </c>
      <c r="F1074" s="203" t="s">
        <v>3610</v>
      </c>
      <c r="G1074" s="203" t="s">
        <v>3622</v>
      </c>
    </row>
    <row r="1075" spans="1:7">
      <c r="A1075" s="203" t="s">
        <v>3623</v>
      </c>
      <c r="B1075" s="203" t="s">
        <v>411</v>
      </c>
      <c r="C1075" s="203" t="s">
        <v>3624</v>
      </c>
      <c r="D1075" s="203" t="str">
        <f t="shared" si="16"/>
        <v>三重県鈴鹿市</v>
      </c>
      <c r="E1075" s="203" t="s">
        <v>3623</v>
      </c>
      <c r="F1075" s="203" t="s">
        <v>3610</v>
      </c>
      <c r="G1075" s="203" t="s">
        <v>3625</v>
      </c>
    </row>
    <row r="1076" spans="1:7">
      <c r="A1076" s="203" t="s">
        <v>3626</v>
      </c>
      <c r="B1076" s="203" t="s">
        <v>411</v>
      </c>
      <c r="C1076" s="203" t="s">
        <v>3627</v>
      </c>
      <c r="D1076" s="203" t="str">
        <f t="shared" si="16"/>
        <v>三重県名張市</v>
      </c>
      <c r="E1076" s="203" t="s">
        <v>3626</v>
      </c>
      <c r="F1076" s="203" t="s">
        <v>3610</v>
      </c>
      <c r="G1076" s="203" t="s">
        <v>3628</v>
      </c>
    </row>
    <row r="1077" spans="1:7">
      <c r="A1077" s="203" t="s">
        <v>3629</v>
      </c>
      <c r="B1077" s="203" t="s">
        <v>411</v>
      </c>
      <c r="C1077" s="203" t="s">
        <v>3630</v>
      </c>
      <c r="D1077" s="203" t="str">
        <f t="shared" si="16"/>
        <v>三重県尾鷲市</v>
      </c>
      <c r="E1077" s="203" t="s">
        <v>3629</v>
      </c>
      <c r="F1077" s="203" t="s">
        <v>3610</v>
      </c>
      <c r="G1077" s="203" t="s">
        <v>3631</v>
      </c>
    </row>
    <row r="1078" spans="1:7">
      <c r="A1078" s="203" t="s">
        <v>3632</v>
      </c>
      <c r="B1078" s="203" t="s">
        <v>411</v>
      </c>
      <c r="C1078" s="203" t="s">
        <v>3633</v>
      </c>
      <c r="D1078" s="203" t="str">
        <f t="shared" si="16"/>
        <v>三重県亀山市</v>
      </c>
      <c r="E1078" s="203" t="s">
        <v>3632</v>
      </c>
      <c r="F1078" s="203" t="s">
        <v>3610</v>
      </c>
      <c r="G1078" s="203" t="s">
        <v>3634</v>
      </c>
    </row>
    <row r="1079" spans="1:7">
      <c r="A1079" s="203" t="s">
        <v>3635</v>
      </c>
      <c r="B1079" s="203" t="s">
        <v>411</v>
      </c>
      <c r="C1079" s="203" t="s">
        <v>3636</v>
      </c>
      <c r="D1079" s="203" t="str">
        <f t="shared" si="16"/>
        <v>三重県鳥羽市</v>
      </c>
      <c r="E1079" s="203" t="s">
        <v>3635</v>
      </c>
      <c r="F1079" s="203" t="s">
        <v>3610</v>
      </c>
      <c r="G1079" s="203" t="s">
        <v>3637</v>
      </c>
    </row>
    <row r="1080" spans="1:7">
      <c r="A1080" s="203" t="s">
        <v>3638</v>
      </c>
      <c r="B1080" s="203" t="s">
        <v>411</v>
      </c>
      <c r="C1080" s="203" t="s">
        <v>3639</v>
      </c>
      <c r="D1080" s="203" t="str">
        <f t="shared" si="16"/>
        <v>三重県熊野市</v>
      </c>
      <c r="E1080" s="203" t="s">
        <v>3638</v>
      </c>
      <c r="F1080" s="203" t="s">
        <v>3610</v>
      </c>
      <c r="G1080" s="203" t="s">
        <v>3640</v>
      </c>
    </row>
    <row r="1081" spans="1:7">
      <c r="A1081" s="203" t="s">
        <v>3641</v>
      </c>
      <c r="B1081" s="203" t="s">
        <v>411</v>
      </c>
      <c r="C1081" s="203" t="s">
        <v>3642</v>
      </c>
      <c r="D1081" s="203" t="str">
        <f t="shared" si="16"/>
        <v>三重県いなべ市</v>
      </c>
      <c r="E1081" s="203" t="s">
        <v>3641</v>
      </c>
      <c r="F1081" s="203" t="s">
        <v>3610</v>
      </c>
      <c r="G1081" s="203" t="s">
        <v>3643</v>
      </c>
    </row>
    <row r="1082" spans="1:7">
      <c r="A1082" s="203" t="s">
        <v>3644</v>
      </c>
      <c r="B1082" s="203" t="s">
        <v>411</v>
      </c>
      <c r="C1082" s="203" t="s">
        <v>3645</v>
      </c>
      <c r="D1082" s="203" t="str">
        <f t="shared" si="16"/>
        <v>三重県志摩市</v>
      </c>
      <c r="E1082" s="203" t="s">
        <v>3644</v>
      </c>
      <c r="F1082" s="203" t="s">
        <v>3610</v>
      </c>
      <c r="G1082" s="203" t="s">
        <v>3646</v>
      </c>
    </row>
    <row r="1083" spans="1:7">
      <c r="A1083" s="203" t="s">
        <v>3647</v>
      </c>
      <c r="B1083" s="203" t="s">
        <v>411</v>
      </c>
      <c r="C1083" s="203" t="s">
        <v>3648</v>
      </c>
      <c r="D1083" s="203" t="str">
        <f t="shared" si="16"/>
        <v>三重県伊賀市</v>
      </c>
      <c r="E1083" s="203" t="s">
        <v>3647</v>
      </c>
      <c r="F1083" s="203" t="s">
        <v>3610</v>
      </c>
      <c r="G1083" s="203" t="s">
        <v>3649</v>
      </c>
    </row>
    <row r="1084" spans="1:7">
      <c r="A1084" s="203" t="s">
        <v>3650</v>
      </c>
      <c r="B1084" s="203" t="s">
        <v>411</v>
      </c>
      <c r="C1084" s="203" t="s">
        <v>3651</v>
      </c>
      <c r="D1084" s="203" t="str">
        <f t="shared" si="16"/>
        <v>三重県木曽岬町</v>
      </c>
      <c r="E1084" s="203" t="s">
        <v>3650</v>
      </c>
      <c r="F1084" s="203" t="s">
        <v>3610</v>
      </c>
      <c r="G1084" s="203" t="s">
        <v>3652</v>
      </c>
    </row>
    <row r="1085" spans="1:7">
      <c r="A1085" s="203" t="s">
        <v>3653</v>
      </c>
      <c r="B1085" s="203" t="s">
        <v>411</v>
      </c>
      <c r="C1085" s="203" t="s">
        <v>3654</v>
      </c>
      <c r="D1085" s="203" t="str">
        <f t="shared" si="16"/>
        <v>三重県東員町</v>
      </c>
      <c r="E1085" s="203" t="s">
        <v>3653</v>
      </c>
      <c r="F1085" s="203" t="s">
        <v>3610</v>
      </c>
      <c r="G1085" s="203" t="s">
        <v>3655</v>
      </c>
    </row>
    <row r="1086" spans="1:7">
      <c r="A1086" s="203" t="s">
        <v>3656</v>
      </c>
      <c r="B1086" s="203" t="s">
        <v>411</v>
      </c>
      <c r="C1086" s="203" t="s">
        <v>3657</v>
      </c>
      <c r="D1086" s="203" t="str">
        <f t="shared" si="16"/>
        <v>三重県菰野町</v>
      </c>
      <c r="E1086" s="203" t="s">
        <v>3656</v>
      </c>
      <c r="F1086" s="203" t="s">
        <v>3610</v>
      </c>
      <c r="G1086" s="203" t="s">
        <v>3658</v>
      </c>
    </row>
    <row r="1087" spans="1:7">
      <c r="A1087" s="203" t="s">
        <v>3659</v>
      </c>
      <c r="B1087" s="203" t="s">
        <v>411</v>
      </c>
      <c r="C1087" s="203" t="s">
        <v>1488</v>
      </c>
      <c r="D1087" s="203" t="str">
        <f t="shared" si="16"/>
        <v>三重県朝日町</v>
      </c>
      <c r="E1087" s="203" t="s">
        <v>3659</v>
      </c>
      <c r="F1087" s="203" t="s">
        <v>3610</v>
      </c>
      <c r="G1087" s="203" t="s">
        <v>3660</v>
      </c>
    </row>
    <row r="1088" spans="1:7">
      <c r="A1088" s="203" t="s">
        <v>3661</v>
      </c>
      <c r="B1088" s="203" t="s">
        <v>411</v>
      </c>
      <c r="C1088" s="203" t="s">
        <v>3662</v>
      </c>
      <c r="D1088" s="203" t="str">
        <f t="shared" si="16"/>
        <v>三重県川越町</v>
      </c>
      <c r="E1088" s="203" t="s">
        <v>3661</v>
      </c>
      <c r="F1088" s="203" t="s">
        <v>3610</v>
      </c>
      <c r="G1088" s="203" t="s">
        <v>3663</v>
      </c>
    </row>
    <row r="1089" spans="1:7">
      <c r="A1089" s="203" t="s">
        <v>3664</v>
      </c>
      <c r="B1089" s="203" t="s">
        <v>411</v>
      </c>
      <c r="C1089" s="203" t="s">
        <v>3665</v>
      </c>
      <c r="D1089" s="203" t="str">
        <f t="shared" si="16"/>
        <v>三重県多気町</v>
      </c>
      <c r="E1089" s="203" t="s">
        <v>3664</v>
      </c>
      <c r="F1089" s="203" t="s">
        <v>3610</v>
      </c>
      <c r="G1089" s="203" t="s">
        <v>3666</v>
      </c>
    </row>
    <row r="1090" spans="1:7">
      <c r="A1090" s="203" t="s">
        <v>3667</v>
      </c>
      <c r="B1090" s="203" t="s">
        <v>411</v>
      </c>
      <c r="C1090" s="203" t="s">
        <v>2020</v>
      </c>
      <c r="D1090" s="203" t="str">
        <f t="shared" si="16"/>
        <v>三重県明和町</v>
      </c>
      <c r="E1090" s="203" t="s">
        <v>3667</v>
      </c>
      <c r="F1090" s="203" t="s">
        <v>3610</v>
      </c>
      <c r="G1090" s="203" t="s">
        <v>3668</v>
      </c>
    </row>
    <row r="1091" spans="1:7">
      <c r="A1091" s="203" t="s">
        <v>3669</v>
      </c>
      <c r="B1091" s="203" t="s">
        <v>411</v>
      </c>
      <c r="C1091" s="203" t="s">
        <v>3670</v>
      </c>
      <c r="D1091" s="203" t="str">
        <f t="shared" ref="D1091:D1154" si="17">B1091&amp;C1091</f>
        <v>三重県大台町</v>
      </c>
      <c r="E1091" s="203" t="s">
        <v>3669</v>
      </c>
      <c r="F1091" s="203" t="s">
        <v>3610</v>
      </c>
      <c r="G1091" s="203" t="s">
        <v>3671</v>
      </c>
    </row>
    <row r="1092" spans="1:7">
      <c r="A1092" s="203" t="s">
        <v>3672</v>
      </c>
      <c r="B1092" s="203" t="s">
        <v>411</v>
      </c>
      <c r="C1092" s="203" t="s">
        <v>3673</v>
      </c>
      <c r="D1092" s="203" t="str">
        <f t="shared" si="17"/>
        <v>三重県玉城町</v>
      </c>
      <c r="E1092" s="203" t="s">
        <v>3672</v>
      </c>
      <c r="F1092" s="203" t="s">
        <v>3610</v>
      </c>
      <c r="G1092" s="203" t="s">
        <v>3674</v>
      </c>
    </row>
    <row r="1093" spans="1:7">
      <c r="A1093" s="203" t="s">
        <v>3675</v>
      </c>
      <c r="B1093" s="203" t="s">
        <v>411</v>
      </c>
      <c r="C1093" s="203" t="s">
        <v>3676</v>
      </c>
      <c r="D1093" s="203" t="str">
        <f t="shared" si="17"/>
        <v>三重県度会町</v>
      </c>
      <c r="E1093" s="203" t="s">
        <v>3675</v>
      </c>
      <c r="F1093" s="203" t="s">
        <v>3610</v>
      </c>
      <c r="G1093" s="203" t="s">
        <v>3677</v>
      </c>
    </row>
    <row r="1094" spans="1:7">
      <c r="A1094" s="203" t="s">
        <v>3678</v>
      </c>
      <c r="B1094" s="203" t="s">
        <v>411</v>
      </c>
      <c r="C1094" s="203" t="s">
        <v>3679</v>
      </c>
      <c r="D1094" s="203" t="str">
        <f t="shared" si="17"/>
        <v>三重県大紀町</v>
      </c>
      <c r="E1094" s="203" t="s">
        <v>3678</v>
      </c>
      <c r="F1094" s="203" t="s">
        <v>3610</v>
      </c>
      <c r="G1094" s="203" t="s">
        <v>947</v>
      </c>
    </row>
    <row r="1095" spans="1:7">
      <c r="A1095" s="203" t="s">
        <v>3680</v>
      </c>
      <c r="B1095" s="203" t="s">
        <v>411</v>
      </c>
      <c r="C1095" s="203" t="s">
        <v>3681</v>
      </c>
      <c r="D1095" s="203" t="str">
        <f t="shared" si="17"/>
        <v>三重県南伊勢町</v>
      </c>
      <c r="E1095" s="203" t="s">
        <v>3680</v>
      </c>
      <c r="F1095" s="203" t="s">
        <v>3610</v>
      </c>
      <c r="G1095" s="203" t="s">
        <v>3682</v>
      </c>
    </row>
    <row r="1096" spans="1:7">
      <c r="A1096" s="203" t="s">
        <v>3683</v>
      </c>
      <c r="B1096" s="203" t="s">
        <v>411</v>
      </c>
      <c r="C1096" s="203" t="s">
        <v>3684</v>
      </c>
      <c r="D1096" s="203" t="str">
        <f t="shared" si="17"/>
        <v>三重県紀北町</v>
      </c>
      <c r="E1096" s="203" t="s">
        <v>3683</v>
      </c>
      <c r="F1096" s="203" t="s">
        <v>3610</v>
      </c>
      <c r="G1096" s="203" t="s">
        <v>3685</v>
      </c>
    </row>
    <row r="1097" spans="1:7">
      <c r="A1097" s="203" t="s">
        <v>3686</v>
      </c>
      <c r="B1097" s="203" t="s">
        <v>411</v>
      </c>
      <c r="C1097" s="203" t="s">
        <v>3687</v>
      </c>
      <c r="D1097" s="203" t="str">
        <f t="shared" si="17"/>
        <v>三重県御浜町</v>
      </c>
      <c r="E1097" s="203" t="s">
        <v>3686</v>
      </c>
      <c r="F1097" s="203" t="s">
        <v>3610</v>
      </c>
      <c r="G1097" s="203" t="s">
        <v>2898</v>
      </c>
    </row>
    <row r="1098" spans="1:7">
      <c r="A1098" s="203" t="s">
        <v>3688</v>
      </c>
      <c r="B1098" s="203" t="s">
        <v>411</v>
      </c>
      <c r="C1098" s="203" t="s">
        <v>3689</v>
      </c>
      <c r="D1098" s="203" t="str">
        <f t="shared" si="17"/>
        <v>三重県紀宝町</v>
      </c>
      <c r="E1098" s="203" t="s">
        <v>3688</v>
      </c>
      <c r="F1098" s="203" t="s">
        <v>3610</v>
      </c>
      <c r="G1098" s="203" t="s">
        <v>3690</v>
      </c>
    </row>
    <row r="1099" spans="1:7">
      <c r="A1099" s="200" t="s">
        <v>3691</v>
      </c>
      <c r="B1099" s="200" t="s">
        <v>3692</v>
      </c>
      <c r="C1099" s="200" t="s">
        <v>3692</v>
      </c>
      <c r="D1099" s="200" t="str">
        <f t="shared" si="17"/>
        <v>滋賀県滋賀県</v>
      </c>
      <c r="E1099" s="200" t="s">
        <v>3691</v>
      </c>
      <c r="F1099" s="201" t="s">
        <v>3693</v>
      </c>
      <c r="G1099" s="202"/>
    </row>
    <row r="1100" spans="1:7">
      <c r="A1100" s="203" t="s">
        <v>3694</v>
      </c>
      <c r="B1100" s="203" t="s">
        <v>415</v>
      </c>
      <c r="C1100" s="203" t="s">
        <v>733</v>
      </c>
      <c r="D1100" s="203" t="str">
        <f t="shared" si="17"/>
        <v>滋賀県大津市</v>
      </c>
      <c r="E1100" s="203" t="s">
        <v>3694</v>
      </c>
      <c r="F1100" s="203" t="s">
        <v>3695</v>
      </c>
      <c r="G1100" s="203" t="s">
        <v>3696</v>
      </c>
    </row>
    <row r="1101" spans="1:7">
      <c r="A1101" s="203" t="s">
        <v>3697</v>
      </c>
      <c r="B1101" s="203" t="s">
        <v>415</v>
      </c>
      <c r="C1101" s="203" t="s">
        <v>3698</v>
      </c>
      <c r="D1101" s="203" t="str">
        <f t="shared" si="17"/>
        <v>滋賀県彦根市</v>
      </c>
      <c r="E1101" s="203" t="s">
        <v>3697</v>
      </c>
      <c r="F1101" s="203" t="s">
        <v>3695</v>
      </c>
      <c r="G1101" s="203" t="s">
        <v>3699</v>
      </c>
    </row>
    <row r="1102" spans="1:7">
      <c r="A1102" s="203" t="s">
        <v>3700</v>
      </c>
      <c r="B1102" s="203" t="s">
        <v>415</v>
      </c>
      <c r="C1102" s="203" t="s">
        <v>3701</v>
      </c>
      <c r="D1102" s="203" t="str">
        <f t="shared" si="17"/>
        <v>滋賀県長浜市</v>
      </c>
      <c r="E1102" s="203" t="s">
        <v>3700</v>
      </c>
      <c r="F1102" s="203" t="s">
        <v>3695</v>
      </c>
      <c r="G1102" s="203" t="s">
        <v>3702</v>
      </c>
    </row>
    <row r="1103" spans="1:7">
      <c r="A1103" s="203" t="s">
        <v>3703</v>
      </c>
      <c r="B1103" s="203" t="s">
        <v>415</v>
      </c>
      <c r="C1103" s="203" t="s">
        <v>3704</v>
      </c>
      <c r="D1103" s="203" t="str">
        <f t="shared" si="17"/>
        <v>滋賀県近江八幡市</v>
      </c>
      <c r="E1103" s="203" t="s">
        <v>3703</v>
      </c>
      <c r="F1103" s="203" t="s">
        <v>3695</v>
      </c>
      <c r="G1103" s="203" t="s">
        <v>3705</v>
      </c>
    </row>
    <row r="1104" spans="1:7">
      <c r="A1104" s="203" t="s">
        <v>3706</v>
      </c>
      <c r="B1104" s="203" t="s">
        <v>415</v>
      </c>
      <c r="C1104" s="203" t="s">
        <v>3707</v>
      </c>
      <c r="D1104" s="203" t="str">
        <f t="shared" si="17"/>
        <v>滋賀県草津市</v>
      </c>
      <c r="E1104" s="203" t="s">
        <v>3706</v>
      </c>
      <c r="F1104" s="203" t="s">
        <v>3695</v>
      </c>
      <c r="G1104" s="203" t="s">
        <v>3708</v>
      </c>
    </row>
    <row r="1105" spans="1:7">
      <c r="A1105" s="203" t="s">
        <v>3709</v>
      </c>
      <c r="B1105" s="203" t="s">
        <v>415</v>
      </c>
      <c r="C1105" s="203" t="s">
        <v>3710</v>
      </c>
      <c r="D1105" s="203" t="str">
        <f t="shared" si="17"/>
        <v>滋賀県守山市</v>
      </c>
      <c r="E1105" s="203" t="s">
        <v>3709</v>
      </c>
      <c r="F1105" s="203" t="s">
        <v>3695</v>
      </c>
      <c r="G1105" s="203" t="s">
        <v>3711</v>
      </c>
    </row>
    <row r="1106" spans="1:7">
      <c r="A1106" s="203" t="s">
        <v>3712</v>
      </c>
      <c r="B1106" s="203" t="s">
        <v>415</v>
      </c>
      <c r="C1106" s="203" t="s">
        <v>3713</v>
      </c>
      <c r="D1106" s="203" t="str">
        <f t="shared" si="17"/>
        <v>滋賀県栗東市</v>
      </c>
      <c r="E1106" s="203" t="s">
        <v>3712</v>
      </c>
      <c r="F1106" s="203" t="s">
        <v>3695</v>
      </c>
      <c r="G1106" s="203" t="s">
        <v>3714</v>
      </c>
    </row>
    <row r="1107" spans="1:7">
      <c r="A1107" s="203" t="s">
        <v>3715</v>
      </c>
      <c r="B1107" s="203" t="s">
        <v>415</v>
      </c>
      <c r="C1107" s="203" t="s">
        <v>3716</v>
      </c>
      <c r="D1107" s="203" t="str">
        <f t="shared" si="17"/>
        <v>滋賀県甲賀市</v>
      </c>
      <c r="E1107" s="203" t="s">
        <v>3715</v>
      </c>
      <c r="F1107" s="203" t="s">
        <v>3695</v>
      </c>
      <c r="G1107" s="203" t="s">
        <v>3717</v>
      </c>
    </row>
    <row r="1108" spans="1:7">
      <c r="A1108" s="203" t="s">
        <v>3718</v>
      </c>
      <c r="B1108" s="203" t="s">
        <v>415</v>
      </c>
      <c r="C1108" s="203" t="s">
        <v>3719</v>
      </c>
      <c r="D1108" s="203" t="str">
        <f t="shared" si="17"/>
        <v>滋賀県野洲市</v>
      </c>
      <c r="E1108" s="203" t="s">
        <v>3718</v>
      </c>
      <c r="F1108" s="203" t="s">
        <v>3695</v>
      </c>
      <c r="G1108" s="203" t="s">
        <v>3720</v>
      </c>
    </row>
    <row r="1109" spans="1:7">
      <c r="A1109" s="203" t="s">
        <v>3721</v>
      </c>
      <c r="B1109" s="203" t="s">
        <v>415</v>
      </c>
      <c r="C1109" s="203" t="s">
        <v>3722</v>
      </c>
      <c r="D1109" s="203" t="str">
        <f t="shared" si="17"/>
        <v>滋賀県湖南市</v>
      </c>
      <c r="E1109" s="203" t="s">
        <v>3721</v>
      </c>
      <c r="F1109" s="203" t="s">
        <v>3695</v>
      </c>
      <c r="G1109" s="203" t="s">
        <v>3723</v>
      </c>
    </row>
    <row r="1110" spans="1:7">
      <c r="A1110" s="203" t="s">
        <v>3724</v>
      </c>
      <c r="B1110" s="203" t="s">
        <v>415</v>
      </c>
      <c r="C1110" s="203" t="s">
        <v>3725</v>
      </c>
      <c r="D1110" s="203" t="str">
        <f t="shared" si="17"/>
        <v>滋賀県高島市</v>
      </c>
      <c r="E1110" s="203" t="s">
        <v>3724</v>
      </c>
      <c r="F1110" s="203" t="s">
        <v>3695</v>
      </c>
      <c r="G1110" s="203" t="s">
        <v>3726</v>
      </c>
    </row>
    <row r="1111" spans="1:7">
      <c r="A1111" s="203" t="s">
        <v>3727</v>
      </c>
      <c r="B1111" s="203" t="s">
        <v>415</v>
      </c>
      <c r="C1111" s="203" t="s">
        <v>3728</v>
      </c>
      <c r="D1111" s="203" t="str">
        <f t="shared" si="17"/>
        <v>滋賀県東近江市</v>
      </c>
      <c r="E1111" s="203" t="s">
        <v>3727</v>
      </c>
      <c r="F1111" s="203" t="s">
        <v>3695</v>
      </c>
      <c r="G1111" s="203" t="s">
        <v>3729</v>
      </c>
    </row>
    <row r="1112" spans="1:7">
      <c r="A1112" s="203" t="s">
        <v>3730</v>
      </c>
      <c r="B1112" s="203" t="s">
        <v>415</v>
      </c>
      <c r="C1112" s="203" t="s">
        <v>3731</v>
      </c>
      <c r="D1112" s="203" t="str">
        <f t="shared" si="17"/>
        <v>滋賀県米原市</v>
      </c>
      <c r="E1112" s="203" t="s">
        <v>3730</v>
      </c>
      <c r="F1112" s="203" t="s">
        <v>3695</v>
      </c>
      <c r="G1112" s="203" t="s">
        <v>3732</v>
      </c>
    </row>
    <row r="1113" spans="1:7">
      <c r="A1113" s="203" t="s">
        <v>3733</v>
      </c>
      <c r="B1113" s="203" t="s">
        <v>415</v>
      </c>
      <c r="C1113" s="203" t="s">
        <v>3734</v>
      </c>
      <c r="D1113" s="203" t="str">
        <f t="shared" si="17"/>
        <v>滋賀県日野町</v>
      </c>
      <c r="E1113" s="203" t="s">
        <v>3733</v>
      </c>
      <c r="F1113" s="203" t="s">
        <v>3695</v>
      </c>
      <c r="G1113" s="203" t="s">
        <v>3735</v>
      </c>
    </row>
    <row r="1114" spans="1:7">
      <c r="A1114" s="203" t="s">
        <v>3736</v>
      </c>
      <c r="B1114" s="203" t="s">
        <v>415</v>
      </c>
      <c r="C1114" s="203" t="s">
        <v>3737</v>
      </c>
      <c r="D1114" s="203" t="str">
        <f t="shared" si="17"/>
        <v>滋賀県竜王町</v>
      </c>
      <c r="E1114" s="203" t="s">
        <v>3736</v>
      </c>
      <c r="F1114" s="203" t="s">
        <v>3695</v>
      </c>
      <c r="G1114" s="203" t="s">
        <v>3738</v>
      </c>
    </row>
    <row r="1115" spans="1:7">
      <c r="A1115" s="203" t="s">
        <v>3739</v>
      </c>
      <c r="B1115" s="203" t="s">
        <v>415</v>
      </c>
      <c r="C1115" s="203" t="s">
        <v>3740</v>
      </c>
      <c r="D1115" s="203" t="str">
        <f t="shared" si="17"/>
        <v>滋賀県愛荘町</v>
      </c>
      <c r="E1115" s="203" t="s">
        <v>3739</v>
      </c>
      <c r="F1115" s="203" t="s">
        <v>3695</v>
      </c>
      <c r="G1115" s="203" t="s">
        <v>3741</v>
      </c>
    </row>
    <row r="1116" spans="1:7">
      <c r="A1116" s="203" t="s">
        <v>3742</v>
      </c>
      <c r="B1116" s="203" t="s">
        <v>415</v>
      </c>
      <c r="C1116" s="203" t="s">
        <v>3743</v>
      </c>
      <c r="D1116" s="203" t="str">
        <f t="shared" si="17"/>
        <v>滋賀県豊郷町</v>
      </c>
      <c r="E1116" s="203" t="s">
        <v>3742</v>
      </c>
      <c r="F1116" s="203" t="s">
        <v>3695</v>
      </c>
      <c r="G1116" s="203" t="s">
        <v>3744</v>
      </c>
    </row>
    <row r="1117" spans="1:7">
      <c r="A1117" s="203" t="s">
        <v>3745</v>
      </c>
      <c r="B1117" s="203" t="s">
        <v>415</v>
      </c>
      <c r="C1117" s="203" t="s">
        <v>3746</v>
      </c>
      <c r="D1117" s="203" t="str">
        <f t="shared" si="17"/>
        <v>滋賀県甲良町</v>
      </c>
      <c r="E1117" s="203" t="s">
        <v>3745</v>
      </c>
      <c r="F1117" s="203" t="s">
        <v>3695</v>
      </c>
      <c r="G1117" s="203" t="s">
        <v>3747</v>
      </c>
    </row>
    <row r="1118" spans="1:7">
      <c r="A1118" s="203" t="s">
        <v>3748</v>
      </c>
      <c r="B1118" s="203" t="s">
        <v>415</v>
      </c>
      <c r="C1118" s="203" t="s">
        <v>3749</v>
      </c>
      <c r="D1118" s="203" t="str">
        <f t="shared" si="17"/>
        <v>滋賀県多賀町</v>
      </c>
      <c r="E1118" s="203" t="s">
        <v>3748</v>
      </c>
      <c r="F1118" s="203" t="s">
        <v>3695</v>
      </c>
      <c r="G1118" s="203" t="s">
        <v>3750</v>
      </c>
    </row>
    <row r="1119" spans="1:7">
      <c r="A1119" s="200" t="s">
        <v>3751</v>
      </c>
      <c r="B1119" s="200" t="s">
        <v>3752</v>
      </c>
      <c r="C1119" s="200" t="s">
        <v>3752</v>
      </c>
      <c r="D1119" s="200" t="str">
        <f t="shared" si="17"/>
        <v>京都府京都府</v>
      </c>
      <c r="E1119" s="200" t="s">
        <v>3751</v>
      </c>
      <c r="F1119" s="201" t="s">
        <v>3753</v>
      </c>
      <c r="G1119" s="202"/>
    </row>
    <row r="1120" spans="1:7">
      <c r="A1120" s="203" t="s">
        <v>3754</v>
      </c>
      <c r="B1120" s="203" t="s">
        <v>419</v>
      </c>
      <c r="C1120" s="203" t="s">
        <v>515</v>
      </c>
      <c r="D1120" s="203" t="str">
        <f t="shared" si="17"/>
        <v>京都府京都市</v>
      </c>
      <c r="E1120" s="203" t="s">
        <v>3754</v>
      </c>
      <c r="F1120" s="203" t="s">
        <v>3755</v>
      </c>
      <c r="G1120" s="203" t="s">
        <v>3756</v>
      </c>
    </row>
    <row r="1121" spans="1:7">
      <c r="A1121" s="203" t="s">
        <v>3757</v>
      </c>
      <c r="B1121" s="203" t="s">
        <v>419</v>
      </c>
      <c r="C1121" s="203" t="s">
        <v>3758</v>
      </c>
      <c r="D1121" s="203" t="str">
        <f t="shared" si="17"/>
        <v>京都府福知山市</v>
      </c>
      <c r="E1121" s="203" t="s">
        <v>3757</v>
      </c>
      <c r="F1121" s="203" t="s">
        <v>3755</v>
      </c>
      <c r="G1121" s="203" t="s">
        <v>3759</v>
      </c>
    </row>
    <row r="1122" spans="1:7">
      <c r="A1122" s="203" t="s">
        <v>3760</v>
      </c>
      <c r="B1122" s="203" t="s">
        <v>419</v>
      </c>
      <c r="C1122" s="203" t="s">
        <v>3761</v>
      </c>
      <c r="D1122" s="203" t="str">
        <f t="shared" si="17"/>
        <v>京都府舞鶴市</v>
      </c>
      <c r="E1122" s="203" t="s">
        <v>3760</v>
      </c>
      <c r="F1122" s="203" t="s">
        <v>3755</v>
      </c>
      <c r="G1122" s="203" t="s">
        <v>3762</v>
      </c>
    </row>
    <row r="1123" spans="1:7">
      <c r="A1123" s="203" t="s">
        <v>3763</v>
      </c>
      <c r="B1123" s="203" t="s">
        <v>419</v>
      </c>
      <c r="C1123" s="203" t="s">
        <v>3764</v>
      </c>
      <c r="D1123" s="203" t="str">
        <f t="shared" si="17"/>
        <v>京都府綾部市</v>
      </c>
      <c r="E1123" s="203" t="s">
        <v>3763</v>
      </c>
      <c r="F1123" s="203" t="s">
        <v>3755</v>
      </c>
      <c r="G1123" s="203" t="s">
        <v>3765</v>
      </c>
    </row>
    <row r="1124" spans="1:7">
      <c r="A1124" s="203" t="s">
        <v>3766</v>
      </c>
      <c r="B1124" s="203" t="s">
        <v>419</v>
      </c>
      <c r="C1124" s="203" t="s">
        <v>3767</v>
      </c>
      <c r="D1124" s="203" t="str">
        <f t="shared" si="17"/>
        <v>京都府宇治市</v>
      </c>
      <c r="E1124" s="203" t="s">
        <v>3766</v>
      </c>
      <c r="F1124" s="203" t="s">
        <v>3755</v>
      </c>
      <c r="G1124" s="203" t="s">
        <v>3768</v>
      </c>
    </row>
    <row r="1125" spans="1:7">
      <c r="A1125" s="203" t="s">
        <v>3769</v>
      </c>
      <c r="B1125" s="203" t="s">
        <v>419</v>
      </c>
      <c r="C1125" s="203" t="s">
        <v>3770</v>
      </c>
      <c r="D1125" s="203" t="str">
        <f t="shared" si="17"/>
        <v>京都府宮津市</v>
      </c>
      <c r="E1125" s="203" t="s">
        <v>3769</v>
      </c>
      <c r="F1125" s="203" t="s">
        <v>3755</v>
      </c>
      <c r="G1125" s="203" t="s">
        <v>3771</v>
      </c>
    </row>
    <row r="1126" spans="1:7">
      <c r="A1126" s="203" t="s">
        <v>3772</v>
      </c>
      <c r="B1126" s="203" t="s">
        <v>419</v>
      </c>
      <c r="C1126" s="203" t="s">
        <v>3773</v>
      </c>
      <c r="D1126" s="203" t="str">
        <f t="shared" si="17"/>
        <v>京都府亀岡市</v>
      </c>
      <c r="E1126" s="203" t="s">
        <v>3772</v>
      </c>
      <c r="F1126" s="203" t="s">
        <v>3755</v>
      </c>
      <c r="G1126" s="203" t="s">
        <v>3774</v>
      </c>
    </row>
    <row r="1127" spans="1:7">
      <c r="A1127" s="203" t="s">
        <v>3775</v>
      </c>
      <c r="B1127" s="203" t="s">
        <v>419</v>
      </c>
      <c r="C1127" s="203" t="s">
        <v>3776</v>
      </c>
      <c r="D1127" s="203" t="str">
        <f t="shared" si="17"/>
        <v>京都府城陽市</v>
      </c>
      <c r="E1127" s="203" t="s">
        <v>3775</v>
      </c>
      <c r="F1127" s="203" t="s">
        <v>3755</v>
      </c>
      <c r="G1127" s="203" t="s">
        <v>3777</v>
      </c>
    </row>
    <row r="1128" spans="1:7">
      <c r="A1128" s="203" t="s">
        <v>3778</v>
      </c>
      <c r="B1128" s="203" t="s">
        <v>419</v>
      </c>
      <c r="C1128" s="203" t="s">
        <v>3779</v>
      </c>
      <c r="D1128" s="203" t="str">
        <f t="shared" si="17"/>
        <v>京都府向日市</v>
      </c>
      <c r="E1128" s="203" t="s">
        <v>3778</v>
      </c>
      <c r="F1128" s="203" t="s">
        <v>3755</v>
      </c>
      <c r="G1128" s="203" t="s">
        <v>3780</v>
      </c>
    </row>
    <row r="1129" spans="1:7">
      <c r="A1129" s="203" t="s">
        <v>3781</v>
      </c>
      <c r="B1129" s="203" t="s">
        <v>419</v>
      </c>
      <c r="C1129" s="203" t="s">
        <v>3782</v>
      </c>
      <c r="D1129" s="203" t="str">
        <f t="shared" si="17"/>
        <v>京都府長岡京市</v>
      </c>
      <c r="E1129" s="203" t="s">
        <v>3781</v>
      </c>
      <c r="F1129" s="203" t="s">
        <v>3755</v>
      </c>
      <c r="G1129" s="203" t="s">
        <v>3783</v>
      </c>
    </row>
    <row r="1130" spans="1:7">
      <c r="A1130" s="203" t="s">
        <v>3784</v>
      </c>
      <c r="B1130" s="203" t="s">
        <v>419</v>
      </c>
      <c r="C1130" s="203" t="s">
        <v>3785</v>
      </c>
      <c r="D1130" s="203" t="str">
        <f t="shared" si="17"/>
        <v>京都府八幡市</v>
      </c>
      <c r="E1130" s="203" t="s">
        <v>3784</v>
      </c>
      <c r="F1130" s="203" t="s">
        <v>3755</v>
      </c>
      <c r="G1130" s="203" t="s">
        <v>3786</v>
      </c>
    </row>
    <row r="1131" spans="1:7">
      <c r="A1131" s="203" t="s">
        <v>3787</v>
      </c>
      <c r="B1131" s="203" t="s">
        <v>419</v>
      </c>
      <c r="C1131" s="203" t="s">
        <v>3788</v>
      </c>
      <c r="D1131" s="203" t="str">
        <f t="shared" si="17"/>
        <v>京都府京田辺市</v>
      </c>
      <c r="E1131" s="203" t="s">
        <v>3787</v>
      </c>
      <c r="F1131" s="203" t="s">
        <v>3755</v>
      </c>
      <c r="G1131" s="203" t="s">
        <v>3789</v>
      </c>
    </row>
    <row r="1132" spans="1:7">
      <c r="A1132" s="203" t="s">
        <v>3790</v>
      </c>
      <c r="B1132" s="203" t="s">
        <v>419</v>
      </c>
      <c r="C1132" s="203" t="s">
        <v>3791</v>
      </c>
      <c r="D1132" s="203" t="str">
        <f t="shared" si="17"/>
        <v>京都府京丹後市</v>
      </c>
      <c r="E1132" s="203" t="s">
        <v>3790</v>
      </c>
      <c r="F1132" s="203" t="s">
        <v>3755</v>
      </c>
      <c r="G1132" s="203" t="s">
        <v>3792</v>
      </c>
    </row>
    <row r="1133" spans="1:7">
      <c r="A1133" s="203" t="s">
        <v>3793</v>
      </c>
      <c r="B1133" s="203" t="s">
        <v>419</v>
      </c>
      <c r="C1133" s="203" t="s">
        <v>3794</v>
      </c>
      <c r="D1133" s="203" t="str">
        <f t="shared" si="17"/>
        <v>京都府南丹市</v>
      </c>
      <c r="E1133" s="203" t="s">
        <v>3793</v>
      </c>
      <c r="F1133" s="203" t="s">
        <v>3755</v>
      </c>
      <c r="G1133" s="203" t="s">
        <v>3795</v>
      </c>
    </row>
    <row r="1134" spans="1:7">
      <c r="A1134" s="203" t="s">
        <v>3796</v>
      </c>
      <c r="B1134" s="203" t="s">
        <v>419</v>
      </c>
      <c r="C1134" s="203" t="s">
        <v>3797</v>
      </c>
      <c r="D1134" s="203" t="str">
        <f t="shared" si="17"/>
        <v>京都府木津川市</v>
      </c>
      <c r="E1134" s="203" t="s">
        <v>3796</v>
      </c>
      <c r="F1134" s="203" t="s">
        <v>3755</v>
      </c>
      <c r="G1134" s="203" t="s">
        <v>3798</v>
      </c>
    </row>
    <row r="1135" spans="1:7">
      <c r="A1135" s="203" t="s">
        <v>3799</v>
      </c>
      <c r="B1135" s="203" t="s">
        <v>419</v>
      </c>
      <c r="C1135" s="203" t="s">
        <v>3800</v>
      </c>
      <c r="D1135" s="203" t="str">
        <f t="shared" si="17"/>
        <v>京都府大山崎町</v>
      </c>
      <c r="E1135" s="203" t="s">
        <v>3799</v>
      </c>
      <c r="F1135" s="203" t="s">
        <v>3755</v>
      </c>
      <c r="G1135" s="203" t="s">
        <v>3801</v>
      </c>
    </row>
    <row r="1136" spans="1:7">
      <c r="A1136" s="203" t="s">
        <v>3802</v>
      </c>
      <c r="B1136" s="203" t="s">
        <v>419</v>
      </c>
      <c r="C1136" s="203" t="s">
        <v>3803</v>
      </c>
      <c r="D1136" s="203" t="str">
        <f t="shared" si="17"/>
        <v>京都府久御山町</v>
      </c>
      <c r="E1136" s="203" t="s">
        <v>3802</v>
      </c>
      <c r="F1136" s="203" t="s">
        <v>3755</v>
      </c>
      <c r="G1136" s="203" t="s">
        <v>3804</v>
      </c>
    </row>
    <row r="1137" spans="1:7">
      <c r="A1137" s="203" t="s">
        <v>3805</v>
      </c>
      <c r="B1137" s="203" t="s">
        <v>419</v>
      </c>
      <c r="C1137" s="203" t="s">
        <v>3806</v>
      </c>
      <c r="D1137" s="203" t="str">
        <f t="shared" si="17"/>
        <v>京都府井手町</v>
      </c>
      <c r="E1137" s="203" t="s">
        <v>3805</v>
      </c>
      <c r="F1137" s="203" t="s">
        <v>3755</v>
      </c>
      <c r="G1137" s="203" t="s">
        <v>3807</v>
      </c>
    </row>
    <row r="1138" spans="1:7">
      <c r="A1138" s="203" t="s">
        <v>3808</v>
      </c>
      <c r="B1138" s="203" t="s">
        <v>419</v>
      </c>
      <c r="C1138" s="203" t="s">
        <v>3809</v>
      </c>
      <c r="D1138" s="203" t="str">
        <f t="shared" si="17"/>
        <v>京都府宇治田原町</v>
      </c>
      <c r="E1138" s="203" t="s">
        <v>3808</v>
      </c>
      <c r="F1138" s="203" t="s">
        <v>3755</v>
      </c>
      <c r="G1138" s="203" t="s">
        <v>3810</v>
      </c>
    </row>
    <row r="1139" spans="1:7">
      <c r="A1139" s="203" t="s">
        <v>3811</v>
      </c>
      <c r="B1139" s="203" t="s">
        <v>419</v>
      </c>
      <c r="C1139" s="203" t="s">
        <v>3812</v>
      </c>
      <c r="D1139" s="203" t="str">
        <f t="shared" si="17"/>
        <v>京都府笠置町</v>
      </c>
      <c r="E1139" s="203" t="s">
        <v>3811</v>
      </c>
      <c r="F1139" s="203" t="s">
        <v>3755</v>
      </c>
      <c r="G1139" s="203" t="s">
        <v>3813</v>
      </c>
    </row>
    <row r="1140" spans="1:7">
      <c r="A1140" s="203" t="s">
        <v>3814</v>
      </c>
      <c r="B1140" s="203" t="s">
        <v>419</v>
      </c>
      <c r="C1140" s="203" t="s">
        <v>3815</v>
      </c>
      <c r="D1140" s="203" t="str">
        <f t="shared" si="17"/>
        <v>京都府和束町</v>
      </c>
      <c r="E1140" s="203" t="s">
        <v>3814</v>
      </c>
      <c r="F1140" s="203" t="s">
        <v>3755</v>
      </c>
      <c r="G1140" s="203" t="s">
        <v>3816</v>
      </c>
    </row>
    <row r="1141" spans="1:7">
      <c r="A1141" s="203" t="s">
        <v>3817</v>
      </c>
      <c r="B1141" s="203" t="s">
        <v>419</v>
      </c>
      <c r="C1141" s="203" t="s">
        <v>3818</v>
      </c>
      <c r="D1141" s="203" t="str">
        <f t="shared" si="17"/>
        <v>京都府精華町</v>
      </c>
      <c r="E1141" s="203" t="s">
        <v>3817</v>
      </c>
      <c r="F1141" s="203" t="s">
        <v>3755</v>
      </c>
      <c r="G1141" s="203" t="s">
        <v>3819</v>
      </c>
    </row>
    <row r="1142" spans="1:7">
      <c r="A1142" s="203" t="s">
        <v>3820</v>
      </c>
      <c r="B1142" s="203" t="s">
        <v>419</v>
      </c>
      <c r="C1142" s="203" t="s">
        <v>3821</v>
      </c>
      <c r="D1142" s="203" t="str">
        <f t="shared" si="17"/>
        <v>京都府南山城村</v>
      </c>
      <c r="E1142" s="203" t="s">
        <v>3820</v>
      </c>
      <c r="F1142" s="203" t="s">
        <v>3755</v>
      </c>
      <c r="G1142" s="203" t="s">
        <v>3822</v>
      </c>
    </row>
    <row r="1143" spans="1:7">
      <c r="A1143" s="203" t="s">
        <v>3823</v>
      </c>
      <c r="B1143" s="203" t="s">
        <v>419</v>
      </c>
      <c r="C1143" s="203" t="s">
        <v>3824</v>
      </c>
      <c r="D1143" s="203" t="str">
        <f t="shared" si="17"/>
        <v>京都府京丹波町</v>
      </c>
      <c r="E1143" s="203" t="s">
        <v>3823</v>
      </c>
      <c r="F1143" s="203" t="s">
        <v>3755</v>
      </c>
      <c r="G1143" s="203" t="s">
        <v>3825</v>
      </c>
    </row>
    <row r="1144" spans="1:7">
      <c r="A1144" s="203" t="s">
        <v>3826</v>
      </c>
      <c r="B1144" s="203" t="s">
        <v>419</v>
      </c>
      <c r="C1144" s="203" t="s">
        <v>3827</v>
      </c>
      <c r="D1144" s="203" t="str">
        <f t="shared" si="17"/>
        <v>京都府伊根町</v>
      </c>
      <c r="E1144" s="203" t="s">
        <v>3826</v>
      </c>
      <c r="F1144" s="203" t="s">
        <v>3755</v>
      </c>
      <c r="G1144" s="203" t="s">
        <v>3828</v>
      </c>
    </row>
    <row r="1145" spans="1:7">
      <c r="A1145" s="203" t="s">
        <v>3829</v>
      </c>
      <c r="B1145" s="203" t="s">
        <v>419</v>
      </c>
      <c r="C1145" s="203" t="s">
        <v>3830</v>
      </c>
      <c r="D1145" s="203" t="str">
        <f t="shared" si="17"/>
        <v>京都府与謝野町</v>
      </c>
      <c r="E1145" s="203" t="s">
        <v>3829</v>
      </c>
      <c r="F1145" s="203" t="s">
        <v>3755</v>
      </c>
      <c r="G1145" s="203" t="s">
        <v>3831</v>
      </c>
    </row>
    <row r="1146" spans="1:7">
      <c r="A1146" s="200" t="s">
        <v>3832</v>
      </c>
      <c r="B1146" s="200" t="s">
        <v>3833</v>
      </c>
      <c r="C1146" s="200" t="s">
        <v>3833</v>
      </c>
      <c r="D1146" s="200" t="str">
        <f t="shared" si="17"/>
        <v>大阪府大阪府</v>
      </c>
      <c r="E1146" s="200" t="s">
        <v>3832</v>
      </c>
      <c r="F1146" s="201" t="s">
        <v>3834</v>
      </c>
      <c r="G1146" s="202"/>
    </row>
    <row r="1147" spans="1:7">
      <c r="A1147" s="203" t="s">
        <v>3835</v>
      </c>
      <c r="B1147" s="203" t="s">
        <v>152</v>
      </c>
      <c r="C1147" s="203" t="s">
        <v>507</v>
      </c>
      <c r="D1147" s="203" t="str">
        <f t="shared" si="17"/>
        <v>大阪府大阪市</v>
      </c>
      <c r="E1147" s="203" t="s">
        <v>3835</v>
      </c>
      <c r="F1147" s="203" t="s">
        <v>3836</v>
      </c>
      <c r="G1147" s="203" t="s">
        <v>3837</v>
      </c>
    </row>
    <row r="1148" spans="1:7">
      <c r="A1148" s="203" t="s">
        <v>3838</v>
      </c>
      <c r="B1148" s="203" t="s">
        <v>152</v>
      </c>
      <c r="C1148" s="203" t="s">
        <v>562</v>
      </c>
      <c r="D1148" s="203" t="str">
        <f t="shared" si="17"/>
        <v>大阪府堺市</v>
      </c>
      <c r="E1148" s="203" t="s">
        <v>3838</v>
      </c>
      <c r="F1148" s="203" t="s">
        <v>3836</v>
      </c>
      <c r="G1148" s="203" t="s">
        <v>2885</v>
      </c>
    </row>
    <row r="1149" spans="1:7">
      <c r="A1149" s="203" t="s">
        <v>3839</v>
      </c>
      <c r="B1149" s="203" t="s">
        <v>152</v>
      </c>
      <c r="C1149" s="203" t="s">
        <v>872</v>
      </c>
      <c r="D1149" s="203" t="str">
        <f t="shared" si="17"/>
        <v>大阪府岸和田市</v>
      </c>
      <c r="E1149" s="203" t="s">
        <v>3839</v>
      </c>
      <c r="F1149" s="203" t="s">
        <v>3836</v>
      </c>
      <c r="G1149" s="203" t="s">
        <v>3840</v>
      </c>
    </row>
    <row r="1150" spans="1:7">
      <c r="A1150" s="203" t="s">
        <v>3841</v>
      </c>
      <c r="B1150" s="203" t="s">
        <v>152</v>
      </c>
      <c r="C1150" s="203" t="s">
        <v>745</v>
      </c>
      <c r="D1150" s="203" t="str">
        <f t="shared" si="17"/>
        <v>大阪府豊中市</v>
      </c>
      <c r="E1150" s="203" t="s">
        <v>3841</v>
      </c>
      <c r="F1150" s="203" t="s">
        <v>3836</v>
      </c>
      <c r="G1150" s="203" t="s">
        <v>3842</v>
      </c>
    </row>
    <row r="1151" spans="1:7">
      <c r="A1151" s="203" t="s">
        <v>3843</v>
      </c>
      <c r="B1151" s="203" t="s">
        <v>152</v>
      </c>
      <c r="C1151" s="203" t="s">
        <v>3844</v>
      </c>
      <c r="D1151" s="203" t="str">
        <f t="shared" si="17"/>
        <v>大阪府池田市</v>
      </c>
      <c r="E1151" s="203" t="s">
        <v>3843</v>
      </c>
      <c r="F1151" s="203" t="s">
        <v>3836</v>
      </c>
      <c r="G1151" s="203" t="s">
        <v>3845</v>
      </c>
    </row>
    <row r="1152" spans="1:7">
      <c r="A1152" s="203" t="s">
        <v>3846</v>
      </c>
      <c r="B1152" s="203" t="s">
        <v>152</v>
      </c>
      <c r="C1152" s="203" t="s">
        <v>153</v>
      </c>
      <c r="D1152" s="203" t="str">
        <f t="shared" si="17"/>
        <v>大阪府吹田市</v>
      </c>
      <c r="E1152" s="203" t="s">
        <v>3846</v>
      </c>
      <c r="F1152" s="203" t="s">
        <v>3836</v>
      </c>
      <c r="G1152" s="203" t="s">
        <v>3847</v>
      </c>
    </row>
    <row r="1153" spans="1:7">
      <c r="A1153" s="203" t="s">
        <v>3848</v>
      </c>
      <c r="B1153" s="203" t="s">
        <v>152</v>
      </c>
      <c r="C1153" s="203" t="s">
        <v>3849</v>
      </c>
      <c r="D1153" s="203" t="str">
        <f t="shared" si="17"/>
        <v>大阪府泉大津市</v>
      </c>
      <c r="E1153" s="203" t="s">
        <v>3848</v>
      </c>
      <c r="F1153" s="203" t="s">
        <v>3836</v>
      </c>
      <c r="G1153" s="203" t="s">
        <v>3850</v>
      </c>
    </row>
    <row r="1154" spans="1:7">
      <c r="A1154" s="203" t="s">
        <v>3851</v>
      </c>
      <c r="B1154" s="203" t="s">
        <v>152</v>
      </c>
      <c r="C1154" s="203" t="s">
        <v>690</v>
      </c>
      <c r="D1154" s="203" t="str">
        <f t="shared" si="17"/>
        <v>大阪府高槻市</v>
      </c>
      <c r="E1154" s="203" t="s">
        <v>3851</v>
      </c>
      <c r="F1154" s="203" t="s">
        <v>3836</v>
      </c>
      <c r="G1154" s="203" t="s">
        <v>3852</v>
      </c>
    </row>
    <row r="1155" spans="1:7">
      <c r="A1155" s="203" t="s">
        <v>3853</v>
      </c>
      <c r="B1155" s="203" t="s">
        <v>152</v>
      </c>
      <c r="C1155" s="203" t="s">
        <v>3854</v>
      </c>
      <c r="D1155" s="203" t="str">
        <f t="shared" ref="D1155:D1218" si="18">B1155&amp;C1155</f>
        <v>大阪府貝塚市</v>
      </c>
      <c r="E1155" s="203" t="s">
        <v>3853</v>
      </c>
      <c r="F1155" s="203" t="s">
        <v>3836</v>
      </c>
      <c r="G1155" s="203" t="s">
        <v>3855</v>
      </c>
    </row>
    <row r="1156" spans="1:7">
      <c r="A1156" s="203" t="s">
        <v>3856</v>
      </c>
      <c r="B1156" s="203" t="s">
        <v>152</v>
      </c>
      <c r="C1156" s="203" t="s">
        <v>3857</v>
      </c>
      <c r="D1156" s="203" t="str">
        <f t="shared" si="18"/>
        <v>大阪府守口市</v>
      </c>
      <c r="E1156" s="203" t="s">
        <v>3856</v>
      </c>
      <c r="F1156" s="203" t="s">
        <v>3836</v>
      </c>
      <c r="G1156" s="203" t="s">
        <v>3858</v>
      </c>
    </row>
    <row r="1157" spans="1:7">
      <c r="A1157" s="203" t="s">
        <v>3859</v>
      </c>
      <c r="B1157" s="203" t="s">
        <v>152</v>
      </c>
      <c r="C1157" s="203" t="s">
        <v>753</v>
      </c>
      <c r="D1157" s="203" t="str">
        <f t="shared" si="18"/>
        <v>大阪府枚方市</v>
      </c>
      <c r="E1157" s="203" t="s">
        <v>3859</v>
      </c>
      <c r="F1157" s="203" t="s">
        <v>3836</v>
      </c>
      <c r="G1157" s="203" t="s">
        <v>3860</v>
      </c>
    </row>
    <row r="1158" spans="1:7">
      <c r="A1158" s="203" t="s">
        <v>3861</v>
      </c>
      <c r="B1158" s="203" t="s">
        <v>152</v>
      </c>
      <c r="C1158" s="203" t="s">
        <v>860</v>
      </c>
      <c r="D1158" s="203" t="str">
        <f t="shared" si="18"/>
        <v>大阪府茨木市</v>
      </c>
      <c r="E1158" s="203" t="s">
        <v>3861</v>
      </c>
      <c r="F1158" s="203" t="s">
        <v>3836</v>
      </c>
      <c r="G1158" s="203" t="s">
        <v>3862</v>
      </c>
    </row>
    <row r="1159" spans="1:7">
      <c r="A1159" s="203" t="s">
        <v>3863</v>
      </c>
      <c r="B1159" s="203" t="s">
        <v>152</v>
      </c>
      <c r="C1159" s="203" t="s">
        <v>784</v>
      </c>
      <c r="D1159" s="203" t="str">
        <f t="shared" si="18"/>
        <v>大阪府八尾市</v>
      </c>
      <c r="E1159" s="203" t="s">
        <v>3863</v>
      </c>
      <c r="F1159" s="203" t="s">
        <v>3836</v>
      </c>
      <c r="G1159" s="203" t="s">
        <v>3864</v>
      </c>
    </row>
    <row r="1160" spans="1:7">
      <c r="A1160" s="203" t="s">
        <v>3865</v>
      </c>
      <c r="B1160" s="203" t="s">
        <v>152</v>
      </c>
      <c r="C1160" s="203" t="s">
        <v>3866</v>
      </c>
      <c r="D1160" s="203" t="str">
        <f t="shared" si="18"/>
        <v>大阪府泉佐野市</v>
      </c>
      <c r="E1160" s="203" t="s">
        <v>3865</v>
      </c>
      <c r="F1160" s="203" t="s">
        <v>3836</v>
      </c>
      <c r="G1160" s="203" t="s">
        <v>3867</v>
      </c>
    </row>
    <row r="1161" spans="1:7">
      <c r="A1161" s="203" t="s">
        <v>3868</v>
      </c>
      <c r="B1161" s="203" t="s">
        <v>152</v>
      </c>
      <c r="C1161" s="203" t="s">
        <v>3869</v>
      </c>
      <c r="D1161" s="203" t="str">
        <f t="shared" si="18"/>
        <v>大阪府富田林市</v>
      </c>
      <c r="E1161" s="203" t="s">
        <v>3868</v>
      </c>
      <c r="F1161" s="203" t="s">
        <v>3836</v>
      </c>
      <c r="G1161" s="203" t="s">
        <v>3870</v>
      </c>
    </row>
    <row r="1162" spans="1:7">
      <c r="A1162" s="203" t="s">
        <v>3871</v>
      </c>
      <c r="B1162" s="203" t="s">
        <v>152</v>
      </c>
      <c r="C1162" s="203" t="s">
        <v>812</v>
      </c>
      <c r="D1162" s="203" t="str">
        <f t="shared" si="18"/>
        <v>大阪府寝屋川市</v>
      </c>
      <c r="E1162" s="203" t="s">
        <v>3871</v>
      </c>
      <c r="F1162" s="203" t="s">
        <v>3836</v>
      </c>
      <c r="G1162" s="203" t="s">
        <v>3872</v>
      </c>
    </row>
    <row r="1163" spans="1:7">
      <c r="A1163" s="203" t="s">
        <v>3873</v>
      </c>
      <c r="B1163" s="203" t="s">
        <v>152</v>
      </c>
      <c r="C1163" s="203" t="s">
        <v>3874</v>
      </c>
      <c r="D1163" s="203" t="str">
        <f t="shared" si="18"/>
        <v>大阪府河内長野市</v>
      </c>
      <c r="E1163" s="203" t="s">
        <v>3873</v>
      </c>
      <c r="F1163" s="203" t="s">
        <v>3836</v>
      </c>
      <c r="G1163" s="203" t="s">
        <v>3875</v>
      </c>
    </row>
    <row r="1164" spans="1:7">
      <c r="A1164" s="203" t="s">
        <v>3876</v>
      </c>
      <c r="B1164" s="203" t="s">
        <v>152</v>
      </c>
      <c r="C1164" s="203" t="s">
        <v>3877</v>
      </c>
      <c r="D1164" s="203" t="str">
        <f t="shared" si="18"/>
        <v>大阪府松原市</v>
      </c>
      <c r="E1164" s="203" t="s">
        <v>3876</v>
      </c>
      <c r="F1164" s="203" t="s">
        <v>3836</v>
      </c>
      <c r="G1164" s="203" t="s">
        <v>3878</v>
      </c>
    </row>
    <row r="1165" spans="1:7">
      <c r="A1165" s="203" t="s">
        <v>3879</v>
      </c>
      <c r="B1165" s="203" t="s">
        <v>152</v>
      </c>
      <c r="C1165" s="203" t="s">
        <v>3880</v>
      </c>
      <c r="D1165" s="203" t="str">
        <f t="shared" si="18"/>
        <v>大阪府大東市</v>
      </c>
      <c r="E1165" s="203" t="s">
        <v>3879</v>
      </c>
      <c r="F1165" s="203" t="s">
        <v>3836</v>
      </c>
      <c r="G1165" s="203" t="s">
        <v>3881</v>
      </c>
    </row>
    <row r="1166" spans="1:7">
      <c r="A1166" s="203" t="s">
        <v>3882</v>
      </c>
      <c r="B1166" s="203" t="s">
        <v>152</v>
      </c>
      <c r="C1166" s="203" t="s">
        <v>3883</v>
      </c>
      <c r="D1166" s="203" t="str">
        <f t="shared" si="18"/>
        <v>大阪府和泉市</v>
      </c>
      <c r="E1166" s="203" t="s">
        <v>3882</v>
      </c>
      <c r="F1166" s="203" t="s">
        <v>3836</v>
      </c>
      <c r="G1166" s="203" t="s">
        <v>3884</v>
      </c>
    </row>
    <row r="1167" spans="1:7">
      <c r="A1167" s="203" t="s">
        <v>3885</v>
      </c>
      <c r="B1167" s="203" t="s">
        <v>152</v>
      </c>
      <c r="C1167" s="203" t="s">
        <v>3886</v>
      </c>
      <c r="D1167" s="203" t="str">
        <f t="shared" si="18"/>
        <v>大阪府箕面市</v>
      </c>
      <c r="E1167" s="203" t="s">
        <v>3885</v>
      </c>
      <c r="F1167" s="203" t="s">
        <v>3836</v>
      </c>
      <c r="G1167" s="203" t="s">
        <v>3887</v>
      </c>
    </row>
    <row r="1168" spans="1:7">
      <c r="A1168" s="203" t="s">
        <v>3888</v>
      </c>
      <c r="B1168" s="203" t="s">
        <v>152</v>
      </c>
      <c r="C1168" s="203" t="s">
        <v>3889</v>
      </c>
      <c r="D1168" s="203" t="str">
        <f t="shared" si="18"/>
        <v>大阪府柏原市</v>
      </c>
      <c r="E1168" s="203" t="s">
        <v>3888</v>
      </c>
      <c r="F1168" s="203" t="s">
        <v>3836</v>
      </c>
      <c r="G1168" s="203" t="s">
        <v>3890</v>
      </c>
    </row>
    <row r="1169" spans="1:7">
      <c r="A1169" s="203" t="s">
        <v>3891</v>
      </c>
      <c r="B1169" s="203" t="s">
        <v>152</v>
      </c>
      <c r="C1169" s="203" t="s">
        <v>3892</v>
      </c>
      <c r="D1169" s="203" t="str">
        <f t="shared" si="18"/>
        <v>大阪府羽曳野市</v>
      </c>
      <c r="E1169" s="203" t="s">
        <v>3891</v>
      </c>
      <c r="F1169" s="203" t="s">
        <v>3836</v>
      </c>
      <c r="G1169" s="203" t="s">
        <v>3893</v>
      </c>
    </row>
    <row r="1170" spans="1:7">
      <c r="A1170" s="203" t="s">
        <v>3894</v>
      </c>
      <c r="B1170" s="203" t="s">
        <v>152</v>
      </c>
      <c r="C1170" s="203" t="s">
        <v>3895</v>
      </c>
      <c r="D1170" s="203" t="str">
        <f t="shared" si="18"/>
        <v>大阪府門真市</v>
      </c>
      <c r="E1170" s="203" t="s">
        <v>3894</v>
      </c>
      <c r="F1170" s="203" t="s">
        <v>3836</v>
      </c>
      <c r="G1170" s="203" t="s">
        <v>3896</v>
      </c>
    </row>
    <row r="1171" spans="1:7">
      <c r="A1171" s="203" t="s">
        <v>3897</v>
      </c>
      <c r="B1171" s="203" t="s">
        <v>152</v>
      </c>
      <c r="C1171" s="203" t="s">
        <v>3898</v>
      </c>
      <c r="D1171" s="203" t="str">
        <f t="shared" si="18"/>
        <v>大阪府摂津市</v>
      </c>
      <c r="E1171" s="203" t="s">
        <v>3897</v>
      </c>
      <c r="F1171" s="203" t="s">
        <v>3836</v>
      </c>
      <c r="G1171" s="203" t="s">
        <v>3899</v>
      </c>
    </row>
    <row r="1172" spans="1:7">
      <c r="A1172" s="203" t="s">
        <v>3900</v>
      </c>
      <c r="B1172" s="203" t="s">
        <v>152</v>
      </c>
      <c r="C1172" s="203" t="s">
        <v>3901</v>
      </c>
      <c r="D1172" s="203" t="str">
        <f t="shared" si="18"/>
        <v>大阪府高石市</v>
      </c>
      <c r="E1172" s="203" t="s">
        <v>3900</v>
      </c>
      <c r="F1172" s="203" t="s">
        <v>3836</v>
      </c>
      <c r="G1172" s="203" t="s">
        <v>3902</v>
      </c>
    </row>
    <row r="1173" spans="1:7">
      <c r="A1173" s="203" t="s">
        <v>3903</v>
      </c>
      <c r="B1173" s="203" t="s">
        <v>152</v>
      </c>
      <c r="C1173" s="203" t="s">
        <v>3904</v>
      </c>
      <c r="D1173" s="203" t="str">
        <f t="shared" si="18"/>
        <v>大阪府藤井寺市</v>
      </c>
      <c r="E1173" s="203" t="s">
        <v>3903</v>
      </c>
      <c r="F1173" s="203" t="s">
        <v>3836</v>
      </c>
      <c r="G1173" s="203" t="s">
        <v>3905</v>
      </c>
    </row>
    <row r="1174" spans="1:7">
      <c r="A1174" s="203" t="s">
        <v>3906</v>
      </c>
      <c r="B1174" s="203" t="s">
        <v>152</v>
      </c>
      <c r="C1174" s="203" t="s">
        <v>694</v>
      </c>
      <c r="D1174" s="203" t="str">
        <f t="shared" si="18"/>
        <v>大阪府東大阪市</v>
      </c>
      <c r="E1174" s="203" t="s">
        <v>3906</v>
      </c>
      <c r="F1174" s="203" t="s">
        <v>3836</v>
      </c>
      <c r="G1174" s="203" t="s">
        <v>3907</v>
      </c>
    </row>
    <row r="1175" spans="1:7">
      <c r="A1175" s="203" t="s">
        <v>3908</v>
      </c>
      <c r="B1175" s="203" t="s">
        <v>152</v>
      </c>
      <c r="C1175" s="203" t="s">
        <v>3909</v>
      </c>
      <c r="D1175" s="203" t="str">
        <f t="shared" si="18"/>
        <v>大阪府泉南市</v>
      </c>
      <c r="E1175" s="203" t="s">
        <v>3908</v>
      </c>
      <c r="F1175" s="203" t="s">
        <v>3836</v>
      </c>
      <c r="G1175" s="203" t="s">
        <v>3910</v>
      </c>
    </row>
    <row r="1176" spans="1:7">
      <c r="A1176" s="203" t="s">
        <v>3911</v>
      </c>
      <c r="B1176" s="203" t="s">
        <v>152</v>
      </c>
      <c r="C1176" s="203" t="s">
        <v>3912</v>
      </c>
      <c r="D1176" s="203" t="str">
        <f t="shared" si="18"/>
        <v>大阪府四條畷市</v>
      </c>
      <c r="E1176" s="203" t="s">
        <v>3911</v>
      </c>
      <c r="F1176" s="203" t="s">
        <v>3836</v>
      </c>
      <c r="G1176" s="203" t="s">
        <v>3913</v>
      </c>
    </row>
    <row r="1177" spans="1:7">
      <c r="A1177" s="203" t="s">
        <v>3914</v>
      </c>
      <c r="B1177" s="203" t="s">
        <v>152</v>
      </c>
      <c r="C1177" s="203" t="s">
        <v>3915</v>
      </c>
      <c r="D1177" s="203" t="str">
        <f t="shared" si="18"/>
        <v>大阪府交野市</v>
      </c>
      <c r="E1177" s="203" t="s">
        <v>3914</v>
      </c>
      <c r="F1177" s="203" t="s">
        <v>3836</v>
      </c>
      <c r="G1177" s="203" t="s">
        <v>3916</v>
      </c>
    </row>
    <row r="1178" spans="1:7">
      <c r="A1178" s="203" t="s">
        <v>3917</v>
      </c>
      <c r="B1178" s="203" t="s">
        <v>152</v>
      </c>
      <c r="C1178" s="203" t="s">
        <v>3918</v>
      </c>
      <c r="D1178" s="203" t="str">
        <f t="shared" si="18"/>
        <v>大阪府大阪狭山市</v>
      </c>
      <c r="E1178" s="203" t="s">
        <v>3917</v>
      </c>
      <c r="F1178" s="203" t="s">
        <v>3836</v>
      </c>
      <c r="G1178" s="203" t="s">
        <v>3919</v>
      </c>
    </row>
    <row r="1179" spans="1:7">
      <c r="A1179" s="203" t="s">
        <v>3920</v>
      </c>
      <c r="B1179" s="203" t="s">
        <v>152</v>
      </c>
      <c r="C1179" s="203" t="s">
        <v>3921</v>
      </c>
      <c r="D1179" s="203" t="str">
        <f t="shared" si="18"/>
        <v>大阪府阪南市</v>
      </c>
      <c r="E1179" s="203" t="s">
        <v>3920</v>
      </c>
      <c r="F1179" s="203" t="s">
        <v>3836</v>
      </c>
      <c r="G1179" s="203" t="s">
        <v>3922</v>
      </c>
    </row>
    <row r="1180" spans="1:7">
      <c r="A1180" s="203" t="s">
        <v>3923</v>
      </c>
      <c r="B1180" s="203" t="s">
        <v>152</v>
      </c>
      <c r="C1180" s="203" t="s">
        <v>3924</v>
      </c>
      <c r="D1180" s="203" t="str">
        <f t="shared" si="18"/>
        <v>大阪府島本町</v>
      </c>
      <c r="E1180" s="203" t="s">
        <v>3923</v>
      </c>
      <c r="F1180" s="203" t="s">
        <v>3836</v>
      </c>
      <c r="G1180" s="203" t="s">
        <v>3925</v>
      </c>
    </row>
    <row r="1181" spans="1:7">
      <c r="A1181" s="203" t="s">
        <v>3926</v>
      </c>
      <c r="B1181" s="203" t="s">
        <v>152</v>
      </c>
      <c r="C1181" s="203" t="s">
        <v>3927</v>
      </c>
      <c r="D1181" s="203" t="str">
        <f t="shared" si="18"/>
        <v>大阪府豊能町</v>
      </c>
      <c r="E1181" s="203" t="s">
        <v>3926</v>
      </c>
      <c r="F1181" s="203" t="s">
        <v>3836</v>
      </c>
      <c r="G1181" s="203" t="s">
        <v>3928</v>
      </c>
    </row>
    <row r="1182" spans="1:7">
      <c r="A1182" s="203" t="s">
        <v>3929</v>
      </c>
      <c r="B1182" s="203" t="s">
        <v>152</v>
      </c>
      <c r="C1182" s="203" t="s">
        <v>3930</v>
      </c>
      <c r="D1182" s="203" t="str">
        <f t="shared" si="18"/>
        <v>大阪府能勢町</v>
      </c>
      <c r="E1182" s="203" t="s">
        <v>3929</v>
      </c>
      <c r="F1182" s="203" t="s">
        <v>3836</v>
      </c>
      <c r="G1182" s="203" t="s">
        <v>3931</v>
      </c>
    </row>
    <row r="1183" spans="1:7">
      <c r="A1183" s="203" t="s">
        <v>3932</v>
      </c>
      <c r="B1183" s="203" t="s">
        <v>152</v>
      </c>
      <c r="C1183" s="203" t="s">
        <v>3933</v>
      </c>
      <c r="D1183" s="203" t="str">
        <f t="shared" si="18"/>
        <v>大阪府忠岡町</v>
      </c>
      <c r="E1183" s="203" t="s">
        <v>3932</v>
      </c>
      <c r="F1183" s="203" t="s">
        <v>3836</v>
      </c>
      <c r="G1183" s="203" t="s">
        <v>3934</v>
      </c>
    </row>
    <row r="1184" spans="1:7">
      <c r="A1184" s="203" t="s">
        <v>3935</v>
      </c>
      <c r="B1184" s="203" t="s">
        <v>152</v>
      </c>
      <c r="C1184" s="203" t="s">
        <v>3936</v>
      </c>
      <c r="D1184" s="203" t="str">
        <f t="shared" si="18"/>
        <v>大阪府熊取町</v>
      </c>
      <c r="E1184" s="203" t="s">
        <v>3935</v>
      </c>
      <c r="F1184" s="203" t="s">
        <v>3836</v>
      </c>
      <c r="G1184" s="203" t="s">
        <v>3937</v>
      </c>
    </row>
    <row r="1185" spans="1:7">
      <c r="A1185" s="203" t="s">
        <v>3938</v>
      </c>
      <c r="B1185" s="203" t="s">
        <v>152</v>
      </c>
      <c r="C1185" s="203" t="s">
        <v>3939</v>
      </c>
      <c r="D1185" s="203" t="str">
        <f t="shared" si="18"/>
        <v>大阪府田尻町</v>
      </c>
      <c r="E1185" s="203" t="s">
        <v>3938</v>
      </c>
      <c r="F1185" s="203" t="s">
        <v>3836</v>
      </c>
      <c r="G1185" s="203" t="s">
        <v>3940</v>
      </c>
    </row>
    <row r="1186" spans="1:7">
      <c r="A1186" s="203" t="s">
        <v>3941</v>
      </c>
      <c r="B1186" s="203" t="s">
        <v>152</v>
      </c>
      <c r="C1186" s="203" t="s">
        <v>3942</v>
      </c>
      <c r="D1186" s="203" t="str">
        <f t="shared" si="18"/>
        <v>大阪府岬町</v>
      </c>
      <c r="E1186" s="203" t="s">
        <v>3941</v>
      </c>
      <c r="F1186" s="203" t="s">
        <v>3836</v>
      </c>
      <c r="G1186" s="203" t="s">
        <v>3943</v>
      </c>
    </row>
    <row r="1187" spans="1:7">
      <c r="A1187" s="203" t="s">
        <v>3944</v>
      </c>
      <c r="B1187" s="203" t="s">
        <v>152</v>
      </c>
      <c r="C1187" s="203" t="s">
        <v>3945</v>
      </c>
      <c r="D1187" s="203" t="str">
        <f t="shared" si="18"/>
        <v>大阪府太子町</v>
      </c>
      <c r="E1187" s="203" t="s">
        <v>3944</v>
      </c>
      <c r="F1187" s="203" t="s">
        <v>3836</v>
      </c>
      <c r="G1187" s="203" t="s">
        <v>3946</v>
      </c>
    </row>
    <row r="1188" spans="1:7">
      <c r="A1188" s="203" t="s">
        <v>3947</v>
      </c>
      <c r="B1188" s="203" t="s">
        <v>152</v>
      </c>
      <c r="C1188" s="203" t="s">
        <v>3948</v>
      </c>
      <c r="D1188" s="203" t="str">
        <f t="shared" si="18"/>
        <v>大阪府河南町</v>
      </c>
      <c r="E1188" s="203" t="s">
        <v>3947</v>
      </c>
      <c r="F1188" s="203" t="s">
        <v>3836</v>
      </c>
      <c r="G1188" s="203" t="s">
        <v>3949</v>
      </c>
    </row>
    <row r="1189" spans="1:7">
      <c r="A1189" s="203" t="s">
        <v>3950</v>
      </c>
      <c r="B1189" s="203" t="s">
        <v>152</v>
      </c>
      <c r="C1189" s="203" t="s">
        <v>3951</v>
      </c>
      <c r="D1189" s="203" t="str">
        <f t="shared" si="18"/>
        <v>大阪府千早赤阪村</v>
      </c>
      <c r="E1189" s="203" t="s">
        <v>3950</v>
      </c>
      <c r="F1189" s="203" t="s">
        <v>3836</v>
      </c>
      <c r="G1189" s="203" t="s">
        <v>3952</v>
      </c>
    </row>
    <row r="1190" spans="1:7">
      <c r="A1190" s="200" t="s">
        <v>3953</v>
      </c>
      <c r="B1190" s="200" t="s">
        <v>3954</v>
      </c>
      <c r="C1190" s="200" t="s">
        <v>3954</v>
      </c>
      <c r="D1190" s="200" t="str">
        <f t="shared" si="18"/>
        <v>兵庫県兵庫県</v>
      </c>
      <c r="E1190" s="200" t="s">
        <v>3953</v>
      </c>
      <c r="F1190" s="201" t="s">
        <v>3955</v>
      </c>
      <c r="G1190" s="202"/>
    </row>
    <row r="1191" spans="1:7">
      <c r="A1191" s="203" t="s">
        <v>3956</v>
      </c>
      <c r="B1191" s="203" t="s">
        <v>426</v>
      </c>
      <c r="C1191" s="203" t="s">
        <v>523</v>
      </c>
      <c r="D1191" s="203" t="str">
        <f t="shared" si="18"/>
        <v>兵庫県神戸市</v>
      </c>
      <c r="E1191" s="203" t="s">
        <v>3956</v>
      </c>
      <c r="F1191" s="203" t="s">
        <v>3957</v>
      </c>
      <c r="G1191" s="203" t="s">
        <v>3958</v>
      </c>
    </row>
    <row r="1192" spans="1:7">
      <c r="A1192" s="203" t="s">
        <v>3959</v>
      </c>
      <c r="B1192" s="203" t="s">
        <v>426</v>
      </c>
      <c r="C1192" s="203" t="s">
        <v>599</v>
      </c>
      <c r="D1192" s="203" t="str">
        <f t="shared" si="18"/>
        <v>兵庫県姫路市</v>
      </c>
      <c r="E1192" s="203" t="s">
        <v>3959</v>
      </c>
      <c r="F1192" s="203" t="s">
        <v>3957</v>
      </c>
      <c r="G1192" s="203" t="s">
        <v>3960</v>
      </c>
    </row>
    <row r="1193" spans="1:7">
      <c r="A1193" s="203" t="s">
        <v>3961</v>
      </c>
      <c r="B1193" s="203" t="s">
        <v>426</v>
      </c>
      <c r="C1193" s="203" t="s">
        <v>737</v>
      </c>
      <c r="D1193" s="203" t="str">
        <f t="shared" si="18"/>
        <v>兵庫県尼崎市</v>
      </c>
      <c r="E1193" s="203" t="s">
        <v>3961</v>
      </c>
      <c r="F1193" s="203" t="s">
        <v>3957</v>
      </c>
      <c r="G1193" s="203" t="s">
        <v>3962</v>
      </c>
    </row>
    <row r="1194" spans="1:7">
      <c r="A1194" s="203" t="s">
        <v>3963</v>
      </c>
      <c r="B1194" s="203" t="s">
        <v>426</v>
      </c>
      <c r="C1194" s="203" t="s">
        <v>788</v>
      </c>
      <c r="D1194" s="203" t="str">
        <f t="shared" si="18"/>
        <v>兵庫県明石市</v>
      </c>
      <c r="E1194" s="203" t="s">
        <v>3963</v>
      </c>
      <c r="F1194" s="203" t="s">
        <v>3957</v>
      </c>
      <c r="G1194" s="203" t="s">
        <v>3964</v>
      </c>
    </row>
    <row r="1195" spans="1:7">
      <c r="A1195" s="203" t="s">
        <v>3965</v>
      </c>
      <c r="B1195" s="203" t="s">
        <v>426</v>
      </c>
      <c r="C1195" s="203" t="s">
        <v>721</v>
      </c>
      <c r="D1195" s="203" t="str">
        <f t="shared" si="18"/>
        <v>兵庫県西宮市</v>
      </c>
      <c r="E1195" s="203" t="s">
        <v>3965</v>
      </c>
      <c r="F1195" s="203" t="s">
        <v>3957</v>
      </c>
      <c r="G1195" s="203" t="s">
        <v>3966</v>
      </c>
    </row>
    <row r="1196" spans="1:7">
      <c r="A1196" s="203" t="s">
        <v>3967</v>
      </c>
      <c r="B1196" s="203" t="s">
        <v>426</v>
      </c>
      <c r="C1196" s="203" t="s">
        <v>3968</v>
      </c>
      <c r="D1196" s="203" t="str">
        <f t="shared" si="18"/>
        <v>兵庫県洲本市</v>
      </c>
      <c r="E1196" s="203" t="s">
        <v>3967</v>
      </c>
      <c r="F1196" s="203" t="s">
        <v>3957</v>
      </c>
      <c r="G1196" s="203" t="s">
        <v>3969</v>
      </c>
    </row>
    <row r="1197" spans="1:7">
      <c r="A1197" s="203" t="s">
        <v>3970</v>
      </c>
      <c r="B1197" s="203" t="s">
        <v>426</v>
      </c>
      <c r="C1197" s="203" t="s">
        <v>3971</v>
      </c>
      <c r="D1197" s="203" t="str">
        <f t="shared" si="18"/>
        <v>兵庫県芦屋市</v>
      </c>
      <c r="E1197" s="203" t="s">
        <v>3970</v>
      </c>
      <c r="F1197" s="203" t="s">
        <v>3957</v>
      </c>
      <c r="G1197" s="203" t="s">
        <v>3972</v>
      </c>
    </row>
    <row r="1198" spans="1:7">
      <c r="A1198" s="203" t="s">
        <v>3973</v>
      </c>
      <c r="B1198" s="203" t="s">
        <v>426</v>
      </c>
      <c r="C1198" s="203" t="s">
        <v>3974</v>
      </c>
      <c r="D1198" s="203" t="str">
        <f t="shared" si="18"/>
        <v>兵庫県伊丹市</v>
      </c>
      <c r="E1198" s="203" t="s">
        <v>3973</v>
      </c>
      <c r="F1198" s="203" t="s">
        <v>3957</v>
      </c>
      <c r="G1198" s="203" t="s">
        <v>3975</v>
      </c>
    </row>
    <row r="1199" spans="1:7">
      <c r="A1199" s="203" t="s">
        <v>3976</v>
      </c>
      <c r="B1199" s="203" t="s">
        <v>426</v>
      </c>
      <c r="C1199" s="203" t="s">
        <v>3977</v>
      </c>
      <c r="D1199" s="203" t="str">
        <f t="shared" si="18"/>
        <v>兵庫県相生市</v>
      </c>
      <c r="E1199" s="203" t="s">
        <v>3976</v>
      </c>
      <c r="F1199" s="203" t="s">
        <v>3957</v>
      </c>
      <c r="G1199" s="203" t="s">
        <v>3978</v>
      </c>
    </row>
    <row r="1200" spans="1:7">
      <c r="A1200" s="203" t="s">
        <v>3979</v>
      </c>
      <c r="B1200" s="203" t="s">
        <v>426</v>
      </c>
      <c r="C1200" s="203" t="s">
        <v>3980</v>
      </c>
      <c r="D1200" s="203" t="str">
        <f t="shared" si="18"/>
        <v>兵庫県豊岡市</v>
      </c>
      <c r="E1200" s="203" t="s">
        <v>3979</v>
      </c>
      <c r="F1200" s="203" t="s">
        <v>3957</v>
      </c>
      <c r="G1200" s="203" t="s">
        <v>3981</v>
      </c>
    </row>
    <row r="1201" spans="1:7">
      <c r="A1201" s="203" t="s">
        <v>3982</v>
      </c>
      <c r="B1201" s="203" t="s">
        <v>426</v>
      </c>
      <c r="C1201" s="203" t="s">
        <v>876</v>
      </c>
      <c r="D1201" s="203" t="str">
        <f t="shared" si="18"/>
        <v>兵庫県加古川市</v>
      </c>
      <c r="E1201" s="203" t="s">
        <v>3982</v>
      </c>
      <c r="F1201" s="203" t="s">
        <v>3957</v>
      </c>
      <c r="G1201" s="203" t="s">
        <v>3983</v>
      </c>
    </row>
    <row r="1202" spans="1:7">
      <c r="A1202" s="203" t="s">
        <v>3984</v>
      </c>
      <c r="B1202" s="203" t="s">
        <v>426</v>
      </c>
      <c r="C1202" s="203" t="s">
        <v>3985</v>
      </c>
      <c r="D1202" s="203" t="str">
        <f t="shared" si="18"/>
        <v>兵庫県赤穂市</v>
      </c>
      <c r="E1202" s="203" t="s">
        <v>3984</v>
      </c>
      <c r="F1202" s="203" t="s">
        <v>3957</v>
      </c>
      <c r="G1202" s="203" t="s">
        <v>3986</v>
      </c>
    </row>
    <row r="1203" spans="1:7">
      <c r="A1203" s="203" t="s">
        <v>3987</v>
      </c>
      <c r="B1203" s="203" t="s">
        <v>426</v>
      </c>
      <c r="C1203" s="203" t="s">
        <v>3988</v>
      </c>
      <c r="D1203" s="203" t="str">
        <f t="shared" si="18"/>
        <v>兵庫県西脇市</v>
      </c>
      <c r="E1203" s="203" t="s">
        <v>3987</v>
      </c>
      <c r="F1203" s="203" t="s">
        <v>3957</v>
      </c>
      <c r="G1203" s="203" t="s">
        <v>3989</v>
      </c>
    </row>
    <row r="1204" spans="1:7">
      <c r="A1204" s="203" t="s">
        <v>3990</v>
      </c>
      <c r="B1204" s="203" t="s">
        <v>426</v>
      </c>
      <c r="C1204" s="203" t="s">
        <v>884</v>
      </c>
      <c r="D1204" s="203" t="str">
        <f t="shared" si="18"/>
        <v>兵庫県宝塚市</v>
      </c>
      <c r="E1204" s="203" t="s">
        <v>3990</v>
      </c>
      <c r="F1204" s="203" t="s">
        <v>3957</v>
      </c>
      <c r="G1204" s="203" t="s">
        <v>3991</v>
      </c>
    </row>
    <row r="1205" spans="1:7">
      <c r="A1205" s="203" t="s">
        <v>3992</v>
      </c>
      <c r="B1205" s="203" t="s">
        <v>426</v>
      </c>
      <c r="C1205" s="203" t="s">
        <v>3993</v>
      </c>
      <c r="D1205" s="203" t="str">
        <f t="shared" si="18"/>
        <v>兵庫県三木市</v>
      </c>
      <c r="E1205" s="203" t="s">
        <v>3992</v>
      </c>
      <c r="F1205" s="203" t="s">
        <v>3957</v>
      </c>
      <c r="G1205" s="203" t="s">
        <v>3994</v>
      </c>
    </row>
    <row r="1206" spans="1:7">
      <c r="A1206" s="203" t="s">
        <v>3995</v>
      </c>
      <c r="B1206" s="203" t="s">
        <v>426</v>
      </c>
      <c r="C1206" s="203" t="s">
        <v>3996</v>
      </c>
      <c r="D1206" s="203" t="str">
        <f t="shared" si="18"/>
        <v>兵庫県高砂市</v>
      </c>
      <c r="E1206" s="203" t="s">
        <v>3995</v>
      </c>
      <c r="F1206" s="203" t="s">
        <v>3957</v>
      </c>
      <c r="G1206" s="203" t="s">
        <v>3997</v>
      </c>
    </row>
    <row r="1207" spans="1:7">
      <c r="A1207" s="203" t="s">
        <v>3998</v>
      </c>
      <c r="B1207" s="203" t="s">
        <v>426</v>
      </c>
      <c r="C1207" s="203" t="s">
        <v>3999</v>
      </c>
      <c r="D1207" s="203" t="str">
        <f t="shared" si="18"/>
        <v>兵庫県川西市</v>
      </c>
      <c r="E1207" s="203" t="s">
        <v>3998</v>
      </c>
      <c r="F1207" s="203" t="s">
        <v>3957</v>
      </c>
      <c r="G1207" s="203" t="s">
        <v>4000</v>
      </c>
    </row>
    <row r="1208" spans="1:7">
      <c r="A1208" s="203" t="s">
        <v>4001</v>
      </c>
      <c r="B1208" s="203" t="s">
        <v>426</v>
      </c>
      <c r="C1208" s="203" t="s">
        <v>4002</v>
      </c>
      <c r="D1208" s="203" t="str">
        <f t="shared" si="18"/>
        <v>兵庫県小野市</v>
      </c>
      <c r="E1208" s="203" t="s">
        <v>4001</v>
      </c>
      <c r="F1208" s="203" t="s">
        <v>3957</v>
      </c>
      <c r="G1208" s="203" t="s">
        <v>4003</v>
      </c>
    </row>
    <row r="1209" spans="1:7">
      <c r="A1209" s="203" t="s">
        <v>4004</v>
      </c>
      <c r="B1209" s="203" t="s">
        <v>426</v>
      </c>
      <c r="C1209" s="203" t="s">
        <v>4005</v>
      </c>
      <c r="D1209" s="203" t="str">
        <f t="shared" si="18"/>
        <v>兵庫県三田市</v>
      </c>
      <c r="E1209" s="203" t="s">
        <v>4004</v>
      </c>
      <c r="F1209" s="203" t="s">
        <v>3957</v>
      </c>
      <c r="G1209" s="203" t="s">
        <v>4006</v>
      </c>
    </row>
    <row r="1210" spans="1:7">
      <c r="A1210" s="203" t="s">
        <v>4007</v>
      </c>
      <c r="B1210" s="203" t="s">
        <v>426</v>
      </c>
      <c r="C1210" s="203" t="s">
        <v>4008</v>
      </c>
      <c r="D1210" s="203" t="str">
        <f t="shared" si="18"/>
        <v>兵庫県加西市</v>
      </c>
      <c r="E1210" s="203" t="s">
        <v>4007</v>
      </c>
      <c r="F1210" s="203" t="s">
        <v>3957</v>
      </c>
      <c r="G1210" s="203" t="s">
        <v>4009</v>
      </c>
    </row>
    <row r="1211" spans="1:7">
      <c r="A1211" s="203" t="s">
        <v>4010</v>
      </c>
      <c r="B1211" s="203" t="s">
        <v>426</v>
      </c>
      <c r="C1211" s="203" t="s">
        <v>4011</v>
      </c>
      <c r="D1211" s="203" t="str">
        <f t="shared" si="18"/>
        <v>兵庫県丹波篠山市</v>
      </c>
      <c r="E1211" s="203" t="s">
        <v>4010</v>
      </c>
      <c r="F1211" s="203" t="s">
        <v>3957</v>
      </c>
      <c r="G1211" s="203" t="s">
        <v>4012</v>
      </c>
    </row>
    <row r="1212" spans="1:7">
      <c r="A1212" s="203" t="s">
        <v>4013</v>
      </c>
      <c r="B1212" s="203" t="s">
        <v>426</v>
      </c>
      <c r="C1212" s="203" t="s">
        <v>4014</v>
      </c>
      <c r="D1212" s="203" t="str">
        <f t="shared" si="18"/>
        <v>兵庫県養父市</v>
      </c>
      <c r="E1212" s="203" t="s">
        <v>4013</v>
      </c>
      <c r="F1212" s="203" t="s">
        <v>3957</v>
      </c>
      <c r="G1212" s="203" t="s">
        <v>4015</v>
      </c>
    </row>
    <row r="1213" spans="1:7">
      <c r="A1213" s="203" t="s">
        <v>4016</v>
      </c>
      <c r="B1213" s="203" t="s">
        <v>426</v>
      </c>
      <c r="C1213" s="203" t="s">
        <v>4017</v>
      </c>
      <c r="D1213" s="203" t="str">
        <f t="shared" si="18"/>
        <v>兵庫県丹波市</v>
      </c>
      <c r="E1213" s="203" t="s">
        <v>4016</v>
      </c>
      <c r="F1213" s="203" t="s">
        <v>3957</v>
      </c>
      <c r="G1213" s="203" t="s">
        <v>4018</v>
      </c>
    </row>
    <row r="1214" spans="1:7">
      <c r="A1214" s="203" t="s">
        <v>4019</v>
      </c>
      <c r="B1214" s="203" t="s">
        <v>426</v>
      </c>
      <c r="C1214" s="203" t="s">
        <v>4020</v>
      </c>
      <c r="D1214" s="203" t="str">
        <f t="shared" si="18"/>
        <v>兵庫県南あわじ市</v>
      </c>
      <c r="E1214" s="203" t="s">
        <v>4019</v>
      </c>
      <c r="F1214" s="203" t="s">
        <v>3957</v>
      </c>
      <c r="G1214" s="203" t="s">
        <v>4021</v>
      </c>
    </row>
    <row r="1215" spans="1:7">
      <c r="A1215" s="203" t="s">
        <v>4022</v>
      </c>
      <c r="B1215" s="203" t="s">
        <v>426</v>
      </c>
      <c r="C1215" s="203" t="s">
        <v>4023</v>
      </c>
      <c r="D1215" s="203" t="str">
        <f t="shared" si="18"/>
        <v>兵庫県朝来市</v>
      </c>
      <c r="E1215" s="203" t="s">
        <v>4022</v>
      </c>
      <c r="F1215" s="203" t="s">
        <v>3957</v>
      </c>
      <c r="G1215" s="203" t="s">
        <v>4024</v>
      </c>
    </row>
    <row r="1216" spans="1:7">
      <c r="A1216" s="203" t="s">
        <v>4025</v>
      </c>
      <c r="B1216" s="203" t="s">
        <v>426</v>
      </c>
      <c r="C1216" s="203" t="s">
        <v>4026</v>
      </c>
      <c r="D1216" s="203" t="str">
        <f t="shared" si="18"/>
        <v>兵庫県淡路市</v>
      </c>
      <c r="E1216" s="203" t="s">
        <v>4025</v>
      </c>
      <c r="F1216" s="203" t="s">
        <v>3957</v>
      </c>
      <c r="G1216" s="203" t="s">
        <v>4027</v>
      </c>
    </row>
    <row r="1217" spans="1:7">
      <c r="A1217" s="203" t="s">
        <v>4028</v>
      </c>
      <c r="B1217" s="203" t="s">
        <v>426</v>
      </c>
      <c r="C1217" s="203" t="s">
        <v>4029</v>
      </c>
      <c r="D1217" s="203" t="str">
        <f t="shared" si="18"/>
        <v>兵庫県宍粟市</v>
      </c>
      <c r="E1217" s="203" t="s">
        <v>4028</v>
      </c>
      <c r="F1217" s="203" t="s">
        <v>3957</v>
      </c>
      <c r="G1217" s="203" t="s">
        <v>4030</v>
      </c>
    </row>
    <row r="1218" spans="1:7">
      <c r="A1218" s="203" t="s">
        <v>4031</v>
      </c>
      <c r="B1218" s="203" t="s">
        <v>426</v>
      </c>
      <c r="C1218" s="203" t="s">
        <v>4032</v>
      </c>
      <c r="D1218" s="203" t="str">
        <f t="shared" si="18"/>
        <v>兵庫県加東市</v>
      </c>
      <c r="E1218" s="203" t="s">
        <v>4031</v>
      </c>
      <c r="F1218" s="203" t="s">
        <v>3957</v>
      </c>
      <c r="G1218" s="203" t="s">
        <v>4033</v>
      </c>
    </row>
    <row r="1219" spans="1:7">
      <c r="A1219" s="203" t="s">
        <v>4034</v>
      </c>
      <c r="B1219" s="203" t="s">
        <v>426</v>
      </c>
      <c r="C1219" s="203" t="s">
        <v>4035</v>
      </c>
      <c r="D1219" s="203" t="str">
        <f t="shared" ref="D1219:D1282" si="19">B1219&amp;C1219</f>
        <v>兵庫県たつの市</v>
      </c>
      <c r="E1219" s="203" t="s">
        <v>4034</v>
      </c>
      <c r="F1219" s="203" t="s">
        <v>3957</v>
      </c>
      <c r="G1219" s="203" t="s">
        <v>4036</v>
      </c>
    </row>
    <row r="1220" spans="1:7">
      <c r="A1220" s="203" t="s">
        <v>4037</v>
      </c>
      <c r="B1220" s="203" t="s">
        <v>426</v>
      </c>
      <c r="C1220" s="203" t="s">
        <v>4038</v>
      </c>
      <c r="D1220" s="203" t="str">
        <f t="shared" si="19"/>
        <v>兵庫県猪名川町</v>
      </c>
      <c r="E1220" s="203" t="s">
        <v>4037</v>
      </c>
      <c r="F1220" s="203" t="s">
        <v>3957</v>
      </c>
      <c r="G1220" s="203" t="s">
        <v>4039</v>
      </c>
    </row>
    <row r="1221" spans="1:7">
      <c r="A1221" s="203" t="s">
        <v>4040</v>
      </c>
      <c r="B1221" s="203" t="s">
        <v>426</v>
      </c>
      <c r="C1221" s="203" t="s">
        <v>4041</v>
      </c>
      <c r="D1221" s="203" t="str">
        <f t="shared" si="19"/>
        <v>兵庫県多可町</v>
      </c>
      <c r="E1221" s="203" t="s">
        <v>4040</v>
      </c>
      <c r="F1221" s="203" t="s">
        <v>3957</v>
      </c>
      <c r="G1221" s="203" t="s">
        <v>4042</v>
      </c>
    </row>
    <row r="1222" spans="1:7">
      <c r="A1222" s="203" t="s">
        <v>4043</v>
      </c>
      <c r="B1222" s="203" t="s">
        <v>426</v>
      </c>
      <c r="C1222" s="203" t="s">
        <v>4044</v>
      </c>
      <c r="D1222" s="203" t="str">
        <f t="shared" si="19"/>
        <v>兵庫県稲美町</v>
      </c>
      <c r="E1222" s="203" t="s">
        <v>4043</v>
      </c>
      <c r="F1222" s="203" t="s">
        <v>3957</v>
      </c>
      <c r="G1222" s="203" t="s">
        <v>4045</v>
      </c>
    </row>
    <row r="1223" spans="1:7">
      <c r="A1223" s="203" t="s">
        <v>4046</v>
      </c>
      <c r="B1223" s="203" t="s">
        <v>426</v>
      </c>
      <c r="C1223" s="203" t="s">
        <v>4047</v>
      </c>
      <c r="D1223" s="203" t="str">
        <f t="shared" si="19"/>
        <v>兵庫県播磨町</v>
      </c>
      <c r="E1223" s="203" t="s">
        <v>4046</v>
      </c>
      <c r="F1223" s="203" t="s">
        <v>3957</v>
      </c>
      <c r="G1223" s="203" t="s">
        <v>4048</v>
      </c>
    </row>
    <row r="1224" spans="1:7">
      <c r="A1224" s="203" t="s">
        <v>4049</v>
      </c>
      <c r="B1224" s="203" t="s">
        <v>426</v>
      </c>
      <c r="C1224" s="203" t="s">
        <v>4050</v>
      </c>
      <c r="D1224" s="203" t="str">
        <f t="shared" si="19"/>
        <v>兵庫県市川町</v>
      </c>
      <c r="E1224" s="203" t="s">
        <v>4049</v>
      </c>
      <c r="F1224" s="203" t="s">
        <v>3957</v>
      </c>
      <c r="G1224" s="203" t="s">
        <v>4051</v>
      </c>
    </row>
    <row r="1225" spans="1:7">
      <c r="A1225" s="203" t="s">
        <v>4052</v>
      </c>
      <c r="B1225" s="203" t="s">
        <v>426</v>
      </c>
      <c r="C1225" s="203" t="s">
        <v>4053</v>
      </c>
      <c r="D1225" s="203" t="str">
        <f t="shared" si="19"/>
        <v>兵庫県福崎町</v>
      </c>
      <c r="E1225" s="203" t="s">
        <v>4052</v>
      </c>
      <c r="F1225" s="203" t="s">
        <v>3957</v>
      </c>
      <c r="G1225" s="203" t="s">
        <v>4054</v>
      </c>
    </row>
    <row r="1226" spans="1:7">
      <c r="A1226" s="203" t="s">
        <v>4055</v>
      </c>
      <c r="B1226" s="203" t="s">
        <v>426</v>
      </c>
      <c r="C1226" s="203" t="s">
        <v>4056</v>
      </c>
      <c r="D1226" s="203" t="str">
        <f t="shared" si="19"/>
        <v>兵庫県神河町</v>
      </c>
      <c r="E1226" s="203" t="s">
        <v>4055</v>
      </c>
      <c r="F1226" s="203" t="s">
        <v>3957</v>
      </c>
      <c r="G1226" s="203" t="s">
        <v>685</v>
      </c>
    </row>
    <row r="1227" spans="1:7">
      <c r="A1227" s="203" t="s">
        <v>4057</v>
      </c>
      <c r="B1227" s="203" t="s">
        <v>426</v>
      </c>
      <c r="C1227" s="203" t="s">
        <v>3945</v>
      </c>
      <c r="D1227" s="203" t="str">
        <f t="shared" si="19"/>
        <v>兵庫県太子町</v>
      </c>
      <c r="E1227" s="203" t="s">
        <v>4057</v>
      </c>
      <c r="F1227" s="203" t="s">
        <v>3957</v>
      </c>
      <c r="G1227" s="203" t="s">
        <v>3946</v>
      </c>
    </row>
    <row r="1228" spans="1:7">
      <c r="A1228" s="203" t="s">
        <v>4058</v>
      </c>
      <c r="B1228" s="203" t="s">
        <v>426</v>
      </c>
      <c r="C1228" s="203" t="s">
        <v>4059</v>
      </c>
      <c r="D1228" s="203" t="str">
        <f t="shared" si="19"/>
        <v>兵庫県上郡町</v>
      </c>
      <c r="E1228" s="203" t="s">
        <v>4058</v>
      </c>
      <c r="F1228" s="203" t="s">
        <v>3957</v>
      </c>
      <c r="G1228" s="203" t="s">
        <v>4060</v>
      </c>
    </row>
    <row r="1229" spans="1:7">
      <c r="A1229" s="203" t="s">
        <v>4061</v>
      </c>
      <c r="B1229" s="203" t="s">
        <v>426</v>
      </c>
      <c r="C1229" s="203" t="s">
        <v>4062</v>
      </c>
      <c r="D1229" s="203" t="str">
        <f t="shared" si="19"/>
        <v>兵庫県佐用町</v>
      </c>
      <c r="E1229" s="203" t="s">
        <v>4061</v>
      </c>
      <c r="F1229" s="203" t="s">
        <v>3957</v>
      </c>
      <c r="G1229" s="203" t="s">
        <v>4063</v>
      </c>
    </row>
    <row r="1230" spans="1:7">
      <c r="A1230" s="203" t="s">
        <v>4064</v>
      </c>
      <c r="B1230" s="203" t="s">
        <v>426</v>
      </c>
      <c r="C1230" s="203" t="s">
        <v>4065</v>
      </c>
      <c r="D1230" s="203" t="str">
        <f t="shared" si="19"/>
        <v>兵庫県香美町</v>
      </c>
      <c r="E1230" s="203" t="s">
        <v>4064</v>
      </c>
      <c r="F1230" s="203" t="s">
        <v>3957</v>
      </c>
      <c r="G1230" s="203" t="s">
        <v>4066</v>
      </c>
    </row>
    <row r="1231" spans="1:7">
      <c r="A1231" s="203" t="s">
        <v>4067</v>
      </c>
      <c r="B1231" s="203" t="s">
        <v>426</v>
      </c>
      <c r="C1231" s="203" t="s">
        <v>4068</v>
      </c>
      <c r="D1231" s="203" t="str">
        <f t="shared" si="19"/>
        <v>兵庫県新温泉町</v>
      </c>
      <c r="E1231" s="203" t="s">
        <v>4067</v>
      </c>
      <c r="F1231" s="203" t="s">
        <v>3957</v>
      </c>
      <c r="G1231" s="203" t="s">
        <v>4069</v>
      </c>
    </row>
    <row r="1232" spans="1:7">
      <c r="A1232" s="200" t="s">
        <v>4070</v>
      </c>
      <c r="B1232" s="200" t="s">
        <v>4071</v>
      </c>
      <c r="C1232" s="200" t="s">
        <v>4071</v>
      </c>
      <c r="D1232" s="200" t="str">
        <f t="shared" si="19"/>
        <v>奈良県奈良県</v>
      </c>
      <c r="E1232" s="200" t="s">
        <v>4070</v>
      </c>
      <c r="F1232" s="201" t="s">
        <v>4072</v>
      </c>
      <c r="G1232" s="202"/>
    </row>
    <row r="1233" spans="1:7">
      <c r="A1233" s="203" t="s">
        <v>4073</v>
      </c>
      <c r="B1233" s="203" t="s">
        <v>430</v>
      </c>
      <c r="C1233" s="203" t="s">
        <v>670</v>
      </c>
      <c r="D1233" s="203" t="str">
        <f t="shared" si="19"/>
        <v>奈良県奈良市</v>
      </c>
      <c r="E1233" s="203" t="s">
        <v>4073</v>
      </c>
      <c r="F1233" s="203" t="s">
        <v>4074</v>
      </c>
      <c r="G1233" s="203" t="s">
        <v>4075</v>
      </c>
    </row>
    <row r="1234" spans="1:7">
      <c r="A1234" s="203" t="s">
        <v>4076</v>
      </c>
      <c r="B1234" s="203" t="s">
        <v>430</v>
      </c>
      <c r="C1234" s="203" t="s">
        <v>4077</v>
      </c>
      <c r="D1234" s="203" t="str">
        <f t="shared" si="19"/>
        <v>奈良県大和高田市</v>
      </c>
      <c r="E1234" s="203" t="s">
        <v>4076</v>
      </c>
      <c r="F1234" s="203" t="s">
        <v>4074</v>
      </c>
      <c r="G1234" s="203" t="s">
        <v>4078</v>
      </c>
    </row>
    <row r="1235" spans="1:7">
      <c r="A1235" s="203" t="s">
        <v>4079</v>
      </c>
      <c r="B1235" s="203" t="s">
        <v>430</v>
      </c>
      <c r="C1235" s="203" t="s">
        <v>4080</v>
      </c>
      <c r="D1235" s="203" t="str">
        <f t="shared" si="19"/>
        <v>奈良県大和郡山市</v>
      </c>
      <c r="E1235" s="203" t="s">
        <v>4079</v>
      </c>
      <c r="F1235" s="203" t="s">
        <v>4074</v>
      </c>
      <c r="G1235" s="203" t="s">
        <v>4081</v>
      </c>
    </row>
    <row r="1236" spans="1:7">
      <c r="A1236" s="203" t="s">
        <v>4082</v>
      </c>
      <c r="B1236" s="203" t="s">
        <v>430</v>
      </c>
      <c r="C1236" s="203" t="s">
        <v>4083</v>
      </c>
      <c r="D1236" s="203" t="str">
        <f t="shared" si="19"/>
        <v>奈良県天理市</v>
      </c>
      <c r="E1236" s="203" t="s">
        <v>4082</v>
      </c>
      <c r="F1236" s="203" t="s">
        <v>4074</v>
      </c>
      <c r="G1236" s="203" t="s">
        <v>4084</v>
      </c>
    </row>
    <row r="1237" spans="1:7">
      <c r="A1237" s="203" t="s">
        <v>4085</v>
      </c>
      <c r="B1237" s="203" t="s">
        <v>430</v>
      </c>
      <c r="C1237" s="203" t="s">
        <v>4086</v>
      </c>
      <c r="D1237" s="203" t="str">
        <f t="shared" si="19"/>
        <v>奈良県橿原市</v>
      </c>
      <c r="E1237" s="203" t="s">
        <v>4085</v>
      </c>
      <c r="F1237" s="203" t="s">
        <v>4074</v>
      </c>
      <c r="G1237" s="203" t="s">
        <v>4087</v>
      </c>
    </row>
    <row r="1238" spans="1:7">
      <c r="A1238" s="203" t="s">
        <v>4088</v>
      </c>
      <c r="B1238" s="203" t="s">
        <v>430</v>
      </c>
      <c r="C1238" s="203" t="s">
        <v>4089</v>
      </c>
      <c r="D1238" s="203" t="str">
        <f t="shared" si="19"/>
        <v>奈良県桜井市</v>
      </c>
      <c r="E1238" s="203" t="s">
        <v>4088</v>
      </c>
      <c r="F1238" s="203" t="s">
        <v>4074</v>
      </c>
      <c r="G1238" s="203" t="s">
        <v>4090</v>
      </c>
    </row>
    <row r="1239" spans="1:7">
      <c r="A1239" s="203" t="s">
        <v>4091</v>
      </c>
      <c r="B1239" s="203" t="s">
        <v>430</v>
      </c>
      <c r="C1239" s="203" t="s">
        <v>4092</v>
      </c>
      <c r="D1239" s="203" t="str">
        <f t="shared" si="19"/>
        <v>奈良県五條市</v>
      </c>
      <c r="E1239" s="203" t="s">
        <v>4091</v>
      </c>
      <c r="F1239" s="203" t="s">
        <v>4074</v>
      </c>
      <c r="G1239" s="203" t="s">
        <v>4093</v>
      </c>
    </row>
    <row r="1240" spans="1:7">
      <c r="A1240" s="203" t="s">
        <v>4094</v>
      </c>
      <c r="B1240" s="203" t="s">
        <v>430</v>
      </c>
      <c r="C1240" s="203" t="s">
        <v>4095</v>
      </c>
      <c r="D1240" s="203" t="str">
        <f t="shared" si="19"/>
        <v>奈良県御所市</v>
      </c>
      <c r="E1240" s="203" t="s">
        <v>4094</v>
      </c>
      <c r="F1240" s="203" t="s">
        <v>4074</v>
      </c>
      <c r="G1240" s="203" t="s">
        <v>4096</v>
      </c>
    </row>
    <row r="1241" spans="1:7">
      <c r="A1241" s="203" t="s">
        <v>4097</v>
      </c>
      <c r="B1241" s="203" t="s">
        <v>430</v>
      </c>
      <c r="C1241" s="203" t="s">
        <v>4098</v>
      </c>
      <c r="D1241" s="203" t="str">
        <f t="shared" si="19"/>
        <v>奈良県生駒市</v>
      </c>
      <c r="E1241" s="203" t="s">
        <v>4097</v>
      </c>
      <c r="F1241" s="203" t="s">
        <v>4074</v>
      </c>
      <c r="G1241" s="203" t="s">
        <v>4099</v>
      </c>
    </row>
    <row r="1242" spans="1:7">
      <c r="A1242" s="203" t="s">
        <v>4100</v>
      </c>
      <c r="B1242" s="203" t="s">
        <v>430</v>
      </c>
      <c r="C1242" s="203" t="s">
        <v>4101</v>
      </c>
      <c r="D1242" s="203" t="str">
        <f t="shared" si="19"/>
        <v>奈良県香芝市</v>
      </c>
      <c r="E1242" s="203" t="s">
        <v>4100</v>
      </c>
      <c r="F1242" s="203" t="s">
        <v>4074</v>
      </c>
      <c r="G1242" s="203" t="s">
        <v>4102</v>
      </c>
    </row>
    <row r="1243" spans="1:7">
      <c r="A1243" s="203" t="s">
        <v>4103</v>
      </c>
      <c r="B1243" s="203" t="s">
        <v>430</v>
      </c>
      <c r="C1243" s="203" t="s">
        <v>4104</v>
      </c>
      <c r="D1243" s="203" t="str">
        <f t="shared" si="19"/>
        <v>奈良県葛城市</v>
      </c>
      <c r="E1243" s="203" t="s">
        <v>4103</v>
      </c>
      <c r="F1243" s="203" t="s">
        <v>4074</v>
      </c>
      <c r="G1243" s="203" t="s">
        <v>4105</v>
      </c>
    </row>
    <row r="1244" spans="1:7">
      <c r="A1244" s="203" t="s">
        <v>4106</v>
      </c>
      <c r="B1244" s="203" t="s">
        <v>430</v>
      </c>
      <c r="C1244" s="203" t="s">
        <v>4107</v>
      </c>
      <c r="D1244" s="203" t="str">
        <f t="shared" si="19"/>
        <v>奈良県宇陀市</v>
      </c>
      <c r="E1244" s="203" t="s">
        <v>4106</v>
      </c>
      <c r="F1244" s="203" t="s">
        <v>4074</v>
      </c>
      <c r="G1244" s="203" t="s">
        <v>4108</v>
      </c>
    </row>
    <row r="1245" spans="1:7">
      <c r="A1245" s="203" t="s">
        <v>4109</v>
      </c>
      <c r="B1245" s="203" t="s">
        <v>430</v>
      </c>
      <c r="C1245" s="203" t="s">
        <v>4110</v>
      </c>
      <c r="D1245" s="203" t="str">
        <f t="shared" si="19"/>
        <v>奈良県山添村</v>
      </c>
      <c r="E1245" s="203" t="s">
        <v>4109</v>
      </c>
      <c r="F1245" s="203" t="s">
        <v>4074</v>
      </c>
      <c r="G1245" s="203" t="s">
        <v>4111</v>
      </c>
    </row>
    <row r="1246" spans="1:7">
      <c r="A1246" s="203" t="s">
        <v>4112</v>
      </c>
      <c r="B1246" s="203" t="s">
        <v>430</v>
      </c>
      <c r="C1246" s="203" t="s">
        <v>4113</v>
      </c>
      <c r="D1246" s="203" t="str">
        <f t="shared" si="19"/>
        <v>奈良県平群町</v>
      </c>
      <c r="E1246" s="203" t="s">
        <v>4112</v>
      </c>
      <c r="F1246" s="203" t="s">
        <v>4074</v>
      </c>
      <c r="G1246" s="203" t="s">
        <v>4114</v>
      </c>
    </row>
    <row r="1247" spans="1:7">
      <c r="A1247" s="203" t="s">
        <v>4115</v>
      </c>
      <c r="B1247" s="203" t="s">
        <v>430</v>
      </c>
      <c r="C1247" s="203" t="s">
        <v>4116</v>
      </c>
      <c r="D1247" s="203" t="str">
        <f t="shared" si="19"/>
        <v>奈良県三郷町</v>
      </c>
      <c r="E1247" s="203" t="s">
        <v>4115</v>
      </c>
      <c r="F1247" s="203" t="s">
        <v>4074</v>
      </c>
      <c r="G1247" s="203" t="s">
        <v>4117</v>
      </c>
    </row>
    <row r="1248" spans="1:7">
      <c r="A1248" s="203" t="s">
        <v>4118</v>
      </c>
      <c r="B1248" s="203" t="s">
        <v>430</v>
      </c>
      <c r="C1248" s="203" t="s">
        <v>4119</v>
      </c>
      <c r="D1248" s="203" t="str">
        <f t="shared" si="19"/>
        <v>奈良県斑鳩町</v>
      </c>
      <c r="E1248" s="203" t="s">
        <v>4118</v>
      </c>
      <c r="F1248" s="203" t="s">
        <v>4074</v>
      </c>
      <c r="G1248" s="203" t="s">
        <v>4120</v>
      </c>
    </row>
    <row r="1249" spans="1:7">
      <c r="A1249" s="203" t="s">
        <v>4121</v>
      </c>
      <c r="B1249" s="203" t="s">
        <v>430</v>
      </c>
      <c r="C1249" s="203" t="s">
        <v>4122</v>
      </c>
      <c r="D1249" s="203" t="str">
        <f t="shared" si="19"/>
        <v>奈良県安堵町</v>
      </c>
      <c r="E1249" s="203" t="s">
        <v>4121</v>
      </c>
      <c r="F1249" s="203" t="s">
        <v>4074</v>
      </c>
      <c r="G1249" s="203" t="s">
        <v>4123</v>
      </c>
    </row>
    <row r="1250" spans="1:7">
      <c r="A1250" s="203" t="s">
        <v>4124</v>
      </c>
      <c r="B1250" s="203" t="s">
        <v>430</v>
      </c>
      <c r="C1250" s="203" t="s">
        <v>1521</v>
      </c>
      <c r="D1250" s="203" t="str">
        <f t="shared" si="19"/>
        <v>奈良県川西町</v>
      </c>
      <c r="E1250" s="203" t="s">
        <v>4124</v>
      </c>
      <c r="F1250" s="203" t="s">
        <v>4074</v>
      </c>
      <c r="G1250" s="203" t="s">
        <v>4125</v>
      </c>
    </row>
    <row r="1251" spans="1:7">
      <c r="A1251" s="203" t="s">
        <v>4126</v>
      </c>
      <c r="B1251" s="203" t="s">
        <v>430</v>
      </c>
      <c r="C1251" s="203" t="s">
        <v>4127</v>
      </c>
      <c r="D1251" s="203" t="str">
        <f t="shared" si="19"/>
        <v>奈良県三宅町</v>
      </c>
      <c r="E1251" s="203" t="s">
        <v>4126</v>
      </c>
      <c r="F1251" s="203" t="s">
        <v>4074</v>
      </c>
      <c r="G1251" s="203" t="s">
        <v>4128</v>
      </c>
    </row>
    <row r="1252" spans="1:7">
      <c r="A1252" s="203" t="s">
        <v>4129</v>
      </c>
      <c r="B1252" s="203" t="s">
        <v>430</v>
      </c>
      <c r="C1252" s="203" t="s">
        <v>4130</v>
      </c>
      <c r="D1252" s="203" t="str">
        <f t="shared" si="19"/>
        <v>奈良県田原本町</v>
      </c>
      <c r="E1252" s="203" t="s">
        <v>4129</v>
      </c>
      <c r="F1252" s="203" t="s">
        <v>4074</v>
      </c>
      <c r="G1252" s="203" t="s">
        <v>4131</v>
      </c>
    </row>
    <row r="1253" spans="1:7">
      <c r="A1253" s="203" t="s">
        <v>4132</v>
      </c>
      <c r="B1253" s="203" t="s">
        <v>430</v>
      </c>
      <c r="C1253" s="203" t="s">
        <v>4133</v>
      </c>
      <c r="D1253" s="203" t="str">
        <f t="shared" si="19"/>
        <v>奈良県曽爾村</v>
      </c>
      <c r="E1253" s="203" t="s">
        <v>4132</v>
      </c>
      <c r="F1253" s="203" t="s">
        <v>4074</v>
      </c>
      <c r="G1253" s="203" t="s">
        <v>4134</v>
      </c>
    </row>
    <row r="1254" spans="1:7">
      <c r="A1254" s="203" t="s">
        <v>4135</v>
      </c>
      <c r="B1254" s="203" t="s">
        <v>430</v>
      </c>
      <c r="C1254" s="203" t="s">
        <v>4136</v>
      </c>
      <c r="D1254" s="203" t="str">
        <f t="shared" si="19"/>
        <v>奈良県御杖村</v>
      </c>
      <c r="E1254" s="203" t="s">
        <v>4135</v>
      </c>
      <c r="F1254" s="203" t="s">
        <v>4074</v>
      </c>
      <c r="G1254" s="203" t="s">
        <v>4137</v>
      </c>
    </row>
    <row r="1255" spans="1:7">
      <c r="A1255" s="203" t="s">
        <v>4138</v>
      </c>
      <c r="B1255" s="203" t="s">
        <v>430</v>
      </c>
      <c r="C1255" s="203" t="s">
        <v>4139</v>
      </c>
      <c r="D1255" s="203" t="str">
        <f t="shared" si="19"/>
        <v>奈良県高取町</v>
      </c>
      <c r="E1255" s="203" t="s">
        <v>4138</v>
      </c>
      <c r="F1255" s="203" t="s">
        <v>4074</v>
      </c>
      <c r="G1255" s="203" t="s">
        <v>4140</v>
      </c>
    </row>
    <row r="1256" spans="1:7">
      <c r="A1256" s="203" t="s">
        <v>4141</v>
      </c>
      <c r="B1256" s="203" t="s">
        <v>430</v>
      </c>
      <c r="C1256" s="203" t="s">
        <v>4142</v>
      </c>
      <c r="D1256" s="203" t="str">
        <f t="shared" si="19"/>
        <v>奈良県明日香村</v>
      </c>
      <c r="E1256" s="203" t="s">
        <v>4141</v>
      </c>
      <c r="F1256" s="203" t="s">
        <v>4074</v>
      </c>
      <c r="G1256" s="203" t="s">
        <v>4143</v>
      </c>
    </row>
    <row r="1257" spans="1:7">
      <c r="A1257" s="203" t="s">
        <v>4144</v>
      </c>
      <c r="B1257" s="203" t="s">
        <v>430</v>
      </c>
      <c r="C1257" s="203" t="s">
        <v>4145</v>
      </c>
      <c r="D1257" s="203" t="str">
        <f t="shared" si="19"/>
        <v>奈良県上牧町</v>
      </c>
      <c r="E1257" s="203" t="s">
        <v>4144</v>
      </c>
      <c r="F1257" s="203" t="s">
        <v>4074</v>
      </c>
      <c r="G1257" s="203" t="s">
        <v>4146</v>
      </c>
    </row>
    <row r="1258" spans="1:7">
      <c r="A1258" s="203" t="s">
        <v>4147</v>
      </c>
      <c r="B1258" s="203" t="s">
        <v>430</v>
      </c>
      <c r="C1258" s="203" t="s">
        <v>4148</v>
      </c>
      <c r="D1258" s="203" t="str">
        <f t="shared" si="19"/>
        <v>奈良県王寺町</v>
      </c>
      <c r="E1258" s="203" t="s">
        <v>4147</v>
      </c>
      <c r="F1258" s="203" t="s">
        <v>4074</v>
      </c>
      <c r="G1258" s="203" t="s">
        <v>4149</v>
      </c>
    </row>
    <row r="1259" spans="1:7">
      <c r="A1259" s="203" t="s">
        <v>4150</v>
      </c>
      <c r="B1259" s="203" t="s">
        <v>430</v>
      </c>
      <c r="C1259" s="203" t="s">
        <v>4151</v>
      </c>
      <c r="D1259" s="203" t="str">
        <f t="shared" si="19"/>
        <v>奈良県広陵町</v>
      </c>
      <c r="E1259" s="203" t="s">
        <v>4150</v>
      </c>
      <c r="F1259" s="203" t="s">
        <v>4074</v>
      </c>
      <c r="G1259" s="203" t="s">
        <v>4152</v>
      </c>
    </row>
    <row r="1260" spans="1:7">
      <c r="A1260" s="203" t="s">
        <v>4153</v>
      </c>
      <c r="B1260" s="203" t="s">
        <v>430</v>
      </c>
      <c r="C1260" s="203" t="s">
        <v>4154</v>
      </c>
      <c r="D1260" s="203" t="str">
        <f t="shared" si="19"/>
        <v>奈良県河合町</v>
      </c>
      <c r="E1260" s="203" t="s">
        <v>4153</v>
      </c>
      <c r="F1260" s="203" t="s">
        <v>4074</v>
      </c>
      <c r="G1260" s="203" t="s">
        <v>4155</v>
      </c>
    </row>
    <row r="1261" spans="1:7">
      <c r="A1261" s="203" t="s">
        <v>4156</v>
      </c>
      <c r="B1261" s="203" t="s">
        <v>430</v>
      </c>
      <c r="C1261" s="203" t="s">
        <v>4157</v>
      </c>
      <c r="D1261" s="203" t="str">
        <f t="shared" si="19"/>
        <v>奈良県吉野町</v>
      </c>
      <c r="E1261" s="203" t="s">
        <v>4156</v>
      </c>
      <c r="F1261" s="203" t="s">
        <v>4074</v>
      </c>
      <c r="G1261" s="203" t="s">
        <v>4158</v>
      </c>
    </row>
    <row r="1262" spans="1:7">
      <c r="A1262" s="203" t="s">
        <v>4159</v>
      </c>
      <c r="B1262" s="203" t="s">
        <v>430</v>
      </c>
      <c r="C1262" s="203" t="s">
        <v>4160</v>
      </c>
      <c r="D1262" s="203" t="str">
        <f t="shared" si="19"/>
        <v>奈良県大淀町</v>
      </c>
      <c r="E1262" s="203" t="s">
        <v>4159</v>
      </c>
      <c r="F1262" s="203" t="s">
        <v>4074</v>
      </c>
      <c r="G1262" s="203" t="s">
        <v>4161</v>
      </c>
    </row>
    <row r="1263" spans="1:7">
      <c r="A1263" s="203" t="s">
        <v>4162</v>
      </c>
      <c r="B1263" s="203" t="s">
        <v>430</v>
      </c>
      <c r="C1263" s="203" t="s">
        <v>4163</v>
      </c>
      <c r="D1263" s="203" t="str">
        <f t="shared" si="19"/>
        <v>奈良県下市町</v>
      </c>
      <c r="E1263" s="203" t="s">
        <v>4162</v>
      </c>
      <c r="F1263" s="203" t="s">
        <v>4074</v>
      </c>
      <c r="G1263" s="203" t="s">
        <v>4164</v>
      </c>
    </row>
    <row r="1264" spans="1:7">
      <c r="A1264" s="203" t="s">
        <v>4165</v>
      </c>
      <c r="B1264" s="203" t="s">
        <v>430</v>
      </c>
      <c r="C1264" s="203" t="s">
        <v>4166</v>
      </c>
      <c r="D1264" s="203" t="str">
        <f t="shared" si="19"/>
        <v>奈良県黒滝村</v>
      </c>
      <c r="E1264" s="203" t="s">
        <v>4165</v>
      </c>
      <c r="F1264" s="203" t="s">
        <v>4074</v>
      </c>
      <c r="G1264" s="203" t="s">
        <v>4167</v>
      </c>
    </row>
    <row r="1265" spans="1:7">
      <c r="A1265" s="203" t="s">
        <v>4168</v>
      </c>
      <c r="B1265" s="203" t="s">
        <v>430</v>
      </c>
      <c r="C1265" s="203" t="s">
        <v>4169</v>
      </c>
      <c r="D1265" s="203" t="str">
        <f t="shared" si="19"/>
        <v>奈良県天川村</v>
      </c>
      <c r="E1265" s="203" t="s">
        <v>4168</v>
      </c>
      <c r="F1265" s="203" t="s">
        <v>4074</v>
      </c>
      <c r="G1265" s="203" t="s">
        <v>4170</v>
      </c>
    </row>
    <row r="1266" spans="1:7">
      <c r="A1266" s="203" t="s">
        <v>4171</v>
      </c>
      <c r="B1266" s="203" t="s">
        <v>430</v>
      </c>
      <c r="C1266" s="203" t="s">
        <v>4172</v>
      </c>
      <c r="D1266" s="203" t="str">
        <f t="shared" si="19"/>
        <v>奈良県野迫川村</v>
      </c>
      <c r="E1266" s="203" t="s">
        <v>4171</v>
      </c>
      <c r="F1266" s="203" t="s">
        <v>4074</v>
      </c>
      <c r="G1266" s="203" t="s">
        <v>4173</v>
      </c>
    </row>
    <row r="1267" spans="1:7">
      <c r="A1267" s="203" t="s">
        <v>4174</v>
      </c>
      <c r="B1267" s="203" t="s">
        <v>430</v>
      </c>
      <c r="C1267" s="203" t="s">
        <v>4175</v>
      </c>
      <c r="D1267" s="203" t="str">
        <f t="shared" si="19"/>
        <v>奈良県十津川村</v>
      </c>
      <c r="E1267" s="203" t="s">
        <v>4174</v>
      </c>
      <c r="F1267" s="203" t="s">
        <v>4074</v>
      </c>
      <c r="G1267" s="203" t="s">
        <v>4176</v>
      </c>
    </row>
    <row r="1268" spans="1:7">
      <c r="A1268" s="203" t="s">
        <v>4177</v>
      </c>
      <c r="B1268" s="203" t="s">
        <v>430</v>
      </c>
      <c r="C1268" s="203" t="s">
        <v>4178</v>
      </c>
      <c r="D1268" s="203" t="str">
        <f t="shared" si="19"/>
        <v>奈良県下北山村</v>
      </c>
      <c r="E1268" s="203" t="s">
        <v>4177</v>
      </c>
      <c r="F1268" s="203" t="s">
        <v>4074</v>
      </c>
      <c r="G1268" s="203" t="s">
        <v>4179</v>
      </c>
    </row>
    <row r="1269" spans="1:7">
      <c r="A1269" s="203" t="s">
        <v>4180</v>
      </c>
      <c r="B1269" s="203" t="s">
        <v>430</v>
      </c>
      <c r="C1269" s="203" t="s">
        <v>4181</v>
      </c>
      <c r="D1269" s="203" t="str">
        <f t="shared" si="19"/>
        <v>奈良県上北山村</v>
      </c>
      <c r="E1269" s="203" t="s">
        <v>4180</v>
      </c>
      <c r="F1269" s="203" t="s">
        <v>4074</v>
      </c>
      <c r="G1269" s="203" t="s">
        <v>4182</v>
      </c>
    </row>
    <row r="1270" spans="1:7">
      <c r="A1270" s="203" t="s">
        <v>4183</v>
      </c>
      <c r="B1270" s="203" t="s">
        <v>430</v>
      </c>
      <c r="C1270" s="203" t="s">
        <v>3053</v>
      </c>
      <c r="D1270" s="203" t="str">
        <f t="shared" si="19"/>
        <v>奈良県川上村</v>
      </c>
      <c r="E1270" s="203" t="s">
        <v>4183</v>
      </c>
      <c r="F1270" s="203" t="s">
        <v>4074</v>
      </c>
      <c r="G1270" s="203" t="s">
        <v>3054</v>
      </c>
    </row>
    <row r="1271" spans="1:7">
      <c r="A1271" s="203" t="s">
        <v>4184</v>
      </c>
      <c r="B1271" s="203" t="s">
        <v>430</v>
      </c>
      <c r="C1271" s="203" t="s">
        <v>4185</v>
      </c>
      <c r="D1271" s="203" t="str">
        <f t="shared" si="19"/>
        <v>奈良県東吉野村</v>
      </c>
      <c r="E1271" s="203" t="s">
        <v>4184</v>
      </c>
      <c r="F1271" s="203" t="s">
        <v>4074</v>
      </c>
      <c r="G1271" s="203" t="s">
        <v>4186</v>
      </c>
    </row>
    <row r="1272" spans="1:7">
      <c r="A1272" s="200" t="s">
        <v>4187</v>
      </c>
      <c r="B1272" s="200" t="s">
        <v>4188</v>
      </c>
      <c r="C1272" s="200" t="s">
        <v>4188</v>
      </c>
      <c r="D1272" s="200" t="str">
        <f t="shared" si="19"/>
        <v>和歌山県和歌山県</v>
      </c>
      <c r="E1272" s="200" t="s">
        <v>4187</v>
      </c>
      <c r="F1272" s="201" t="s">
        <v>4189</v>
      </c>
      <c r="G1272" s="202"/>
    </row>
    <row r="1273" spans="1:7">
      <c r="A1273" s="203" t="s">
        <v>4190</v>
      </c>
      <c r="B1273" s="203" t="s">
        <v>434</v>
      </c>
      <c r="C1273" s="203" t="s">
        <v>615</v>
      </c>
      <c r="D1273" s="203" t="str">
        <f t="shared" si="19"/>
        <v>和歌山県和歌山市</v>
      </c>
      <c r="E1273" s="203" t="s">
        <v>4190</v>
      </c>
      <c r="F1273" s="203" t="s">
        <v>4191</v>
      </c>
      <c r="G1273" s="203" t="s">
        <v>4192</v>
      </c>
    </row>
    <row r="1274" spans="1:7">
      <c r="A1274" s="203" t="s">
        <v>4193</v>
      </c>
      <c r="B1274" s="203" t="s">
        <v>434</v>
      </c>
      <c r="C1274" s="203" t="s">
        <v>4194</v>
      </c>
      <c r="D1274" s="203" t="str">
        <f t="shared" si="19"/>
        <v>和歌山県海南市</v>
      </c>
      <c r="E1274" s="203" t="s">
        <v>4193</v>
      </c>
      <c r="F1274" s="203" t="s">
        <v>4191</v>
      </c>
      <c r="G1274" s="203" t="s">
        <v>4195</v>
      </c>
    </row>
    <row r="1275" spans="1:7">
      <c r="A1275" s="203" t="s">
        <v>4196</v>
      </c>
      <c r="B1275" s="203" t="s">
        <v>434</v>
      </c>
      <c r="C1275" s="203" t="s">
        <v>4197</v>
      </c>
      <c r="D1275" s="203" t="str">
        <f t="shared" si="19"/>
        <v>和歌山県橋本市</v>
      </c>
      <c r="E1275" s="203" t="s">
        <v>4196</v>
      </c>
      <c r="F1275" s="203" t="s">
        <v>4191</v>
      </c>
      <c r="G1275" s="203" t="s">
        <v>4198</v>
      </c>
    </row>
    <row r="1276" spans="1:7">
      <c r="A1276" s="203" t="s">
        <v>4199</v>
      </c>
      <c r="B1276" s="203" t="s">
        <v>434</v>
      </c>
      <c r="C1276" s="203" t="s">
        <v>4200</v>
      </c>
      <c r="D1276" s="203" t="str">
        <f t="shared" si="19"/>
        <v>和歌山県有田市</v>
      </c>
      <c r="E1276" s="203" t="s">
        <v>4199</v>
      </c>
      <c r="F1276" s="203" t="s">
        <v>4191</v>
      </c>
      <c r="G1276" s="203" t="s">
        <v>4201</v>
      </c>
    </row>
    <row r="1277" spans="1:7">
      <c r="A1277" s="203" t="s">
        <v>4202</v>
      </c>
      <c r="B1277" s="203" t="s">
        <v>434</v>
      </c>
      <c r="C1277" s="203" t="s">
        <v>4203</v>
      </c>
      <c r="D1277" s="203" t="str">
        <f t="shared" si="19"/>
        <v>和歌山県御坊市</v>
      </c>
      <c r="E1277" s="203" t="s">
        <v>4202</v>
      </c>
      <c r="F1277" s="203" t="s">
        <v>4191</v>
      </c>
      <c r="G1277" s="203" t="s">
        <v>4204</v>
      </c>
    </row>
    <row r="1278" spans="1:7">
      <c r="A1278" s="203" t="s">
        <v>4205</v>
      </c>
      <c r="B1278" s="203" t="s">
        <v>434</v>
      </c>
      <c r="C1278" s="203" t="s">
        <v>4206</v>
      </c>
      <c r="D1278" s="203" t="str">
        <f t="shared" si="19"/>
        <v>和歌山県田辺市</v>
      </c>
      <c r="E1278" s="203" t="s">
        <v>4205</v>
      </c>
      <c r="F1278" s="203" t="s">
        <v>4191</v>
      </c>
      <c r="G1278" s="203" t="s">
        <v>4207</v>
      </c>
    </row>
    <row r="1279" spans="1:7">
      <c r="A1279" s="203" t="s">
        <v>4208</v>
      </c>
      <c r="B1279" s="203" t="s">
        <v>434</v>
      </c>
      <c r="C1279" s="203" t="s">
        <v>4209</v>
      </c>
      <c r="D1279" s="203" t="str">
        <f t="shared" si="19"/>
        <v>和歌山県新宮市</v>
      </c>
      <c r="E1279" s="203" t="s">
        <v>4208</v>
      </c>
      <c r="F1279" s="203" t="s">
        <v>4191</v>
      </c>
      <c r="G1279" s="203" t="s">
        <v>4210</v>
      </c>
    </row>
    <row r="1280" spans="1:7">
      <c r="A1280" s="203" t="s">
        <v>4211</v>
      </c>
      <c r="B1280" s="203" t="s">
        <v>434</v>
      </c>
      <c r="C1280" s="203" t="s">
        <v>4212</v>
      </c>
      <c r="D1280" s="203" t="str">
        <f t="shared" si="19"/>
        <v>和歌山県紀の川市</v>
      </c>
      <c r="E1280" s="203" t="s">
        <v>4211</v>
      </c>
      <c r="F1280" s="203" t="s">
        <v>4191</v>
      </c>
      <c r="G1280" s="203" t="s">
        <v>4213</v>
      </c>
    </row>
    <row r="1281" spans="1:7">
      <c r="A1281" s="203" t="s">
        <v>4214</v>
      </c>
      <c r="B1281" s="203" t="s">
        <v>434</v>
      </c>
      <c r="C1281" s="203" t="s">
        <v>4215</v>
      </c>
      <c r="D1281" s="203" t="str">
        <f t="shared" si="19"/>
        <v>和歌山県岩出市</v>
      </c>
      <c r="E1281" s="203" t="s">
        <v>4214</v>
      </c>
      <c r="F1281" s="203" t="s">
        <v>4191</v>
      </c>
      <c r="G1281" s="203" t="s">
        <v>4216</v>
      </c>
    </row>
    <row r="1282" spans="1:7">
      <c r="A1282" s="203" t="s">
        <v>4217</v>
      </c>
      <c r="B1282" s="203" t="s">
        <v>434</v>
      </c>
      <c r="C1282" s="203" t="s">
        <v>4218</v>
      </c>
      <c r="D1282" s="203" t="str">
        <f t="shared" si="19"/>
        <v>和歌山県紀美野町</v>
      </c>
      <c r="E1282" s="203" t="s">
        <v>4217</v>
      </c>
      <c r="F1282" s="203" t="s">
        <v>4191</v>
      </c>
      <c r="G1282" s="203" t="s">
        <v>4219</v>
      </c>
    </row>
    <row r="1283" spans="1:7">
      <c r="A1283" s="203" t="s">
        <v>4220</v>
      </c>
      <c r="B1283" s="203" t="s">
        <v>434</v>
      </c>
      <c r="C1283" s="203" t="s">
        <v>4221</v>
      </c>
      <c r="D1283" s="203" t="str">
        <f t="shared" ref="D1283:D1346" si="20">B1283&amp;C1283</f>
        <v>和歌山県かつらぎ町</v>
      </c>
      <c r="E1283" s="203" t="s">
        <v>4220</v>
      </c>
      <c r="F1283" s="203" t="s">
        <v>4191</v>
      </c>
      <c r="G1283" s="203" t="s">
        <v>4222</v>
      </c>
    </row>
    <row r="1284" spans="1:7">
      <c r="A1284" s="203" t="s">
        <v>4223</v>
      </c>
      <c r="B1284" s="203" t="s">
        <v>434</v>
      </c>
      <c r="C1284" s="203" t="s">
        <v>4224</v>
      </c>
      <c r="D1284" s="203" t="str">
        <f t="shared" si="20"/>
        <v>和歌山県九度山町</v>
      </c>
      <c r="E1284" s="203" t="s">
        <v>4223</v>
      </c>
      <c r="F1284" s="203" t="s">
        <v>4191</v>
      </c>
      <c r="G1284" s="203" t="s">
        <v>4225</v>
      </c>
    </row>
    <row r="1285" spans="1:7">
      <c r="A1285" s="203" t="s">
        <v>4226</v>
      </c>
      <c r="B1285" s="203" t="s">
        <v>434</v>
      </c>
      <c r="C1285" s="203" t="s">
        <v>4227</v>
      </c>
      <c r="D1285" s="203" t="str">
        <f t="shared" si="20"/>
        <v>和歌山県高野町</v>
      </c>
      <c r="E1285" s="203" t="s">
        <v>4226</v>
      </c>
      <c r="F1285" s="203" t="s">
        <v>4191</v>
      </c>
      <c r="G1285" s="203" t="s">
        <v>4228</v>
      </c>
    </row>
    <row r="1286" spans="1:7">
      <c r="A1286" s="203" t="s">
        <v>4229</v>
      </c>
      <c r="B1286" s="203" t="s">
        <v>434</v>
      </c>
      <c r="C1286" s="203" t="s">
        <v>4230</v>
      </c>
      <c r="D1286" s="203" t="str">
        <f t="shared" si="20"/>
        <v>和歌山県湯浅町</v>
      </c>
      <c r="E1286" s="203" t="s">
        <v>4229</v>
      </c>
      <c r="F1286" s="203" t="s">
        <v>4191</v>
      </c>
      <c r="G1286" s="203" t="s">
        <v>4231</v>
      </c>
    </row>
    <row r="1287" spans="1:7">
      <c r="A1287" s="203" t="s">
        <v>4232</v>
      </c>
      <c r="B1287" s="203" t="s">
        <v>434</v>
      </c>
      <c r="C1287" s="203" t="s">
        <v>4233</v>
      </c>
      <c r="D1287" s="203" t="str">
        <f t="shared" si="20"/>
        <v>和歌山県広川町</v>
      </c>
      <c r="E1287" s="203" t="s">
        <v>4232</v>
      </c>
      <c r="F1287" s="203" t="s">
        <v>4191</v>
      </c>
      <c r="G1287" s="203" t="s">
        <v>4234</v>
      </c>
    </row>
    <row r="1288" spans="1:7">
      <c r="A1288" s="203" t="s">
        <v>4235</v>
      </c>
      <c r="B1288" s="203" t="s">
        <v>434</v>
      </c>
      <c r="C1288" s="203" t="s">
        <v>4236</v>
      </c>
      <c r="D1288" s="203" t="str">
        <f t="shared" si="20"/>
        <v>和歌山県有田川町</v>
      </c>
      <c r="E1288" s="203" t="s">
        <v>4235</v>
      </c>
      <c r="F1288" s="203" t="s">
        <v>4191</v>
      </c>
      <c r="G1288" s="203" t="s">
        <v>4237</v>
      </c>
    </row>
    <row r="1289" spans="1:7">
      <c r="A1289" s="203" t="s">
        <v>4238</v>
      </c>
      <c r="B1289" s="203" t="s">
        <v>434</v>
      </c>
      <c r="C1289" s="203" t="s">
        <v>2897</v>
      </c>
      <c r="D1289" s="203" t="str">
        <f t="shared" si="20"/>
        <v>和歌山県美浜町</v>
      </c>
      <c r="E1289" s="203" t="s">
        <v>4238</v>
      </c>
      <c r="F1289" s="203" t="s">
        <v>4191</v>
      </c>
      <c r="G1289" s="203" t="s">
        <v>2898</v>
      </c>
    </row>
    <row r="1290" spans="1:7">
      <c r="A1290" s="203" t="s">
        <v>4239</v>
      </c>
      <c r="B1290" s="203" t="s">
        <v>434</v>
      </c>
      <c r="C1290" s="203" t="s">
        <v>890</v>
      </c>
      <c r="D1290" s="203" t="str">
        <f t="shared" si="20"/>
        <v>和歌山県日高町</v>
      </c>
      <c r="E1290" s="203" t="s">
        <v>4239</v>
      </c>
      <c r="F1290" s="203" t="s">
        <v>4191</v>
      </c>
      <c r="G1290" s="203" t="s">
        <v>891</v>
      </c>
    </row>
    <row r="1291" spans="1:7">
      <c r="A1291" s="203" t="s">
        <v>4240</v>
      </c>
      <c r="B1291" s="203" t="s">
        <v>434</v>
      </c>
      <c r="C1291" s="203" t="s">
        <v>4241</v>
      </c>
      <c r="D1291" s="203" t="str">
        <f t="shared" si="20"/>
        <v>和歌山県由良町</v>
      </c>
      <c r="E1291" s="203" t="s">
        <v>4240</v>
      </c>
      <c r="F1291" s="203" t="s">
        <v>4191</v>
      </c>
      <c r="G1291" s="203" t="s">
        <v>4242</v>
      </c>
    </row>
    <row r="1292" spans="1:7">
      <c r="A1292" s="203" t="s">
        <v>4243</v>
      </c>
      <c r="B1292" s="203" t="s">
        <v>434</v>
      </c>
      <c r="C1292" s="203" t="s">
        <v>4244</v>
      </c>
      <c r="D1292" s="203" t="str">
        <f t="shared" si="20"/>
        <v>和歌山県印南町</v>
      </c>
      <c r="E1292" s="203" t="s">
        <v>4243</v>
      </c>
      <c r="F1292" s="203" t="s">
        <v>4191</v>
      </c>
      <c r="G1292" s="203" t="s">
        <v>4045</v>
      </c>
    </row>
    <row r="1293" spans="1:7">
      <c r="A1293" s="203" t="s">
        <v>4245</v>
      </c>
      <c r="B1293" s="203" t="s">
        <v>434</v>
      </c>
      <c r="C1293" s="203" t="s">
        <v>4246</v>
      </c>
      <c r="D1293" s="203" t="str">
        <f t="shared" si="20"/>
        <v>和歌山県みなべ町</v>
      </c>
      <c r="E1293" s="203" t="s">
        <v>4245</v>
      </c>
      <c r="F1293" s="203" t="s">
        <v>4191</v>
      </c>
      <c r="G1293" s="203" t="s">
        <v>4247</v>
      </c>
    </row>
    <row r="1294" spans="1:7">
      <c r="A1294" s="203" t="s">
        <v>4248</v>
      </c>
      <c r="B1294" s="203" t="s">
        <v>434</v>
      </c>
      <c r="C1294" s="203" t="s">
        <v>4249</v>
      </c>
      <c r="D1294" s="203" t="str">
        <f t="shared" si="20"/>
        <v>和歌山県日高川町</v>
      </c>
      <c r="E1294" s="203" t="s">
        <v>4248</v>
      </c>
      <c r="F1294" s="203" t="s">
        <v>4191</v>
      </c>
      <c r="G1294" s="203" t="s">
        <v>4250</v>
      </c>
    </row>
    <row r="1295" spans="1:7">
      <c r="A1295" s="203" t="s">
        <v>4251</v>
      </c>
      <c r="B1295" s="203" t="s">
        <v>434</v>
      </c>
      <c r="C1295" s="203" t="s">
        <v>4252</v>
      </c>
      <c r="D1295" s="203" t="str">
        <f t="shared" si="20"/>
        <v>和歌山県白浜町</v>
      </c>
      <c r="E1295" s="203" t="s">
        <v>4251</v>
      </c>
      <c r="F1295" s="203" t="s">
        <v>4191</v>
      </c>
      <c r="G1295" s="203" t="s">
        <v>4253</v>
      </c>
    </row>
    <row r="1296" spans="1:7">
      <c r="A1296" s="203" t="s">
        <v>4254</v>
      </c>
      <c r="B1296" s="203" t="s">
        <v>434</v>
      </c>
      <c r="C1296" s="203" t="s">
        <v>4255</v>
      </c>
      <c r="D1296" s="203" t="str">
        <f t="shared" si="20"/>
        <v>和歌山県上富田町</v>
      </c>
      <c r="E1296" s="203" t="s">
        <v>4254</v>
      </c>
      <c r="F1296" s="203" t="s">
        <v>4191</v>
      </c>
      <c r="G1296" s="203" t="s">
        <v>4256</v>
      </c>
    </row>
    <row r="1297" spans="1:7">
      <c r="A1297" s="203" t="s">
        <v>4257</v>
      </c>
      <c r="B1297" s="203" t="s">
        <v>434</v>
      </c>
      <c r="C1297" s="203" t="s">
        <v>4258</v>
      </c>
      <c r="D1297" s="203" t="str">
        <f t="shared" si="20"/>
        <v>和歌山県すさみ町</v>
      </c>
      <c r="E1297" s="203" t="s">
        <v>4257</v>
      </c>
      <c r="F1297" s="203" t="s">
        <v>4191</v>
      </c>
      <c r="G1297" s="203" t="s">
        <v>4259</v>
      </c>
    </row>
    <row r="1298" spans="1:7">
      <c r="A1298" s="203" t="s">
        <v>4260</v>
      </c>
      <c r="B1298" s="203" t="s">
        <v>434</v>
      </c>
      <c r="C1298" s="203" t="s">
        <v>4261</v>
      </c>
      <c r="D1298" s="203" t="str">
        <f t="shared" si="20"/>
        <v>和歌山県那智勝浦町</v>
      </c>
      <c r="E1298" s="203" t="s">
        <v>4260</v>
      </c>
      <c r="F1298" s="203" t="s">
        <v>4191</v>
      </c>
      <c r="G1298" s="203" t="s">
        <v>4262</v>
      </c>
    </row>
    <row r="1299" spans="1:7">
      <c r="A1299" s="203" t="s">
        <v>4263</v>
      </c>
      <c r="B1299" s="203" t="s">
        <v>434</v>
      </c>
      <c r="C1299" s="203" t="s">
        <v>4264</v>
      </c>
      <c r="D1299" s="203" t="str">
        <f t="shared" si="20"/>
        <v>和歌山県太地町</v>
      </c>
      <c r="E1299" s="203" t="s">
        <v>4263</v>
      </c>
      <c r="F1299" s="203" t="s">
        <v>4191</v>
      </c>
      <c r="G1299" s="203" t="s">
        <v>4265</v>
      </c>
    </row>
    <row r="1300" spans="1:7">
      <c r="A1300" s="203" t="s">
        <v>4266</v>
      </c>
      <c r="B1300" s="203" t="s">
        <v>434</v>
      </c>
      <c r="C1300" s="203" t="s">
        <v>4267</v>
      </c>
      <c r="D1300" s="203" t="str">
        <f t="shared" si="20"/>
        <v>和歌山県古座川町</v>
      </c>
      <c r="E1300" s="203" t="s">
        <v>4266</v>
      </c>
      <c r="F1300" s="203" t="s">
        <v>4191</v>
      </c>
      <c r="G1300" s="203" t="s">
        <v>4268</v>
      </c>
    </row>
    <row r="1301" spans="1:7">
      <c r="A1301" s="203" t="s">
        <v>4269</v>
      </c>
      <c r="B1301" s="203" t="s">
        <v>434</v>
      </c>
      <c r="C1301" s="203" t="s">
        <v>4270</v>
      </c>
      <c r="D1301" s="203" t="str">
        <f t="shared" si="20"/>
        <v>和歌山県北山村</v>
      </c>
      <c r="E1301" s="203" t="s">
        <v>4269</v>
      </c>
      <c r="F1301" s="203" t="s">
        <v>4191</v>
      </c>
      <c r="G1301" s="203" t="s">
        <v>4271</v>
      </c>
    </row>
    <row r="1302" spans="1:7">
      <c r="A1302" s="203" t="s">
        <v>4272</v>
      </c>
      <c r="B1302" s="203" t="s">
        <v>434</v>
      </c>
      <c r="C1302" s="203" t="s">
        <v>4273</v>
      </c>
      <c r="D1302" s="203" t="str">
        <f t="shared" si="20"/>
        <v>和歌山県串本町</v>
      </c>
      <c r="E1302" s="203" t="s">
        <v>4272</v>
      </c>
      <c r="F1302" s="203" t="s">
        <v>4191</v>
      </c>
      <c r="G1302" s="203" t="s">
        <v>4274</v>
      </c>
    </row>
    <row r="1303" spans="1:7">
      <c r="A1303" s="200" t="s">
        <v>4275</v>
      </c>
      <c r="B1303" s="200" t="s">
        <v>4276</v>
      </c>
      <c r="C1303" s="200" t="s">
        <v>4276</v>
      </c>
      <c r="D1303" s="200" t="str">
        <f t="shared" si="20"/>
        <v>鳥取県鳥取県</v>
      </c>
      <c r="E1303" s="200" t="s">
        <v>4275</v>
      </c>
      <c r="F1303" s="201" t="s">
        <v>4277</v>
      </c>
      <c r="G1303" s="202"/>
    </row>
    <row r="1304" spans="1:7">
      <c r="A1304" s="203" t="s">
        <v>4278</v>
      </c>
      <c r="B1304" s="203" t="s">
        <v>438</v>
      </c>
      <c r="C1304" s="203" t="s">
        <v>792</v>
      </c>
      <c r="D1304" s="203" t="str">
        <f t="shared" si="20"/>
        <v>鳥取県鳥取市</v>
      </c>
      <c r="E1304" s="203" t="s">
        <v>4278</v>
      </c>
      <c r="F1304" s="203" t="s">
        <v>4279</v>
      </c>
      <c r="G1304" s="203" t="s">
        <v>4280</v>
      </c>
    </row>
    <row r="1305" spans="1:7">
      <c r="A1305" s="203" t="s">
        <v>4281</v>
      </c>
      <c r="B1305" s="203" t="s">
        <v>438</v>
      </c>
      <c r="C1305" s="203" t="s">
        <v>4282</v>
      </c>
      <c r="D1305" s="203" t="str">
        <f t="shared" si="20"/>
        <v>鳥取県米子市</v>
      </c>
      <c r="E1305" s="203" t="s">
        <v>4281</v>
      </c>
      <c r="F1305" s="203" t="s">
        <v>4279</v>
      </c>
      <c r="G1305" s="203" t="s">
        <v>4283</v>
      </c>
    </row>
    <row r="1306" spans="1:7">
      <c r="A1306" s="203" t="s">
        <v>4284</v>
      </c>
      <c r="B1306" s="203" t="s">
        <v>438</v>
      </c>
      <c r="C1306" s="203" t="s">
        <v>4285</v>
      </c>
      <c r="D1306" s="203" t="str">
        <f t="shared" si="20"/>
        <v>鳥取県倉吉市</v>
      </c>
      <c r="E1306" s="203" t="s">
        <v>4284</v>
      </c>
      <c r="F1306" s="203" t="s">
        <v>4279</v>
      </c>
      <c r="G1306" s="203" t="s">
        <v>4286</v>
      </c>
    </row>
    <row r="1307" spans="1:7">
      <c r="A1307" s="203" t="s">
        <v>4287</v>
      </c>
      <c r="B1307" s="203" t="s">
        <v>438</v>
      </c>
      <c r="C1307" s="203" t="s">
        <v>4288</v>
      </c>
      <c r="D1307" s="203" t="str">
        <f t="shared" si="20"/>
        <v>鳥取県境港市</v>
      </c>
      <c r="E1307" s="203" t="s">
        <v>4287</v>
      </c>
      <c r="F1307" s="203" t="s">
        <v>4279</v>
      </c>
      <c r="G1307" s="203" t="s">
        <v>4289</v>
      </c>
    </row>
    <row r="1308" spans="1:7">
      <c r="A1308" s="203" t="s">
        <v>4290</v>
      </c>
      <c r="B1308" s="203" t="s">
        <v>438</v>
      </c>
      <c r="C1308" s="203" t="s">
        <v>4291</v>
      </c>
      <c r="D1308" s="203" t="str">
        <f t="shared" si="20"/>
        <v>鳥取県岩美町</v>
      </c>
      <c r="E1308" s="203" t="s">
        <v>4290</v>
      </c>
      <c r="F1308" s="203" t="s">
        <v>4279</v>
      </c>
      <c r="G1308" s="203" t="s">
        <v>4292</v>
      </c>
    </row>
    <row r="1309" spans="1:7">
      <c r="A1309" s="203" t="s">
        <v>4293</v>
      </c>
      <c r="B1309" s="203" t="s">
        <v>438</v>
      </c>
      <c r="C1309" s="203" t="s">
        <v>4294</v>
      </c>
      <c r="D1309" s="203" t="str">
        <f t="shared" si="20"/>
        <v>鳥取県若桜町</v>
      </c>
      <c r="E1309" s="203" t="s">
        <v>4293</v>
      </c>
      <c r="F1309" s="203" t="s">
        <v>4279</v>
      </c>
      <c r="G1309" s="203" t="s">
        <v>2907</v>
      </c>
    </row>
    <row r="1310" spans="1:7">
      <c r="A1310" s="203" t="s">
        <v>4295</v>
      </c>
      <c r="B1310" s="203" t="s">
        <v>438</v>
      </c>
      <c r="C1310" s="203" t="s">
        <v>4296</v>
      </c>
      <c r="D1310" s="203" t="str">
        <f t="shared" si="20"/>
        <v>鳥取県智頭町</v>
      </c>
      <c r="E1310" s="203" t="s">
        <v>4295</v>
      </c>
      <c r="F1310" s="203" t="s">
        <v>4279</v>
      </c>
      <c r="G1310" s="203" t="s">
        <v>4297</v>
      </c>
    </row>
    <row r="1311" spans="1:7">
      <c r="A1311" s="203" t="s">
        <v>4298</v>
      </c>
      <c r="B1311" s="203" t="s">
        <v>438</v>
      </c>
      <c r="C1311" s="203" t="s">
        <v>4299</v>
      </c>
      <c r="D1311" s="203" t="str">
        <f t="shared" si="20"/>
        <v>鳥取県八頭町</v>
      </c>
      <c r="E1311" s="203" t="s">
        <v>4298</v>
      </c>
      <c r="F1311" s="203" t="s">
        <v>4279</v>
      </c>
      <c r="G1311" s="203" t="s">
        <v>4300</v>
      </c>
    </row>
    <row r="1312" spans="1:7">
      <c r="A1312" s="203" t="s">
        <v>4301</v>
      </c>
      <c r="B1312" s="203" t="s">
        <v>438</v>
      </c>
      <c r="C1312" s="203" t="s">
        <v>4302</v>
      </c>
      <c r="D1312" s="203" t="str">
        <f t="shared" si="20"/>
        <v>鳥取県三朝町</v>
      </c>
      <c r="E1312" s="203" t="s">
        <v>4301</v>
      </c>
      <c r="F1312" s="203" t="s">
        <v>4279</v>
      </c>
      <c r="G1312" s="203" t="s">
        <v>4303</v>
      </c>
    </row>
    <row r="1313" spans="1:7">
      <c r="A1313" s="203" t="s">
        <v>4304</v>
      </c>
      <c r="B1313" s="203" t="s">
        <v>438</v>
      </c>
      <c r="C1313" s="203" t="s">
        <v>4305</v>
      </c>
      <c r="D1313" s="203" t="str">
        <f t="shared" si="20"/>
        <v>鳥取県湯梨浜町</v>
      </c>
      <c r="E1313" s="203" t="s">
        <v>4304</v>
      </c>
      <c r="F1313" s="203" t="s">
        <v>4279</v>
      </c>
      <c r="G1313" s="203" t="s">
        <v>4306</v>
      </c>
    </row>
    <row r="1314" spans="1:7">
      <c r="A1314" s="203" t="s">
        <v>4307</v>
      </c>
      <c r="B1314" s="203" t="s">
        <v>438</v>
      </c>
      <c r="C1314" s="203" t="s">
        <v>4308</v>
      </c>
      <c r="D1314" s="203" t="str">
        <f t="shared" si="20"/>
        <v>鳥取県琴浦町</v>
      </c>
      <c r="E1314" s="203" t="s">
        <v>4307</v>
      </c>
      <c r="F1314" s="203" t="s">
        <v>4279</v>
      </c>
      <c r="G1314" s="203" t="s">
        <v>4309</v>
      </c>
    </row>
    <row r="1315" spans="1:7">
      <c r="A1315" s="203" t="s">
        <v>4310</v>
      </c>
      <c r="B1315" s="203" t="s">
        <v>438</v>
      </c>
      <c r="C1315" s="203" t="s">
        <v>4311</v>
      </c>
      <c r="D1315" s="203" t="str">
        <f t="shared" si="20"/>
        <v>鳥取県北栄町</v>
      </c>
      <c r="E1315" s="203" t="s">
        <v>4310</v>
      </c>
      <c r="F1315" s="203" t="s">
        <v>4279</v>
      </c>
      <c r="G1315" s="203" t="s">
        <v>4312</v>
      </c>
    </row>
    <row r="1316" spans="1:7">
      <c r="A1316" s="203" t="s">
        <v>4313</v>
      </c>
      <c r="B1316" s="203" t="s">
        <v>438</v>
      </c>
      <c r="C1316" s="203" t="s">
        <v>4314</v>
      </c>
      <c r="D1316" s="203" t="str">
        <f t="shared" si="20"/>
        <v>鳥取県日吉津村</v>
      </c>
      <c r="E1316" s="203" t="s">
        <v>4313</v>
      </c>
      <c r="F1316" s="203" t="s">
        <v>4279</v>
      </c>
      <c r="G1316" s="203" t="s">
        <v>4315</v>
      </c>
    </row>
    <row r="1317" spans="1:7">
      <c r="A1317" s="203" t="s">
        <v>4316</v>
      </c>
      <c r="B1317" s="203" t="s">
        <v>438</v>
      </c>
      <c r="C1317" s="203" t="s">
        <v>4317</v>
      </c>
      <c r="D1317" s="203" t="str">
        <f t="shared" si="20"/>
        <v>鳥取県大山町</v>
      </c>
      <c r="E1317" s="203" t="s">
        <v>4316</v>
      </c>
      <c r="F1317" s="203" t="s">
        <v>4279</v>
      </c>
      <c r="G1317" s="203" t="s">
        <v>4318</v>
      </c>
    </row>
    <row r="1318" spans="1:7">
      <c r="A1318" s="203" t="s">
        <v>4319</v>
      </c>
      <c r="B1318" s="203" t="s">
        <v>438</v>
      </c>
      <c r="C1318" s="203" t="s">
        <v>1137</v>
      </c>
      <c r="D1318" s="203" t="str">
        <f t="shared" si="20"/>
        <v>鳥取県南部町</v>
      </c>
      <c r="E1318" s="203" t="s">
        <v>4319</v>
      </c>
      <c r="F1318" s="203" t="s">
        <v>4279</v>
      </c>
      <c r="G1318" s="203" t="s">
        <v>1138</v>
      </c>
    </row>
    <row r="1319" spans="1:7">
      <c r="A1319" s="203" t="s">
        <v>4320</v>
      </c>
      <c r="B1319" s="203" t="s">
        <v>438</v>
      </c>
      <c r="C1319" s="203" t="s">
        <v>4321</v>
      </c>
      <c r="D1319" s="203" t="str">
        <f t="shared" si="20"/>
        <v>鳥取県伯耆町</v>
      </c>
      <c r="E1319" s="203" t="s">
        <v>4320</v>
      </c>
      <c r="F1319" s="203" t="s">
        <v>4279</v>
      </c>
      <c r="G1319" s="203" t="s">
        <v>4322</v>
      </c>
    </row>
    <row r="1320" spans="1:7">
      <c r="A1320" s="203" t="s">
        <v>4323</v>
      </c>
      <c r="B1320" s="203" t="s">
        <v>438</v>
      </c>
      <c r="C1320" s="203" t="s">
        <v>4324</v>
      </c>
      <c r="D1320" s="203" t="str">
        <f t="shared" si="20"/>
        <v>鳥取県日南町</v>
      </c>
      <c r="E1320" s="203" t="s">
        <v>4323</v>
      </c>
      <c r="F1320" s="203" t="s">
        <v>4279</v>
      </c>
      <c r="G1320" s="203" t="s">
        <v>4325</v>
      </c>
    </row>
    <row r="1321" spans="1:7">
      <c r="A1321" s="203" t="s">
        <v>4326</v>
      </c>
      <c r="B1321" s="203" t="s">
        <v>438</v>
      </c>
      <c r="C1321" s="203" t="s">
        <v>3734</v>
      </c>
      <c r="D1321" s="203" t="str">
        <f t="shared" si="20"/>
        <v>鳥取県日野町</v>
      </c>
      <c r="E1321" s="203" t="s">
        <v>4326</v>
      </c>
      <c r="F1321" s="203" t="s">
        <v>4279</v>
      </c>
      <c r="G1321" s="203" t="s">
        <v>3735</v>
      </c>
    </row>
    <row r="1322" spans="1:7">
      <c r="A1322" s="203" t="s">
        <v>4327</v>
      </c>
      <c r="B1322" s="203" t="s">
        <v>438</v>
      </c>
      <c r="C1322" s="203" t="s">
        <v>4328</v>
      </c>
      <c r="D1322" s="203" t="str">
        <f t="shared" si="20"/>
        <v>鳥取県江府町</v>
      </c>
      <c r="E1322" s="203" t="s">
        <v>4327</v>
      </c>
      <c r="F1322" s="203" t="s">
        <v>4279</v>
      </c>
      <c r="G1322" s="203" t="s">
        <v>4329</v>
      </c>
    </row>
    <row r="1323" spans="1:7">
      <c r="A1323" s="200" t="s">
        <v>4330</v>
      </c>
      <c r="B1323" s="200" t="s">
        <v>4331</v>
      </c>
      <c r="C1323" s="200" t="s">
        <v>4331</v>
      </c>
      <c r="D1323" s="200" t="str">
        <f t="shared" si="20"/>
        <v>島根県島根県</v>
      </c>
      <c r="E1323" s="200" t="s">
        <v>4330</v>
      </c>
      <c r="F1323" s="201" t="s">
        <v>4332</v>
      </c>
      <c r="G1323" s="202"/>
    </row>
    <row r="1324" spans="1:7">
      <c r="A1324" s="203" t="s">
        <v>4333</v>
      </c>
      <c r="B1324" s="203" t="s">
        <v>442</v>
      </c>
      <c r="C1324" s="203" t="s">
        <v>796</v>
      </c>
      <c r="D1324" s="203" t="str">
        <f t="shared" si="20"/>
        <v>島根県松江市</v>
      </c>
      <c r="E1324" s="203" t="s">
        <v>4333</v>
      </c>
      <c r="F1324" s="203" t="s">
        <v>4334</v>
      </c>
      <c r="G1324" s="203" t="s">
        <v>4335</v>
      </c>
    </row>
    <row r="1325" spans="1:7">
      <c r="A1325" s="203" t="s">
        <v>4336</v>
      </c>
      <c r="B1325" s="203" t="s">
        <v>442</v>
      </c>
      <c r="C1325" s="203" t="s">
        <v>4337</v>
      </c>
      <c r="D1325" s="203" t="str">
        <f t="shared" si="20"/>
        <v>島根県浜田市</v>
      </c>
      <c r="E1325" s="203" t="s">
        <v>4336</v>
      </c>
      <c r="F1325" s="203" t="s">
        <v>4334</v>
      </c>
      <c r="G1325" s="203" t="s">
        <v>4338</v>
      </c>
    </row>
    <row r="1326" spans="1:7">
      <c r="A1326" s="203" t="s">
        <v>4339</v>
      </c>
      <c r="B1326" s="203" t="s">
        <v>442</v>
      </c>
      <c r="C1326" s="203" t="s">
        <v>4340</v>
      </c>
      <c r="D1326" s="203" t="str">
        <f t="shared" si="20"/>
        <v>島根県出雲市</v>
      </c>
      <c r="E1326" s="203" t="s">
        <v>4339</v>
      </c>
      <c r="F1326" s="203" t="s">
        <v>4334</v>
      </c>
      <c r="G1326" s="203" t="s">
        <v>4341</v>
      </c>
    </row>
    <row r="1327" spans="1:7">
      <c r="A1327" s="203" t="s">
        <v>4342</v>
      </c>
      <c r="B1327" s="203" t="s">
        <v>442</v>
      </c>
      <c r="C1327" s="203" t="s">
        <v>4343</v>
      </c>
      <c r="D1327" s="203" t="str">
        <f t="shared" si="20"/>
        <v>島根県益田市</v>
      </c>
      <c r="E1327" s="203" t="s">
        <v>4342</v>
      </c>
      <c r="F1327" s="203" t="s">
        <v>4334</v>
      </c>
      <c r="G1327" s="203" t="s">
        <v>4344</v>
      </c>
    </row>
    <row r="1328" spans="1:7">
      <c r="A1328" s="203" t="s">
        <v>4345</v>
      </c>
      <c r="B1328" s="203" t="s">
        <v>442</v>
      </c>
      <c r="C1328" s="203" t="s">
        <v>4346</v>
      </c>
      <c r="D1328" s="203" t="str">
        <f t="shared" si="20"/>
        <v>島根県大田市</v>
      </c>
      <c r="E1328" s="203" t="s">
        <v>4345</v>
      </c>
      <c r="F1328" s="203" t="s">
        <v>4334</v>
      </c>
      <c r="G1328" s="203" t="s">
        <v>4347</v>
      </c>
    </row>
    <row r="1329" spans="1:7">
      <c r="A1329" s="203" t="s">
        <v>4348</v>
      </c>
      <c r="B1329" s="203" t="s">
        <v>442</v>
      </c>
      <c r="C1329" s="203" t="s">
        <v>4349</v>
      </c>
      <c r="D1329" s="203" t="str">
        <f t="shared" si="20"/>
        <v>島根県安来市</v>
      </c>
      <c r="E1329" s="203" t="s">
        <v>4348</v>
      </c>
      <c r="F1329" s="203" t="s">
        <v>4334</v>
      </c>
      <c r="G1329" s="203" t="s">
        <v>4350</v>
      </c>
    </row>
    <row r="1330" spans="1:7">
      <c r="A1330" s="203" t="s">
        <v>4351</v>
      </c>
      <c r="B1330" s="203" t="s">
        <v>442</v>
      </c>
      <c r="C1330" s="203" t="s">
        <v>4352</v>
      </c>
      <c r="D1330" s="203" t="str">
        <f t="shared" si="20"/>
        <v>島根県江津市</v>
      </c>
      <c r="E1330" s="203" t="s">
        <v>4351</v>
      </c>
      <c r="F1330" s="203" t="s">
        <v>4334</v>
      </c>
      <c r="G1330" s="203" t="s">
        <v>4353</v>
      </c>
    </row>
    <row r="1331" spans="1:7">
      <c r="A1331" s="203" t="s">
        <v>4354</v>
      </c>
      <c r="B1331" s="203" t="s">
        <v>442</v>
      </c>
      <c r="C1331" s="203" t="s">
        <v>4355</v>
      </c>
      <c r="D1331" s="203" t="str">
        <f t="shared" si="20"/>
        <v>島根県雲南市</v>
      </c>
      <c r="E1331" s="203" t="s">
        <v>4354</v>
      </c>
      <c r="F1331" s="203" t="s">
        <v>4334</v>
      </c>
      <c r="G1331" s="203" t="s">
        <v>4356</v>
      </c>
    </row>
    <row r="1332" spans="1:7">
      <c r="A1332" s="203" t="s">
        <v>4357</v>
      </c>
      <c r="B1332" s="203" t="s">
        <v>442</v>
      </c>
      <c r="C1332" s="203" t="s">
        <v>4358</v>
      </c>
      <c r="D1332" s="203" t="str">
        <f t="shared" si="20"/>
        <v>島根県奥出雲町</v>
      </c>
      <c r="E1332" s="203" t="s">
        <v>4357</v>
      </c>
      <c r="F1332" s="203" t="s">
        <v>4334</v>
      </c>
      <c r="G1332" s="203" t="s">
        <v>4359</v>
      </c>
    </row>
    <row r="1333" spans="1:7">
      <c r="A1333" s="203" t="s">
        <v>4360</v>
      </c>
      <c r="B1333" s="203" t="s">
        <v>442</v>
      </c>
      <c r="C1333" s="203" t="s">
        <v>4361</v>
      </c>
      <c r="D1333" s="203" t="str">
        <f t="shared" si="20"/>
        <v>島根県飯南町</v>
      </c>
      <c r="E1333" s="203" t="s">
        <v>4360</v>
      </c>
      <c r="F1333" s="203" t="s">
        <v>4334</v>
      </c>
      <c r="G1333" s="203" t="s">
        <v>4362</v>
      </c>
    </row>
    <row r="1334" spans="1:7">
      <c r="A1334" s="203" t="s">
        <v>4363</v>
      </c>
      <c r="B1334" s="203" t="s">
        <v>442</v>
      </c>
      <c r="C1334" s="203" t="s">
        <v>4364</v>
      </c>
      <c r="D1334" s="203" t="str">
        <f t="shared" si="20"/>
        <v>島根県川本町</v>
      </c>
      <c r="E1334" s="203" t="s">
        <v>4363</v>
      </c>
      <c r="F1334" s="203" t="s">
        <v>4334</v>
      </c>
      <c r="G1334" s="203" t="s">
        <v>4365</v>
      </c>
    </row>
    <row r="1335" spans="1:7">
      <c r="A1335" s="203" t="s">
        <v>4366</v>
      </c>
      <c r="B1335" s="203" t="s">
        <v>442</v>
      </c>
      <c r="C1335" s="203" t="s">
        <v>1425</v>
      </c>
      <c r="D1335" s="203" t="str">
        <f t="shared" si="20"/>
        <v>島根県美郷町</v>
      </c>
      <c r="E1335" s="203" t="s">
        <v>4366</v>
      </c>
      <c r="F1335" s="203" t="s">
        <v>4334</v>
      </c>
      <c r="G1335" s="203" t="s">
        <v>1426</v>
      </c>
    </row>
    <row r="1336" spans="1:7">
      <c r="A1336" s="203" t="s">
        <v>4367</v>
      </c>
      <c r="B1336" s="203" t="s">
        <v>442</v>
      </c>
      <c r="C1336" s="203" t="s">
        <v>4368</v>
      </c>
      <c r="D1336" s="203" t="str">
        <f t="shared" si="20"/>
        <v>島根県邑南町</v>
      </c>
      <c r="E1336" s="203" t="s">
        <v>4367</v>
      </c>
      <c r="F1336" s="203" t="s">
        <v>4334</v>
      </c>
      <c r="G1336" s="203" t="s">
        <v>4369</v>
      </c>
    </row>
    <row r="1337" spans="1:7">
      <c r="A1337" s="203" t="s">
        <v>4370</v>
      </c>
      <c r="B1337" s="203" t="s">
        <v>442</v>
      </c>
      <c r="C1337" s="203" t="s">
        <v>4371</v>
      </c>
      <c r="D1337" s="203" t="str">
        <f t="shared" si="20"/>
        <v>島根県津和野町</v>
      </c>
      <c r="E1337" s="203" t="s">
        <v>4370</v>
      </c>
      <c r="F1337" s="203" t="s">
        <v>4334</v>
      </c>
      <c r="G1337" s="203" t="s">
        <v>4372</v>
      </c>
    </row>
    <row r="1338" spans="1:7">
      <c r="A1338" s="203" t="s">
        <v>4373</v>
      </c>
      <c r="B1338" s="203" t="s">
        <v>442</v>
      </c>
      <c r="C1338" s="203" t="s">
        <v>4374</v>
      </c>
      <c r="D1338" s="203" t="str">
        <f t="shared" si="20"/>
        <v>島根県吉賀町</v>
      </c>
      <c r="E1338" s="203" t="s">
        <v>4373</v>
      </c>
      <c r="F1338" s="203" t="s">
        <v>4334</v>
      </c>
      <c r="G1338" s="203" t="s">
        <v>4375</v>
      </c>
    </row>
    <row r="1339" spans="1:7">
      <c r="A1339" s="203" t="s">
        <v>4376</v>
      </c>
      <c r="B1339" s="203" t="s">
        <v>442</v>
      </c>
      <c r="C1339" s="203" t="s">
        <v>4377</v>
      </c>
      <c r="D1339" s="203" t="str">
        <f t="shared" si="20"/>
        <v>島根県海士町</v>
      </c>
      <c r="E1339" s="203" t="s">
        <v>4376</v>
      </c>
      <c r="F1339" s="203" t="s">
        <v>4334</v>
      </c>
      <c r="G1339" s="203" t="s">
        <v>4378</v>
      </c>
    </row>
    <row r="1340" spans="1:7">
      <c r="A1340" s="203" t="s">
        <v>4379</v>
      </c>
      <c r="B1340" s="203" t="s">
        <v>442</v>
      </c>
      <c r="C1340" s="203" t="s">
        <v>4380</v>
      </c>
      <c r="D1340" s="203" t="str">
        <f t="shared" si="20"/>
        <v>島根県西ノ島町</v>
      </c>
      <c r="E1340" s="203" t="s">
        <v>4379</v>
      </c>
      <c r="F1340" s="203" t="s">
        <v>4334</v>
      </c>
      <c r="G1340" s="203" t="s">
        <v>4381</v>
      </c>
    </row>
    <row r="1341" spans="1:7">
      <c r="A1341" s="203" t="s">
        <v>4382</v>
      </c>
      <c r="B1341" s="203" t="s">
        <v>442</v>
      </c>
      <c r="C1341" s="203" t="s">
        <v>4383</v>
      </c>
      <c r="D1341" s="203" t="str">
        <f t="shared" si="20"/>
        <v>島根県知夫村</v>
      </c>
      <c r="E1341" s="203" t="s">
        <v>4382</v>
      </c>
      <c r="F1341" s="203" t="s">
        <v>4334</v>
      </c>
      <c r="G1341" s="203" t="s">
        <v>4384</v>
      </c>
    </row>
    <row r="1342" spans="1:7">
      <c r="A1342" s="203" t="s">
        <v>4385</v>
      </c>
      <c r="B1342" s="203" t="s">
        <v>442</v>
      </c>
      <c r="C1342" s="203" t="s">
        <v>4386</v>
      </c>
      <c r="D1342" s="203" t="str">
        <f t="shared" si="20"/>
        <v>島根県隠岐の島町</v>
      </c>
      <c r="E1342" s="203" t="s">
        <v>4385</v>
      </c>
      <c r="F1342" s="203" t="s">
        <v>4334</v>
      </c>
      <c r="G1342" s="203" t="s">
        <v>4387</v>
      </c>
    </row>
    <row r="1343" spans="1:7">
      <c r="A1343" s="200" t="s">
        <v>4388</v>
      </c>
      <c r="B1343" s="200" t="s">
        <v>4389</v>
      </c>
      <c r="C1343" s="200" t="s">
        <v>4389</v>
      </c>
      <c r="D1343" s="200" t="str">
        <f t="shared" si="20"/>
        <v>岡山県岡山県</v>
      </c>
      <c r="E1343" s="200" t="s">
        <v>4388</v>
      </c>
      <c r="F1343" s="201" t="s">
        <v>4390</v>
      </c>
      <c r="G1343" s="202"/>
    </row>
    <row r="1344" spans="1:7">
      <c r="A1344" s="203" t="s">
        <v>4391</v>
      </c>
      <c r="B1344" s="203" t="s">
        <v>446</v>
      </c>
      <c r="C1344" s="203" t="s">
        <v>574</v>
      </c>
      <c r="D1344" s="203" t="str">
        <f t="shared" si="20"/>
        <v>岡山県岡山市</v>
      </c>
      <c r="E1344" s="203" t="s">
        <v>4391</v>
      </c>
      <c r="F1344" s="203" t="s">
        <v>4392</v>
      </c>
      <c r="G1344" s="203" t="s">
        <v>4393</v>
      </c>
    </row>
    <row r="1345" spans="1:7">
      <c r="A1345" s="203" t="s">
        <v>4394</v>
      </c>
      <c r="B1345" s="203" t="s">
        <v>446</v>
      </c>
      <c r="C1345" s="203" t="s">
        <v>674</v>
      </c>
      <c r="D1345" s="203" t="str">
        <f t="shared" si="20"/>
        <v>岡山県倉敷市</v>
      </c>
      <c r="E1345" s="203" t="s">
        <v>4394</v>
      </c>
      <c r="F1345" s="203" t="s">
        <v>4392</v>
      </c>
      <c r="G1345" s="203" t="s">
        <v>4395</v>
      </c>
    </row>
    <row r="1346" spans="1:7">
      <c r="A1346" s="203" t="s">
        <v>4396</v>
      </c>
      <c r="B1346" s="203" t="s">
        <v>446</v>
      </c>
      <c r="C1346" s="203" t="s">
        <v>4397</v>
      </c>
      <c r="D1346" s="203" t="str">
        <f t="shared" si="20"/>
        <v>岡山県津山市</v>
      </c>
      <c r="E1346" s="203" t="s">
        <v>4396</v>
      </c>
      <c r="F1346" s="203" t="s">
        <v>4392</v>
      </c>
      <c r="G1346" s="203" t="s">
        <v>4398</v>
      </c>
    </row>
    <row r="1347" spans="1:7">
      <c r="A1347" s="203" t="s">
        <v>4399</v>
      </c>
      <c r="B1347" s="203" t="s">
        <v>446</v>
      </c>
      <c r="C1347" s="203" t="s">
        <v>4400</v>
      </c>
      <c r="D1347" s="203" t="str">
        <f t="shared" ref="D1347:D1410" si="21">B1347&amp;C1347</f>
        <v>岡山県玉野市</v>
      </c>
      <c r="E1347" s="203" t="s">
        <v>4399</v>
      </c>
      <c r="F1347" s="203" t="s">
        <v>4392</v>
      </c>
      <c r="G1347" s="203" t="s">
        <v>4401</v>
      </c>
    </row>
    <row r="1348" spans="1:7">
      <c r="A1348" s="203" t="s">
        <v>4402</v>
      </c>
      <c r="B1348" s="203" t="s">
        <v>446</v>
      </c>
      <c r="C1348" s="203" t="s">
        <v>4403</v>
      </c>
      <c r="D1348" s="203" t="str">
        <f t="shared" si="21"/>
        <v>岡山県笠岡市</v>
      </c>
      <c r="E1348" s="203" t="s">
        <v>4402</v>
      </c>
      <c r="F1348" s="203" t="s">
        <v>4392</v>
      </c>
      <c r="G1348" s="203" t="s">
        <v>4404</v>
      </c>
    </row>
    <row r="1349" spans="1:7">
      <c r="A1349" s="203" t="s">
        <v>4405</v>
      </c>
      <c r="B1349" s="203" t="s">
        <v>446</v>
      </c>
      <c r="C1349" s="203" t="s">
        <v>4406</v>
      </c>
      <c r="D1349" s="203" t="str">
        <f t="shared" si="21"/>
        <v>岡山県井原市</v>
      </c>
      <c r="E1349" s="203" t="s">
        <v>4405</v>
      </c>
      <c r="F1349" s="203" t="s">
        <v>4392</v>
      </c>
      <c r="G1349" s="203" t="s">
        <v>4407</v>
      </c>
    </row>
    <row r="1350" spans="1:7">
      <c r="A1350" s="203" t="s">
        <v>4408</v>
      </c>
      <c r="B1350" s="203" t="s">
        <v>446</v>
      </c>
      <c r="C1350" s="203" t="s">
        <v>4409</v>
      </c>
      <c r="D1350" s="203" t="str">
        <f t="shared" si="21"/>
        <v>岡山県総社市</v>
      </c>
      <c r="E1350" s="203" t="s">
        <v>4408</v>
      </c>
      <c r="F1350" s="203" t="s">
        <v>4392</v>
      </c>
      <c r="G1350" s="203" t="s">
        <v>4410</v>
      </c>
    </row>
    <row r="1351" spans="1:7">
      <c r="A1351" s="203" t="s">
        <v>4411</v>
      </c>
      <c r="B1351" s="203" t="s">
        <v>446</v>
      </c>
      <c r="C1351" s="203" t="s">
        <v>4412</v>
      </c>
      <c r="D1351" s="203" t="str">
        <f t="shared" si="21"/>
        <v>岡山県高梁市</v>
      </c>
      <c r="E1351" s="203" t="s">
        <v>4411</v>
      </c>
      <c r="F1351" s="203" t="s">
        <v>4392</v>
      </c>
      <c r="G1351" s="203" t="s">
        <v>4413</v>
      </c>
    </row>
    <row r="1352" spans="1:7">
      <c r="A1352" s="203" t="s">
        <v>4414</v>
      </c>
      <c r="B1352" s="203" t="s">
        <v>446</v>
      </c>
      <c r="C1352" s="203" t="s">
        <v>4415</v>
      </c>
      <c r="D1352" s="203" t="str">
        <f t="shared" si="21"/>
        <v>岡山県新見市</v>
      </c>
      <c r="E1352" s="203" t="s">
        <v>4414</v>
      </c>
      <c r="F1352" s="203" t="s">
        <v>4392</v>
      </c>
      <c r="G1352" s="203" t="s">
        <v>4416</v>
      </c>
    </row>
    <row r="1353" spans="1:7">
      <c r="A1353" s="203" t="s">
        <v>4417</v>
      </c>
      <c r="B1353" s="203" t="s">
        <v>446</v>
      </c>
      <c r="C1353" s="203" t="s">
        <v>4418</v>
      </c>
      <c r="D1353" s="203" t="str">
        <f t="shared" si="21"/>
        <v>岡山県備前市</v>
      </c>
      <c r="E1353" s="203" t="s">
        <v>4417</v>
      </c>
      <c r="F1353" s="203" t="s">
        <v>4392</v>
      </c>
      <c r="G1353" s="203" t="s">
        <v>4419</v>
      </c>
    </row>
    <row r="1354" spans="1:7">
      <c r="A1354" s="203" t="s">
        <v>4420</v>
      </c>
      <c r="B1354" s="203" t="s">
        <v>446</v>
      </c>
      <c r="C1354" s="203" t="s">
        <v>4421</v>
      </c>
      <c r="D1354" s="203" t="str">
        <f t="shared" si="21"/>
        <v>岡山県瀬戸内市</v>
      </c>
      <c r="E1354" s="203" t="s">
        <v>4420</v>
      </c>
      <c r="F1354" s="203" t="s">
        <v>4392</v>
      </c>
      <c r="G1354" s="203" t="s">
        <v>4422</v>
      </c>
    </row>
    <row r="1355" spans="1:7">
      <c r="A1355" s="203" t="s">
        <v>4423</v>
      </c>
      <c r="B1355" s="203" t="s">
        <v>446</v>
      </c>
      <c r="C1355" s="203" t="s">
        <v>4424</v>
      </c>
      <c r="D1355" s="203" t="str">
        <f t="shared" si="21"/>
        <v>岡山県赤磐市</v>
      </c>
      <c r="E1355" s="203" t="s">
        <v>4423</v>
      </c>
      <c r="F1355" s="203" t="s">
        <v>4392</v>
      </c>
      <c r="G1355" s="203" t="s">
        <v>4425</v>
      </c>
    </row>
    <row r="1356" spans="1:7">
      <c r="A1356" s="203" t="s">
        <v>4426</v>
      </c>
      <c r="B1356" s="203" t="s">
        <v>446</v>
      </c>
      <c r="C1356" s="203" t="s">
        <v>4427</v>
      </c>
      <c r="D1356" s="203" t="str">
        <f t="shared" si="21"/>
        <v>岡山県真庭市</v>
      </c>
      <c r="E1356" s="203" t="s">
        <v>4426</v>
      </c>
      <c r="F1356" s="203" t="s">
        <v>4392</v>
      </c>
      <c r="G1356" s="203" t="s">
        <v>4428</v>
      </c>
    </row>
    <row r="1357" spans="1:7">
      <c r="A1357" s="203" t="s">
        <v>4429</v>
      </c>
      <c r="B1357" s="203" t="s">
        <v>446</v>
      </c>
      <c r="C1357" s="203" t="s">
        <v>4430</v>
      </c>
      <c r="D1357" s="203" t="str">
        <f t="shared" si="21"/>
        <v>岡山県美作市</v>
      </c>
      <c r="E1357" s="203" t="s">
        <v>4429</v>
      </c>
      <c r="F1357" s="203" t="s">
        <v>4392</v>
      </c>
      <c r="G1357" s="203" t="s">
        <v>4431</v>
      </c>
    </row>
    <row r="1358" spans="1:7">
      <c r="A1358" s="203" t="s">
        <v>4432</v>
      </c>
      <c r="B1358" s="203" t="s">
        <v>446</v>
      </c>
      <c r="C1358" s="203" t="s">
        <v>4433</v>
      </c>
      <c r="D1358" s="203" t="str">
        <f t="shared" si="21"/>
        <v>岡山県浅口市</v>
      </c>
      <c r="E1358" s="203" t="s">
        <v>4432</v>
      </c>
      <c r="F1358" s="203" t="s">
        <v>4392</v>
      </c>
      <c r="G1358" s="203" t="s">
        <v>4434</v>
      </c>
    </row>
    <row r="1359" spans="1:7">
      <c r="A1359" s="203" t="s">
        <v>4435</v>
      </c>
      <c r="B1359" s="203" t="s">
        <v>446</v>
      </c>
      <c r="C1359" s="203" t="s">
        <v>4436</v>
      </c>
      <c r="D1359" s="203" t="str">
        <f t="shared" si="21"/>
        <v>岡山県和気町</v>
      </c>
      <c r="E1359" s="203" t="s">
        <v>4435</v>
      </c>
      <c r="F1359" s="203" t="s">
        <v>4392</v>
      </c>
      <c r="G1359" s="203" t="s">
        <v>4437</v>
      </c>
    </row>
    <row r="1360" spans="1:7">
      <c r="A1360" s="203" t="s">
        <v>4438</v>
      </c>
      <c r="B1360" s="203" t="s">
        <v>446</v>
      </c>
      <c r="C1360" s="203" t="s">
        <v>4439</v>
      </c>
      <c r="D1360" s="203" t="str">
        <f t="shared" si="21"/>
        <v>岡山県早島町</v>
      </c>
      <c r="E1360" s="203" t="s">
        <v>4438</v>
      </c>
      <c r="F1360" s="203" t="s">
        <v>4392</v>
      </c>
      <c r="G1360" s="203" t="s">
        <v>4440</v>
      </c>
    </row>
    <row r="1361" spans="1:7">
      <c r="A1361" s="203" t="s">
        <v>4441</v>
      </c>
      <c r="B1361" s="203" t="s">
        <v>446</v>
      </c>
      <c r="C1361" s="203" t="s">
        <v>4442</v>
      </c>
      <c r="D1361" s="203" t="str">
        <f t="shared" si="21"/>
        <v>岡山県里庄町</v>
      </c>
      <c r="E1361" s="203" t="s">
        <v>4441</v>
      </c>
      <c r="F1361" s="203" t="s">
        <v>4392</v>
      </c>
      <c r="G1361" s="203" t="s">
        <v>4443</v>
      </c>
    </row>
    <row r="1362" spans="1:7">
      <c r="A1362" s="203" t="s">
        <v>4444</v>
      </c>
      <c r="B1362" s="203" t="s">
        <v>446</v>
      </c>
      <c r="C1362" s="203" t="s">
        <v>4445</v>
      </c>
      <c r="D1362" s="203" t="str">
        <f t="shared" si="21"/>
        <v>岡山県矢掛町</v>
      </c>
      <c r="E1362" s="203" t="s">
        <v>4444</v>
      </c>
      <c r="F1362" s="203" t="s">
        <v>4392</v>
      </c>
      <c r="G1362" s="203" t="s">
        <v>4446</v>
      </c>
    </row>
    <row r="1363" spans="1:7">
      <c r="A1363" s="203" t="s">
        <v>4447</v>
      </c>
      <c r="B1363" s="203" t="s">
        <v>446</v>
      </c>
      <c r="C1363" s="203" t="s">
        <v>4448</v>
      </c>
      <c r="D1363" s="203" t="str">
        <f t="shared" si="21"/>
        <v>岡山県新庄村</v>
      </c>
      <c r="E1363" s="203" t="s">
        <v>4447</v>
      </c>
      <c r="F1363" s="203" t="s">
        <v>4392</v>
      </c>
      <c r="G1363" s="203" t="s">
        <v>4449</v>
      </c>
    </row>
    <row r="1364" spans="1:7">
      <c r="A1364" s="203" t="s">
        <v>4450</v>
      </c>
      <c r="B1364" s="203" t="s">
        <v>446</v>
      </c>
      <c r="C1364" s="203" t="s">
        <v>4451</v>
      </c>
      <c r="D1364" s="203" t="str">
        <f t="shared" si="21"/>
        <v>岡山県鏡野町</v>
      </c>
      <c r="E1364" s="203" t="s">
        <v>4450</v>
      </c>
      <c r="F1364" s="203" t="s">
        <v>4392</v>
      </c>
      <c r="G1364" s="203" t="s">
        <v>4452</v>
      </c>
    </row>
    <row r="1365" spans="1:7">
      <c r="A1365" s="203" t="s">
        <v>4453</v>
      </c>
      <c r="B1365" s="203" t="s">
        <v>446</v>
      </c>
      <c r="C1365" s="203" t="s">
        <v>4454</v>
      </c>
      <c r="D1365" s="203" t="str">
        <f t="shared" si="21"/>
        <v>岡山県勝央町</v>
      </c>
      <c r="E1365" s="203" t="s">
        <v>4453</v>
      </c>
      <c r="F1365" s="203" t="s">
        <v>4392</v>
      </c>
      <c r="G1365" s="203" t="s">
        <v>4455</v>
      </c>
    </row>
    <row r="1366" spans="1:7">
      <c r="A1366" s="203" t="s">
        <v>4456</v>
      </c>
      <c r="B1366" s="203" t="s">
        <v>446</v>
      </c>
      <c r="C1366" s="203" t="s">
        <v>4457</v>
      </c>
      <c r="D1366" s="203" t="str">
        <f t="shared" si="21"/>
        <v>岡山県奈義町</v>
      </c>
      <c r="E1366" s="203" t="s">
        <v>4456</v>
      </c>
      <c r="F1366" s="203" t="s">
        <v>4392</v>
      </c>
      <c r="G1366" s="203" t="s">
        <v>4458</v>
      </c>
    </row>
    <row r="1367" spans="1:7">
      <c r="A1367" s="203" t="s">
        <v>4459</v>
      </c>
      <c r="B1367" s="203" t="s">
        <v>446</v>
      </c>
      <c r="C1367" s="203" t="s">
        <v>4460</v>
      </c>
      <c r="D1367" s="203" t="str">
        <f t="shared" si="21"/>
        <v>岡山県西粟倉村</v>
      </c>
      <c r="E1367" s="203" t="s">
        <v>4459</v>
      </c>
      <c r="F1367" s="203" t="s">
        <v>4392</v>
      </c>
      <c r="G1367" s="203" t="s">
        <v>4461</v>
      </c>
    </row>
    <row r="1368" spans="1:7">
      <c r="A1368" s="203" t="s">
        <v>4462</v>
      </c>
      <c r="B1368" s="203" t="s">
        <v>446</v>
      </c>
      <c r="C1368" s="203" t="s">
        <v>4463</v>
      </c>
      <c r="D1368" s="203" t="str">
        <f t="shared" si="21"/>
        <v>岡山県久米南町</v>
      </c>
      <c r="E1368" s="203" t="s">
        <v>4462</v>
      </c>
      <c r="F1368" s="203" t="s">
        <v>4392</v>
      </c>
      <c r="G1368" s="203" t="s">
        <v>4464</v>
      </c>
    </row>
    <row r="1369" spans="1:7">
      <c r="A1369" s="203" t="s">
        <v>4465</v>
      </c>
      <c r="B1369" s="203" t="s">
        <v>446</v>
      </c>
      <c r="C1369" s="203" t="s">
        <v>4466</v>
      </c>
      <c r="D1369" s="203" t="str">
        <f t="shared" si="21"/>
        <v>岡山県美咲町</v>
      </c>
      <c r="E1369" s="203" t="s">
        <v>4465</v>
      </c>
      <c r="F1369" s="203" t="s">
        <v>4392</v>
      </c>
      <c r="G1369" s="203" t="s">
        <v>3943</v>
      </c>
    </row>
    <row r="1370" spans="1:7">
      <c r="A1370" s="203" t="s">
        <v>4467</v>
      </c>
      <c r="B1370" s="203" t="s">
        <v>446</v>
      </c>
      <c r="C1370" s="203" t="s">
        <v>4468</v>
      </c>
      <c r="D1370" s="203" t="str">
        <f t="shared" si="21"/>
        <v>岡山県吉備中央町</v>
      </c>
      <c r="E1370" s="203" t="s">
        <v>4467</v>
      </c>
      <c r="F1370" s="203" t="s">
        <v>4392</v>
      </c>
      <c r="G1370" s="203" t="s">
        <v>4469</v>
      </c>
    </row>
    <row r="1371" spans="1:7">
      <c r="A1371" s="200" t="s">
        <v>4470</v>
      </c>
      <c r="B1371" s="200" t="s">
        <v>4471</v>
      </c>
      <c r="C1371" s="200" t="s">
        <v>4471</v>
      </c>
      <c r="D1371" s="200" t="str">
        <f t="shared" si="21"/>
        <v>広島県広島県</v>
      </c>
      <c r="E1371" s="200" t="s">
        <v>4470</v>
      </c>
      <c r="F1371" s="201" t="s">
        <v>4472</v>
      </c>
      <c r="G1371" s="202"/>
    </row>
    <row r="1372" spans="1:7">
      <c r="A1372" s="203" t="s">
        <v>4473</v>
      </c>
      <c r="B1372" s="203" t="s">
        <v>450</v>
      </c>
      <c r="C1372" s="203" t="s">
        <v>542</v>
      </c>
      <c r="D1372" s="203" t="str">
        <f t="shared" si="21"/>
        <v>広島県広島市</v>
      </c>
      <c r="E1372" s="203" t="s">
        <v>4473</v>
      </c>
      <c r="F1372" s="203" t="s">
        <v>4474</v>
      </c>
      <c r="G1372" s="203" t="s">
        <v>4475</v>
      </c>
    </row>
    <row r="1373" spans="1:7">
      <c r="A1373" s="203" t="s">
        <v>4476</v>
      </c>
      <c r="B1373" s="203" t="s">
        <v>450</v>
      </c>
      <c r="C1373" s="203" t="s">
        <v>765</v>
      </c>
      <c r="D1373" s="203" t="str">
        <f t="shared" si="21"/>
        <v>広島県呉市</v>
      </c>
      <c r="E1373" s="203" t="s">
        <v>4476</v>
      </c>
      <c r="F1373" s="203" t="s">
        <v>4474</v>
      </c>
      <c r="G1373" s="203" t="s">
        <v>4477</v>
      </c>
    </row>
    <row r="1374" spans="1:7">
      <c r="A1374" s="203" t="s">
        <v>4478</v>
      </c>
      <c r="B1374" s="203" t="s">
        <v>450</v>
      </c>
      <c r="C1374" s="203" t="s">
        <v>4479</v>
      </c>
      <c r="D1374" s="203" t="str">
        <f t="shared" si="21"/>
        <v>広島県竹原市</v>
      </c>
      <c r="E1374" s="203" t="s">
        <v>4478</v>
      </c>
      <c r="F1374" s="203" t="s">
        <v>4474</v>
      </c>
      <c r="G1374" s="203" t="s">
        <v>4480</v>
      </c>
    </row>
    <row r="1375" spans="1:7">
      <c r="A1375" s="203" t="s">
        <v>4481</v>
      </c>
      <c r="B1375" s="203" t="s">
        <v>450</v>
      </c>
      <c r="C1375" s="203" t="s">
        <v>4482</v>
      </c>
      <c r="D1375" s="203" t="str">
        <f t="shared" si="21"/>
        <v>広島県三原市</v>
      </c>
      <c r="E1375" s="203" t="s">
        <v>4481</v>
      </c>
      <c r="F1375" s="203" t="s">
        <v>4474</v>
      </c>
      <c r="G1375" s="203" t="s">
        <v>4483</v>
      </c>
    </row>
    <row r="1376" spans="1:7">
      <c r="A1376" s="203" t="s">
        <v>4484</v>
      </c>
      <c r="B1376" s="203" t="s">
        <v>450</v>
      </c>
      <c r="C1376" s="203" t="s">
        <v>4485</v>
      </c>
      <c r="D1376" s="203" t="str">
        <f t="shared" si="21"/>
        <v>広島県尾道市</v>
      </c>
      <c r="E1376" s="203" t="s">
        <v>4484</v>
      </c>
      <c r="F1376" s="203" t="s">
        <v>4474</v>
      </c>
      <c r="G1376" s="203" t="s">
        <v>4486</v>
      </c>
    </row>
    <row r="1377" spans="1:7">
      <c r="A1377" s="203" t="s">
        <v>4487</v>
      </c>
      <c r="B1377" s="203" t="s">
        <v>450</v>
      </c>
      <c r="C1377" s="203" t="s">
        <v>631</v>
      </c>
      <c r="D1377" s="203" t="str">
        <f t="shared" si="21"/>
        <v>広島県福山市</v>
      </c>
      <c r="E1377" s="203" t="s">
        <v>4487</v>
      </c>
      <c r="F1377" s="203" t="s">
        <v>4474</v>
      </c>
      <c r="G1377" s="203" t="s">
        <v>4488</v>
      </c>
    </row>
    <row r="1378" spans="1:7">
      <c r="A1378" s="203" t="s">
        <v>4489</v>
      </c>
      <c r="B1378" s="203" t="s">
        <v>450</v>
      </c>
      <c r="C1378" s="203" t="s">
        <v>2464</v>
      </c>
      <c r="D1378" s="203" t="str">
        <f t="shared" si="21"/>
        <v>広島県府中市</v>
      </c>
      <c r="E1378" s="203" t="s">
        <v>4489</v>
      </c>
      <c r="F1378" s="203" t="s">
        <v>4474</v>
      </c>
      <c r="G1378" s="203" t="s">
        <v>2465</v>
      </c>
    </row>
    <row r="1379" spans="1:7">
      <c r="A1379" s="203" t="s">
        <v>4490</v>
      </c>
      <c r="B1379" s="203" t="s">
        <v>450</v>
      </c>
      <c r="C1379" s="203" t="s">
        <v>4491</v>
      </c>
      <c r="D1379" s="203" t="str">
        <f t="shared" si="21"/>
        <v>広島県三次市</v>
      </c>
      <c r="E1379" s="203" t="s">
        <v>4490</v>
      </c>
      <c r="F1379" s="203" t="s">
        <v>4474</v>
      </c>
      <c r="G1379" s="203" t="s">
        <v>3552</v>
      </c>
    </row>
    <row r="1380" spans="1:7">
      <c r="A1380" s="203" t="s">
        <v>4492</v>
      </c>
      <c r="B1380" s="203" t="s">
        <v>450</v>
      </c>
      <c r="C1380" s="203" t="s">
        <v>4493</v>
      </c>
      <c r="D1380" s="203" t="str">
        <f t="shared" si="21"/>
        <v>広島県庄原市</v>
      </c>
      <c r="E1380" s="203" t="s">
        <v>4492</v>
      </c>
      <c r="F1380" s="203" t="s">
        <v>4474</v>
      </c>
      <c r="G1380" s="203" t="s">
        <v>4494</v>
      </c>
    </row>
    <row r="1381" spans="1:7">
      <c r="A1381" s="203" t="s">
        <v>4495</v>
      </c>
      <c r="B1381" s="203" t="s">
        <v>450</v>
      </c>
      <c r="C1381" s="203" t="s">
        <v>4496</v>
      </c>
      <c r="D1381" s="203" t="str">
        <f t="shared" si="21"/>
        <v>広島県大竹市</v>
      </c>
      <c r="E1381" s="203" t="s">
        <v>4495</v>
      </c>
      <c r="F1381" s="203" t="s">
        <v>4474</v>
      </c>
      <c r="G1381" s="203" t="s">
        <v>4497</v>
      </c>
    </row>
    <row r="1382" spans="1:7">
      <c r="A1382" s="203" t="s">
        <v>4498</v>
      </c>
      <c r="B1382" s="203" t="s">
        <v>450</v>
      </c>
      <c r="C1382" s="203" t="s">
        <v>4499</v>
      </c>
      <c r="D1382" s="203" t="str">
        <f t="shared" si="21"/>
        <v>広島県東広島市</v>
      </c>
      <c r="E1382" s="203" t="s">
        <v>4498</v>
      </c>
      <c r="F1382" s="203" t="s">
        <v>4474</v>
      </c>
      <c r="G1382" s="203" t="s">
        <v>4500</v>
      </c>
    </row>
    <row r="1383" spans="1:7">
      <c r="A1383" s="203" t="s">
        <v>4501</v>
      </c>
      <c r="B1383" s="203" t="s">
        <v>450</v>
      </c>
      <c r="C1383" s="203" t="s">
        <v>4502</v>
      </c>
      <c r="D1383" s="203" t="str">
        <f t="shared" si="21"/>
        <v>広島県廿日市市</v>
      </c>
      <c r="E1383" s="203" t="s">
        <v>4501</v>
      </c>
      <c r="F1383" s="203" t="s">
        <v>4474</v>
      </c>
      <c r="G1383" s="203" t="s">
        <v>4503</v>
      </c>
    </row>
    <row r="1384" spans="1:7">
      <c r="A1384" s="203" t="s">
        <v>4504</v>
      </c>
      <c r="B1384" s="203" t="s">
        <v>450</v>
      </c>
      <c r="C1384" s="203" t="s">
        <v>4505</v>
      </c>
      <c r="D1384" s="203" t="str">
        <f t="shared" si="21"/>
        <v>広島県安芸高田市</v>
      </c>
      <c r="E1384" s="203" t="s">
        <v>4504</v>
      </c>
      <c r="F1384" s="203" t="s">
        <v>4474</v>
      </c>
      <c r="G1384" s="203" t="s">
        <v>4506</v>
      </c>
    </row>
    <row r="1385" spans="1:7">
      <c r="A1385" s="203" t="s">
        <v>4507</v>
      </c>
      <c r="B1385" s="203" t="s">
        <v>450</v>
      </c>
      <c r="C1385" s="203" t="s">
        <v>4508</v>
      </c>
      <c r="D1385" s="203" t="str">
        <f t="shared" si="21"/>
        <v>広島県江田島市</v>
      </c>
      <c r="E1385" s="203" t="s">
        <v>4507</v>
      </c>
      <c r="F1385" s="203" t="s">
        <v>4474</v>
      </c>
      <c r="G1385" s="203" t="s">
        <v>4509</v>
      </c>
    </row>
    <row r="1386" spans="1:7">
      <c r="A1386" s="203" t="s">
        <v>4510</v>
      </c>
      <c r="B1386" s="203" t="s">
        <v>450</v>
      </c>
      <c r="C1386" s="203" t="s">
        <v>4511</v>
      </c>
      <c r="D1386" s="203" t="str">
        <f t="shared" si="21"/>
        <v>広島県府中町</v>
      </c>
      <c r="E1386" s="203" t="s">
        <v>4510</v>
      </c>
      <c r="F1386" s="203" t="s">
        <v>4474</v>
      </c>
      <c r="G1386" s="203" t="s">
        <v>4512</v>
      </c>
    </row>
    <row r="1387" spans="1:7">
      <c r="A1387" s="203" t="s">
        <v>4513</v>
      </c>
      <c r="B1387" s="203" t="s">
        <v>450</v>
      </c>
      <c r="C1387" s="203" t="s">
        <v>4514</v>
      </c>
      <c r="D1387" s="203" t="str">
        <f t="shared" si="21"/>
        <v>広島県海田町</v>
      </c>
      <c r="E1387" s="203" t="s">
        <v>4513</v>
      </c>
      <c r="F1387" s="203" t="s">
        <v>4474</v>
      </c>
      <c r="G1387" s="203" t="s">
        <v>4515</v>
      </c>
    </row>
    <row r="1388" spans="1:7">
      <c r="A1388" s="203" t="s">
        <v>4516</v>
      </c>
      <c r="B1388" s="203" t="s">
        <v>450</v>
      </c>
      <c r="C1388" s="203" t="s">
        <v>4517</v>
      </c>
      <c r="D1388" s="203" t="str">
        <f t="shared" si="21"/>
        <v>広島県熊野町</v>
      </c>
      <c r="E1388" s="203" t="s">
        <v>4516</v>
      </c>
      <c r="F1388" s="203" t="s">
        <v>4474</v>
      </c>
      <c r="G1388" s="203" t="s">
        <v>4518</v>
      </c>
    </row>
    <row r="1389" spans="1:7">
      <c r="A1389" s="203" t="s">
        <v>4519</v>
      </c>
      <c r="B1389" s="203" t="s">
        <v>450</v>
      </c>
      <c r="C1389" s="203" t="s">
        <v>4520</v>
      </c>
      <c r="D1389" s="203" t="str">
        <f t="shared" si="21"/>
        <v>広島県坂町</v>
      </c>
      <c r="E1389" s="203" t="s">
        <v>4519</v>
      </c>
      <c r="F1389" s="203" t="s">
        <v>4474</v>
      </c>
      <c r="G1389" s="203" t="s">
        <v>4521</v>
      </c>
    </row>
    <row r="1390" spans="1:7">
      <c r="A1390" s="203" t="s">
        <v>4522</v>
      </c>
      <c r="B1390" s="203" t="s">
        <v>450</v>
      </c>
      <c r="C1390" s="203" t="s">
        <v>4523</v>
      </c>
      <c r="D1390" s="203" t="str">
        <f t="shared" si="21"/>
        <v>広島県安芸太田町</v>
      </c>
      <c r="E1390" s="203" t="s">
        <v>4522</v>
      </c>
      <c r="F1390" s="203" t="s">
        <v>4474</v>
      </c>
      <c r="G1390" s="203" t="s">
        <v>4524</v>
      </c>
    </row>
    <row r="1391" spans="1:7">
      <c r="A1391" s="203" t="s">
        <v>4525</v>
      </c>
      <c r="B1391" s="203" t="s">
        <v>450</v>
      </c>
      <c r="C1391" s="203" t="s">
        <v>4526</v>
      </c>
      <c r="D1391" s="203" t="str">
        <f t="shared" si="21"/>
        <v>広島県北広島町</v>
      </c>
      <c r="E1391" s="203" t="s">
        <v>4525</v>
      </c>
      <c r="F1391" s="203" t="s">
        <v>4474</v>
      </c>
      <c r="G1391" s="203" t="s">
        <v>4527</v>
      </c>
    </row>
    <row r="1392" spans="1:7">
      <c r="A1392" s="203" t="s">
        <v>4528</v>
      </c>
      <c r="B1392" s="203" t="s">
        <v>450</v>
      </c>
      <c r="C1392" s="203" t="s">
        <v>4529</v>
      </c>
      <c r="D1392" s="203" t="str">
        <f t="shared" si="21"/>
        <v>広島県大崎上島町</v>
      </c>
      <c r="E1392" s="203" t="s">
        <v>4528</v>
      </c>
      <c r="F1392" s="203" t="s">
        <v>4474</v>
      </c>
      <c r="G1392" s="203" t="s">
        <v>4530</v>
      </c>
    </row>
    <row r="1393" spans="1:7">
      <c r="A1393" s="203" t="s">
        <v>4531</v>
      </c>
      <c r="B1393" s="203" t="s">
        <v>450</v>
      </c>
      <c r="C1393" s="203" t="s">
        <v>4532</v>
      </c>
      <c r="D1393" s="203" t="str">
        <f t="shared" si="21"/>
        <v>広島県世羅町</v>
      </c>
      <c r="E1393" s="203" t="s">
        <v>4531</v>
      </c>
      <c r="F1393" s="203" t="s">
        <v>4474</v>
      </c>
      <c r="G1393" s="203" t="s">
        <v>4533</v>
      </c>
    </row>
    <row r="1394" spans="1:7">
      <c r="A1394" s="203" t="s">
        <v>4534</v>
      </c>
      <c r="B1394" s="203" t="s">
        <v>450</v>
      </c>
      <c r="C1394" s="203" t="s">
        <v>4535</v>
      </c>
      <c r="D1394" s="203" t="str">
        <f t="shared" si="21"/>
        <v>広島県神石高原町</v>
      </c>
      <c r="E1394" s="203" t="s">
        <v>4534</v>
      </c>
      <c r="F1394" s="203" t="s">
        <v>4474</v>
      </c>
      <c r="G1394" s="203" t="s">
        <v>4536</v>
      </c>
    </row>
    <row r="1395" spans="1:7">
      <c r="A1395" s="200" t="s">
        <v>4537</v>
      </c>
      <c r="B1395" s="200" t="s">
        <v>4538</v>
      </c>
      <c r="C1395" s="200" t="s">
        <v>4538</v>
      </c>
      <c r="D1395" s="200" t="str">
        <f t="shared" si="21"/>
        <v>山口県山口県</v>
      </c>
      <c r="E1395" s="200" t="s">
        <v>4537</v>
      </c>
      <c r="F1395" s="201" t="s">
        <v>4539</v>
      </c>
      <c r="G1395" s="202"/>
    </row>
    <row r="1396" spans="1:7">
      <c r="A1396" s="203" t="s">
        <v>4540</v>
      </c>
      <c r="B1396" s="203" t="s">
        <v>454</v>
      </c>
      <c r="C1396" s="203" t="s">
        <v>705</v>
      </c>
      <c r="D1396" s="203" t="str">
        <f t="shared" si="21"/>
        <v>山口県下関市</v>
      </c>
      <c r="E1396" s="203" t="s">
        <v>4540</v>
      </c>
      <c r="F1396" s="203" t="s">
        <v>4541</v>
      </c>
      <c r="G1396" s="203" t="s">
        <v>4542</v>
      </c>
    </row>
    <row r="1397" spans="1:7">
      <c r="A1397" s="203" t="s">
        <v>4543</v>
      </c>
      <c r="B1397" s="203" t="s">
        <v>454</v>
      </c>
      <c r="C1397" s="203" t="s">
        <v>4544</v>
      </c>
      <c r="D1397" s="203" t="str">
        <f t="shared" si="21"/>
        <v>山口県宇部市</v>
      </c>
      <c r="E1397" s="203" t="s">
        <v>4543</v>
      </c>
      <c r="F1397" s="203" t="s">
        <v>4541</v>
      </c>
      <c r="G1397" s="203" t="s">
        <v>4545</v>
      </c>
    </row>
    <row r="1398" spans="1:7">
      <c r="A1398" s="203" t="s">
        <v>4546</v>
      </c>
      <c r="B1398" s="203" t="s">
        <v>454</v>
      </c>
      <c r="C1398" s="203" t="s">
        <v>4547</v>
      </c>
      <c r="D1398" s="203" t="str">
        <f t="shared" si="21"/>
        <v>山口県山口市</v>
      </c>
      <c r="E1398" s="203" t="s">
        <v>4546</v>
      </c>
      <c r="F1398" s="203" t="s">
        <v>4541</v>
      </c>
      <c r="G1398" s="203" t="s">
        <v>4548</v>
      </c>
    </row>
    <row r="1399" spans="1:7">
      <c r="A1399" s="203" t="s">
        <v>4549</v>
      </c>
      <c r="B1399" s="203" t="s">
        <v>454</v>
      </c>
      <c r="C1399" s="203" t="s">
        <v>4550</v>
      </c>
      <c r="D1399" s="203" t="str">
        <f t="shared" si="21"/>
        <v>山口県萩市</v>
      </c>
      <c r="E1399" s="203" t="s">
        <v>4549</v>
      </c>
      <c r="F1399" s="203" t="s">
        <v>4541</v>
      </c>
      <c r="G1399" s="203" t="s">
        <v>4551</v>
      </c>
    </row>
    <row r="1400" spans="1:7">
      <c r="A1400" s="203" t="s">
        <v>4552</v>
      </c>
      <c r="B1400" s="203" t="s">
        <v>454</v>
      </c>
      <c r="C1400" s="203" t="s">
        <v>4553</v>
      </c>
      <c r="D1400" s="203" t="str">
        <f t="shared" si="21"/>
        <v>山口県防府市</v>
      </c>
      <c r="E1400" s="203" t="s">
        <v>4552</v>
      </c>
      <c r="F1400" s="203" t="s">
        <v>4541</v>
      </c>
      <c r="G1400" s="203" t="s">
        <v>4554</v>
      </c>
    </row>
    <row r="1401" spans="1:7">
      <c r="A1401" s="203" t="s">
        <v>4555</v>
      </c>
      <c r="B1401" s="203" t="s">
        <v>454</v>
      </c>
      <c r="C1401" s="203" t="s">
        <v>4556</v>
      </c>
      <c r="D1401" s="203" t="str">
        <f t="shared" si="21"/>
        <v>山口県下松市</v>
      </c>
      <c r="E1401" s="203" t="s">
        <v>4555</v>
      </c>
      <c r="F1401" s="203" t="s">
        <v>4541</v>
      </c>
      <c r="G1401" s="203" t="s">
        <v>4557</v>
      </c>
    </row>
    <row r="1402" spans="1:7">
      <c r="A1402" s="203" t="s">
        <v>4558</v>
      </c>
      <c r="B1402" s="203" t="s">
        <v>454</v>
      </c>
      <c r="C1402" s="203" t="s">
        <v>4559</v>
      </c>
      <c r="D1402" s="203" t="str">
        <f t="shared" si="21"/>
        <v>山口県岩国市</v>
      </c>
      <c r="E1402" s="203" t="s">
        <v>4558</v>
      </c>
      <c r="F1402" s="203" t="s">
        <v>4541</v>
      </c>
      <c r="G1402" s="203" t="s">
        <v>4560</v>
      </c>
    </row>
    <row r="1403" spans="1:7">
      <c r="A1403" s="203" t="s">
        <v>4561</v>
      </c>
      <c r="B1403" s="203" t="s">
        <v>454</v>
      </c>
      <c r="C1403" s="203" t="s">
        <v>4562</v>
      </c>
      <c r="D1403" s="203" t="str">
        <f t="shared" si="21"/>
        <v>山口県光市</v>
      </c>
      <c r="E1403" s="203" t="s">
        <v>4561</v>
      </c>
      <c r="F1403" s="203" t="s">
        <v>4541</v>
      </c>
      <c r="G1403" s="203" t="s">
        <v>4563</v>
      </c>
    </row>
    <row r="1404" spans="1:7">
      <c r="A1404" s="203" t="s">
        <v>4564</v>
      </c>
      <c r="B1404" s="203" t="s">
        <v>454</v>
      </c>
      <c r="C1404" s="203" t="s">
        <v>4565</v>
      </c>
      <c r="D1404" s="203" t="str">
        <f t="shared" si="21"/>
        <v>山口県長門市</v>
      </c>
      <c r="E1404" s="203" t="s">
        <v>4564</v>
      </c>
      <c r="F1404" s="203" t="s">
        <v>4541</v>
      </c>
      <c r="G1404" s="203" t="s">
        <v>4566</v>
      </c>
    </row>
    <row r="1405" spans="1:7">
      <c r="A1405" s="203" t="s">
        <v>4567</v>
      </c>
      <c r="B1405" s="203" t="s">
        <v>454</v>
      </c>
      <c r="C1405" s="203" t="s">
        <v>4568</v>
      </c>
      <c r="D1405" s="203" t="str">
        <f t="shared" si="21"/>
        <v>山口県柳井市</v>
      </c>
      <c r="E1405" s="203" t="s">
        <v>4567</v>
      </c>
      <c r="F1405" s="203" t="s">
        <v>4541</v>
      </c>
      <c r="G1405" s="203" t="s">
        <v>4569</v>
      </c>
    </row>
    <row r="1406" spans="1:7">
      <c r="A1406" s="203" t="s">
        <v>4570</v>
      </c>
      <c r="B1406" s="203" t="s">
        <v>454</v>
      </c>
      <c r="C1406" s="203" t="s">
        <v>4571</v>
      </c>
      <c r="D1406" s="203" t="str">
        <f t="shared" si="21"/>
        <v>山口県美祢市</v>
      </c>
      <c r="E1406" s="203" t="s">
        <v>4570</v>
      </c>
      <c r="F1406" s="203" t="s">
        <v>4541</v>
      </c>
      <c r="G1406" s="203" t="s">
        <v>4572</v>
      </c>
    </row>
    <row r="1407" spans="1:7">
      <c r="A1407" s="203" t="s">
        <v>4573</v>
      </c>
      <c r="B1407" s="203" t="s">
        <v>454</v>
      </c>
      <c r="C1407" s="203" t="s">
        <v>4574</v>
      </c>
      <c r="D1407" s="203" t="str">
        <f t="shared" si="21"/>
        <v>山口県周南市</v>
      </c>
      <c r="E1407" s="203" t="s">
        <v>4573</v>
      </c>
      <c r="F1407" s="203" t="s">
        <v>4541</v>
      </c>
      <c r="G1407" s="203" t="s">
        <v>4575</v>
      </c>
    </row>
    <row r="1408" spans="1:7">
      <c r="A1408" s="203" t="s">
        <v>4576</v>
      </c>
      <c r="B1408" s="203" t="s">
        <v>454</v>
      </c>
      <c r="C1408" s="203" t="s">
        <v>4577</v>
      </c>
      <c r="D1408" s="203" t="str">
        <f t="shared" si="21"/>
        <v>山口県山陽小野田市</v>
      </c>
      <c r="E1408" s="203" t="s">
        <v>4576</v>
      </c>
      <c r="F1408" s="203" t="s">
        <v>4541</v>
      </c>
      <c r="G1408" s="203" t="s">
        <v>4578</v>
      </c>
    </row>
    <row r="1409" spans="1:7">
      <c r="A1409" s="203" t="s">
        <v>4579</v>
      </c>
      <c r="B1409" s="203" t="s">
        <v>454</v>
      </c>
      <c r="C1409" s="203" t="s">
        <v>4580</v>
      </c>
      <c r="D1409" s="203" t="str">
        <f t="shared" si="21"/>
        <v>山口県周防大島町</v>
      </c>
      <c r="E1409" s="203" t="s">
        <v>4579</v>
      </c>
      <c r="F1409" s="203" t="s">
        <v>4541</v>
      </c>
      <c r="G1409" s="203" t="s">
        <v>4581</v>
      </c>
    </row>
    <row r="1410" spans="1:7">
      <c r="A1410" s="203" t="s">
        <v>4582</v>
      </c>
      <c r="B1410" s="203" t="s">
        <v>454</v>
      </c>
      <c r="C1410" s="203" t="s">
        <v>4583</v>
      </c>
      <c r="D1410" s="203" t="str">
        <f t="shared" si="21"/>
        <v>山口県和木町</v>
      </c>
      <c r="E1410" s="203" t="s">
        <v>4582</v>
      </c>
      <c r="F1410" s="203" t="s">
        <v>4541</v>
      </c>
      <c r="G1410" s="203" t="s">
        <v>4584</v>
      </c>
    </row>
    <row r="1411" spans="1:7">
      <c r="A1411" s="203" t="s">
        <v>4585</v>
      </c>
      <c r="B1411" s="203" t="s">
        <v>454</v>
      </c>
      <c r="C1411" s="203" t="s">
        <v>4586</v>
      </c>
      <c r="D1411" s="203" t="str">
        <f t="shared" ref="D1411:D1474" si="22">B1411&amp;C1411</f>
        <v>山口県上関町</v>
      </c>
      <c r="E1411" s="203" t="s">
        <v>4585</v>
      </c>
      <c r="F1411" s="203" t="s">
        <v>4541</v>
      </c>
      <c r="G1411" s="203" t="s">
        <v>4587</v>
      </c>
    </row>
    <row r="1412" spans="1:7">
      <c r="A1412" s="203" t="s">
        <v>4588</v>
      </c>
      <c r="B1412" s="203" t="s">
        <v>454</v>
      </c>
      <c r="C1412" s="203" t="s">
        <v>4589</v>
      </c>
      <c r="D1412" s="203" t="str">
        <f t="shared" si="22"/>
        <v>山口県田布施町</v>
      </c>
      <c r="E1412" s="203" t="s">
        <v>4588</v>
      </c>
      <c r="F1412" s="203" t="s">
        <v>4541</v>
      </c>
      <c r="G1412" s="203" t="s">
        <v>4590</v>
      </c>
    </row>
    <row r="1413" spans="1:7">
      <c r="A1413" s="203" t="s">
        <v>4591</v>
      </c>
      <c r="B1413" s="203" t="s">
        <v>454</v>
      </c>
      <c r="C1413" s="203" t="s">
        <v>4592</v>
      </c>
      <c r="D1413" s="203" t="str">
        <f t="shared" si="22"/>
        <v>山口県平生町</v>
      </c>
      <c r="E1413" s="203" t="s">
        <v>4591</v>
      </c>
      <c r="F1413" s="203" t="s">
        <v>4541</v>
      </c>
      <c r="G1413" s="203" t="s">
        <v>4593</v>
      </c>
    </row>
    <row r="1414" spans="1:7">
      <c r="A1414" s="203" t="s">
        <v>4594</v>
      </c>
      <c r="B1414" s="203" t="s">
        <v>454</v>
      </c>
      <c r="C1414" s="203" t="s">
        <v>4595</v>
      </c>
      <c r="D1414" s="203" t="str">
        <f t="shared" si="22"/>
        <v>山口県阿武町</v>
      </c>
      <c r="E1414" s="203" t="s">
        <v>4594</v>
      </c>
      <c r="F1414" s="203" t="s">
        <v>4541</v>
      </c>
      <c r="G1414" s="203" t="s">
        <v>4596</v>
      </c>
    </row>
    <row r="1415" spans="1:7">
      <c r="A1415" s="200" t="s">
        <v>4597</v>
      </c>
      <c r="B1415" s="200" t="s">
        <v>4598</v>
      </c>
      <c r="C1415" s="200" t="s">
        <v>4598</v>
      </c>
      <c r="D1415" s="200" t="str">
        <f t="shared" si="22"/>
        <v>徳島県徳島県</v>
      </c>
      <c r="E1415" s="200" t="s">
        <v>4597</v>
      </c>
      <c r="F1415" s="201" t="s">
        <v>4599</v>
      </c>
      <c r="G1415" s="202"/>
    </row>
    <row r="1416" spans="1:7">
      <c r="A1416" s="203" t="s">
        <v>4600</v>
      </c>
      <c r="B1416" s="203" t="s">
        <v>458</v>
      </c>
      <c r="C1416" s="203" t="s">
        <v>4601</v>
      </c>
      <c r="D1416" s="203" t="str">
        <f t="shared" si="22"/>
        <v>徳島県徳島市</v>
      </c>
      <c r="E1416" s="203" t="s">
        <v>4600</v>
      </c>
      <c r="F1416" s="203" t="s">
        <v>4602</v>
      </c>
      <c r="G1416" s="203" t="s">
        <v>4603</v>
      </c>
    </row>
    <row r="1417" spans="1:7">
      <c r="A1417" s="203" t="s">
        <v>4604</v>
      </c>
      <c r="B1417" s="203" t="s">
        <v>458</v>
      </c>
      <c r="C1417" s="203" t="s">
        <v>4605</v>
      </c>
      <c r="D1417" s="203" t="str">
        <f t="shared" si="22"/>
        <v>徳島県鳴門市</v>
      </c>
      <c r="E1417" s="203" t="s">
        <v>4604</v>
      </c>
      <c r="F1417" s="203" t="s">
        <v>4602</v>
      </c>
      <c r="G1417" s="203" t="s">
        <v>4606</v>
      </c>
    </row>
    <row r="1418" spans="1:7">
      <c r="A1418" s="203" t="s">
        <v>4607</v>
      </c>
      <c r="B1418" s="203" t="s">
        <v>458</v>
      </c>
      <c r="C1418" s="203" t="s">
        <v>4608</v>
      </c>
      <c r="D1418" s="203" t="str">
        <f t="shared" si="22"/>
        <v>徳島県小松島市</v>
      </c>
      <c r="E1418" s="203" t="s">
        <v>4607</v>
      </c>
      <c r="F1418" s="203" t="s">
        <v>4602</v>
      </c>
      <c r="G1418" s="203" t="s">
        <v>4609</v>
      </c>
    </row>
    <row r="1419" spans="1:7">
      <c r="A1419" s="203" t="s">
        <v>4610</v>
      </c>
      <c r="B1419" s="203" t="s">
        <v>458</v>
      </c>
      <c r="C1419" s="203" t="s">
        <v>4611</v>
      </c>
      <c r="D1419" s="203" t="str">
        <f t="shared" si="22"/>
        <v>徳島県阿南市</v>
      </c>
      <c r="E1419" s="203" t="s">
        <v>4610</v>
      </c>
      <c r="F1419" s="203" t="s">
        <v>4602</v>
      </c>
      <c r="G1419" s="203" t="s">
        <v>4612</v>
      </c>
    </row>
    <row r="1420" spans="1:7">
      <c r="A1420" s="203" t="s">
        <v>4613</v>
      </c>
      <c r="B1420" s="203" t="s">
        <v>458</v>
      </c>
      <c r="C1420" s="203" t="s">
        <v>4614</v>
      </c>
      <c r="D1420" s="203" t="str">
        <f t="shared" si="22"/>
        <v>徳島県吉野川市</v>
      </c>
      <c r="E1420" s="203" t="s">
        <v>4613</v>
      </c>
      <c r="F1420" s="203" t="s">
        <v>4602</v>
      </c>
      <c r="G1420" s="203" t="s">
        <v>4615</v>
      </c>
    </row>
    <row r="1421" spans="1:7">
      <c r="A1421" s="203" t="s">
        <v>4616</v>
      </c>
      <c r="B1421" s="203" t="s">
        <v>458</v>
      </c>
      <c r="C1421" s="203" t="s">
        <v>4617</v>
      </c>
      <c r="D1421" s="203" t="str">
        <f t="shared" si="22"/>
        <v>徳島県阿波市</v>
      </c>
      <c r="E1421" s="203" t="s">
        <v>4616</v>
      </c>
      <c r="F1421" s="203" t="s">
        <v>4602</v>
      </c>
      <c r="G1421" s="203" t="s">
        <v>4618</v>
      </c>
    </row>
    <row r="1422" spans="1:7">
      <c r="A1422" s="203" t="s">
        <v>4619</v>
      </c>
      <c r="B1422" s="203" t="s">
        <v>458</v>
      </c>
      <c r="C1422" s="203" t="s">
        <v>4620</v>
      </c>
      <c r="D1422" s="203" t="str">
        <f t="shared" si="22"/>
        <v>徳島県美馬市</v>
      </c>
      <c r="E1422" s="203" t="s">
        <v>4619</v>
      </c>
      <c r="F1422" s="203" t="s">
        <v>4602</v>
      </c>
      <c r="G1422" s="203" t="s">
        <v>4621</v>
      </c>
    </row>
    <row r="1423" spans="1:7">
      <c r="A1423" s="203" t="s">
        <v>4622</v>
      </c>
      <c r="B1423" s="203" t="s">
        <v>458</v>
      </c>
      <c r="C1423" s="203" t="s">
        <v>4623</v>
      </c>
      <c r="D1423" s="203" t="str">
        <f t="shared" si="22"/>
        <v>徳島県三好市</v>
      </c>
      <c r="E1423" s="203" t="s">
        <v>4622</v>
      </c>
      <c r="F1423" s="203" t="s">
        <v>4602</v>
      </c>
      <c r="G1423" s="203" t="s">
        <v>3552</v>
      </c>
    </row>
    <row r="1424" spans="1:7">
      <c r="A1424" s="203" t="s">
        <v>4624</v>
      </c>
      <c r="B1424" s="203" t="s">
        <v>458</v>
      </c>
      <c r="C1424" s="203" t="s">
        <v>4625</v>
      </c>
      <c r="D1424" s="203" t="str">
        <f t="shared" si="22"/>
        <v>徳島県勝浦町</v>
      </c>
      <c r="E1424" s="203" t="s">
        <v>4624</v>
      </c>
      <c r="F1424" s="203" t="s">
        <v>4602</v>
      </c>
      <c r="G1424" s="203" t="s">
        <v>4626</v>
      </c>
    </row>
    <row r="1425" spans="1:7">
      <c r="A1425" s="203" t="s">
        <v>4627</v>
      </c>
      <c r="B1425" s="203" t="s">
        <v>458</v>
      </c>
      <c r="C1425" s="203" t="s">
        <v>4628</v>
      </c>
      <c r="D1425" s="203" t="str">
        <f t="shared" si="22"/>
        <v>徳島県上勝町</v>
      </c>
      <c r="E1425" s="203" t="s">
        <v>4627</v>
      </c>
      <c r="F1425" s="203" t="s">
        <v>4602</v>
      </c>
      <c r="G1425" s="203" t="s">
        <v>4629</v>
      </c>
    </row>
    <row r="1426" spans="1:7">
      <c r="A1426" s="203" t="s">
        <v>4630</v>
      </c>
      <c r="B1426" s="203" t="s">
        <v>458</v>
      </c>
      <c r="C1426" s="203" t="s">
        <v>4631</v>
      </c>
      <c r="D1426" s="203" t="str">
        <f t="shared" si="22"/>
        <v>徳島県佐那河内村</v>
      </c>
      <c r="E1426" s="203" t="s">
        <v>4630</v>
      </c>
      <c r="F1426" s="203" t="s">
        <v>4602</v>
      </c>
      <c r="G1426" s="203" t="s">
        <v>4632</v>
      </c>
    </row>
    <row r="1427" spans="1:7">
      <c r="A1427" s="203" t="s">
        <v>4633</v>
      </c>
      <c r="B1427" s="203" t="s">
        <v>458</v>
      </c>
      <c r="C1427" s="203" t="s">
        <v>4634</v>
      </c>
      <c r="D1427" s="203" t="str">
        <f t="shared" si="22"/>
        <v>徳島県石井町</v>
      </c>
      <c r="E1427" s="203" t="s">
        <v>4633</v>
      </c>
      <c r="F1427" s="203" t="s">
        <v>4602</v>
      </c>
      <c r="G1427" s="203" t="s">
        <v>4635</v>
      </c>
    </row>
    <row r="1428" spans="1:7">
      <c r="A1428" s="203" t="s">
        <v>4636</v>
      </c>
      <c r="B1428" s="203" t="s">
        <v>458</v>
      </c>
      <c r="C1428" s="203" t="s">
        <v>4637</v>
      </c>
      <c r="D1428" s="203" t="str">
        <f t="shared" si="22"/>
        <v>徳島県神山町</v>
      </c>
      <c r="E1428" s="203" t="s">
        <v>4636</v>
      </c>
      <c r="F1428" s="203" t="s">
        <v>4602</v>
      </c>
      <c r="G1428" s="203" t="s">
        <v>4638</v>
      </c>
    </row>
    <row r="1429" spans="1:7">
      <c r="A1429" s="203" t="s">
        <v>4639</v>
      </c>
      <c r="B1429" s="203" t="s">
        <v>458</v>
      </c>
      <c r="C1429" s="203" t="s">
        <v>4640</v>
      </c>
      <c r="D1429" s="203" t="str">
        <f t="shared" si="22"/>
        <v>徳島県那賀町</v>
      </c>
      <c r="E1429" s="203" t="s">
        <v>4639</v>
      </c>
      <c r="F1429" s="203" t="s">
        <v>4602</v>
      </c>
      <c r="G1429" s="203" t="s">
        <v>4641</v>
      </c>
    </row>
    <row r="1430" spans="1:7">
      <c r="A1430" s="203" t="s">
        <v>4642</v>
      </c>
      <c r="B1430" s="203" t="s">
        <v>458</v>
      </c>
      <c r="C1430" s="203" t="s">
        <v>4643</v>
      </c>
      <c r="D1430" s="203" t="str">
        <f t="shared" si="22"/>
        <v>徳島県牟岐町</v>
      </c>
      <c r="E1430" s="203" t="s">
        <v>4642</v>
      </c>
      <c r="F1430" s="203" t="s">
        <v>4602</v>
      </c>
      <c r="G1430" s="203" t="s">
        <v>4644</v>
      </c>
    </row>
    <row r="1431" spans="1:7">
      <c r="A1431" s="203" t="s">
        <v>4645</v>
      </c>
      <c r="B1431" s="203" t="s">
        <v>458</v>
      </c>
      <c r="C1431" s="203" t="s">
        <v>4646</v>
      </c>
      <c r="D1431" s="203" t="str">
        <f t="shared" si="22"/>
        <v>徳島県美波町</v>
      </c>
      <c r="E1431" s="203" t="s">
        <v>4645</v>
      </c>
      <c r="F1431" s="203" t="s">
        <v>4602</v>
      </c>
      <c r="G1431" s="203" t="s">
        <v>4647</v>
      </c>
    </row>
    <row r="1432" spans="1:7">
      <c r="A1432" s="203" t="s">
        <v>4648</v>
      </c>
      <c r="B1432" s="203" t="s">
        <v>458</v>
      </c>
      <c r="C1432" s="203" t="s">
        <v>4649</v>
      </c>
      <c r="D1432" s="203" t="str">
        <f t="shared" si="22"/>
        <v>徳島県海陽町</v>
      </c>
      <c r="E1432" s="203" t="s">
        <v>4648</v>
      </c>
      <c r="F1432" s="203" t="s">
        <v>4602</v>
      </c>
      <c r="G1432" s="203" t="s">
        <v>4650</v>
      </c>
    </row>
    <row r="1433" spans="1:7">
      <c r="A1433" s="203" t="s">
        <v>4651</v>
      </c>
      <c r="B1433" s="203" t="s">
        <v>458</v>
      </c>
      <c r="C1433" s="203" t="s">
        <v>4652</v>
      </c>
      <c r="D1433" s="203" t="str">
        <f t="shared" si="22"/>
        <v>徳島県松茂町</v>
      </c>
      <c r="E1433" s="203" t="s">
        <v>4651</v>
      </c>
      <c r="F1433" s="203" t="s">
        <v>4602</v>
      </c>
      <c r="G1433" s="203" t="s">
        <v>4653</v>
      </c>
    </row>
    <row r="1434" spans="1:7">
      <c r="A1434" s="203" t="s">
        <v>4654</v>
      </c>
      <c r="B1434" s="203" t="s">
        <v>458</v>
      </c>
      <c r="C1434" s="203" t="s">
        <v>4655</v>
      </c>
      <c r="D1434" s="203" t="str">
        <f t="shared" si="22"/>
        <v>徳島県北島町</v>
      </c>
      <c r="E1434" s="203" t="s">
        <v>4654</v>
      </c>
      <c r="F1434" s="203" t="s">
        <v>4602</v>
      </c>
      <c r="G1434" s="203" t="s">
        <v>4656</v>
      </c>
    </row>
    <row r="1435" spans="1:7">
      <c r="A1435" s="203" t="s">
        <v>4657</v>
      </c>
      <c r="B1435" s="203" t="s">
        <v>458</v>
      </c>
      <c r="C1435" s="203" t="s">
        <v>4658</v>
      </c>
      <c r="D1435" s="203" t="str">
        <f t="shared" si="22"/>
        <v>徳島県藍住町</v>
      </c>
      <c r="E1435" s="203" t="s">
        <v>4657</v>
      </c>
      <c r="F1435" s="203" t="s">
        <v>4602</v>
      </c>
      <c r="G1435" s="203" t="s">
        <v>4659</v>
      </c>
    </row>
    <row r="1436" spans="1:7">
      <c r="A1436" s="203" t="s">
        <v>4660</v>
      </c>
      <c r="B1436" s="203" t="s">
        <v>458</v>
      </c>
      <c r="C1436" s="203" t="s">
        <v>4661</v>
      </c>
      <c r="D1436" s="203" t="str">
        <f t="shared" si="22"/>
        <v>徳島県板野町</v>
      </c>
      <c r="E1436" s="203" t="s">
        <v>4660</v>
      </c>
      <c r="F1436" s="203" t="s">
        <v>4602</v>
      </c>
      <c r="G1436" s="203" t="s">
        <v>4662</v>
      </c>
    </row>
    <row r="1437" spans="1:7">
      <c r="A1437" s="203" t="s">
        <v>4663</v>
      </c>
      <c r="B1437" s="203" t="s">
        <v>458</v>
      </c>
      <c r="C1437" s="203" t="s">
        <v>4664</v>
      </c>
      <c r="D1437" s="203" t="str">
        <f t="shared" si="22"/>
        <v>徳島県上板町</v>
      </c>
      <c r="E1437" s="203" t="s">
        <v>4663</v>
      </c>
      <c r="F1437" s="203" t="s">
        <v>4602</v>
      </c>
      <c r="G1437" s="203" t="s">
        <v>4665</v>
      </c>
    </row>
    <row r="1438" spans="1:7">
      <c r="A1438" s="203" t="s">
        <v>4666</v>
      </c>
      <c r="B1438" s="203" t="s">
        <v>458</v>
      </c>
      <c r="C1438" s="203" t="s">
        <v>4667</v>
      </c>
      <c r="D1438" s="203" t="str">
        <f t="shared" si="22"/>
        <v>徳島県つるぎ町</v>
      </c>
      <c r="E1438" s="203" t="s">
        <v>4666</v>
      </c>
      <c r="F1438" s="203" t="s">
        <v>4602</v>
      </c>
      <c r="G1438" s="203" t="s">
        <v>4668</v>
      </c>
    </row>
    <row r="1439" spans="1:7">
      <c r="A1439" s="203" t="s">
        <v>4669</v>
      </c>
      <c r="B1439" s="203" t="s">
        <v>458</v>
      </c>
      <c r="C1439" s="203" t="s">
        <v>4670</v>
      </c>
      <c r="D1439" s="203" t="str">
        <f t="shared" si="22"/>
        <v>徳島県東みよし町</v>
      </c>
      <c r="E1439" s="203" t="s">
        <v>4669</v>
      </c>
      <c r="F1439" s="203" t="s">
        <v>4602</v>
      </c>
      <c r="G1439" s="203" t="s">
        <v>4671</v>
      </c>
    </row>
    <row r="1440" spans="1:7">
      <c r="A1440" s="200" t="s">
        <v>4672</v>
      </c>
      <c r="B1440" s="200" t="s">
        <v>4673</v>
      </c>
      <c r="C1440" s="200" t="s">
        <v>4673</v>
      </c>
      <c r="D1440" s="200" t="str">
        <f t="shared" si="22"/>
        <v>香川県香川県</v>
      </c>
      <c r="E1440" s="200" t="s">
        <v>4672</v>
      </c>
      <c r="F1440" s="201" t="s">
        <v>4674</v>
      </c>
      <c r="G1440" s="202"/>
    </row>
    <row r="1441" spans="1:7">
      <c r="A1441" s="203" t="s">
        <v>4675</v>
      </c>
      <c r="B1441" s="203" t="s">
        <v>462</v>
      </c>
      <c r="C1441" s="203" t="s">
        <v>655</v>
      </c>
      <c r="D1441" s="203" t="str">
        <f t="shared" si="22"/>
        <v>香川県高松市</v>
      </c>
      <c r="E1441" s="203" t="s">
        <v>4675</v>
      </c>
      <c r="F1441" s="203" t="s">
        <v>4676</v>
      </c>
      <c r="G1441" s="203" t="s">
        <v>4677</v>
      </c>
    </row>
    <row r="1442" spans="1:7">
      <c r="A1442" s="203" t="s">
        <v>4678</v>
      </c>
      <c r="B1442" s="203" t="s">
        <v>462</v>
      </c>
      <c r="C1442" s="203" t="s">
        <v>4679</v>
      </c>
      <c r="D1442" s="203" t="str">
        <f t="shared" si="22"/>
        <v>香川県丸亀市</v>
      </c>
      <c r="E1442" s="203" t="s">
        <v>4678</v>
      </c>
      <c r="F1442" s="203" t="s">
        <v>4676</v>
      </c>
      <c r="G1442" s="203" t="s">
        <v>4680</v>
      </c>
    </row>
    <row r="1443" spans="1:7">
      <c r="A1443" s="203" t="s">
        <v>4681</v>
      </c>
      <c r="B1443" s="203" t="s">
        <v>462</v>
      </c>
      <c r="C1443" s="203" t="s">
        <v>4682</v>
      </c>
      <c r="D1443" s="203" t="str">
        <f t="shared" si="22"/>
        <v>香川県坂出市</v>
      </c>
      <c r="E1443" s="203" t="s">
        <v>4681</v>
      </c>
      <c r="F1443" s="203" t="s">
        <v>4676</v>
      </c>
      <c r="G1443" s="203" t="s">
        <v>4683</v>
      </c>
    </row>
    <row r="1444" spans="1:7">
      <c r="A1444" s="203" t="s">
        <v>4684</v>
      </c>
      <c r="B1444" s="203" t="s">
        <v>462</v>
      </c>
      <c r="C1444" s="203" t="s">
        <v>4685</v>
      </c>
      <c r="D1444" s="203" t="str">
        <f t="shared" si="22"/>
        <v>香川県善通寺市</v>
      </c>
      <c r="E1444" s="203" t="s">
        <v>4684</v>
      </c>
      <c r="F1444" s="203" t="s">
        <v>4676</v>
      </c>
      <c r="G1444" s="203" t="s">
        <v>4686</v>
      </c>
    </row>
    <row r="1445" spans="1:7">
      <c r="A1445" s="203" t="s">
        <v>4687</v>
      </c>
      <c r="B1445" s="203" t="s">
        <v>462</v>
      </c>
      <c r="C1445" s="203" t="s">
        <v>4688</v>
      </c>
      <c r="D1445" s="203" t="str">
        <f t="shared" si="22"/>
        <v>香川県観音寺市</v>
      </c>
      <c r="E1445" s="203" t="s">
        <v>4687</v>
      </c>
      <c r="F1445" s="203" t="s">
        <v>4676</v>
      </c>
      <c r="G1445" s="203" t="s">
        <v>4689</v>
      </c>
    </row>
    <row r="1446" spans="1:7">
      <c r="A1446" s="203" t="s">
        <v>4690</v>
      </c>
      <c r="B1446" s="203" t="s">
        <v>462</v>
      </c>
      <c r="C1446" s="203" t="s">
        <v>4691</v>
      </c>
      <c r="D1446" s="203" t="str">
        <f t="shared" si="22"/>
        <v>香川県さぬき市</v>
      </c>
      <c r="E1446" s="203" t="s">
        <v>4690</v>
      </c>
      <c r="F1446" s="203" t="s">
        <v>4676</v>
      </c>
      <c r="G1446" s="203" t="s">
        <v>4692</v>
      </c>
    </row>
    <row r="1447" spans="1:7">
      <c r="A1447" s="203" t="s">
        <v>4693</v>
      </c>
      <c r="B1447" s="203" t="s">
        <v>462</v>
      </c>
      <c r="C1447" s="203" t="s">
        <v>4694</v>
      </c>
      <c r="D1447" s="203" t="str">
        <f t="shared" si="22"/>
        <v>香川県東かがわ市</v>
      </c>
      <c r="E1447" s="203" t="s">
        <v>4693</v>
      </c>
      <c r="F1447" s="203" t="s">
        <v>4676</v>
      </c>
      <c r="G1447" s="203" t="s">
        <v>4695</v>
      </c>
    </row>
    <row r="1448" spans="1:7">
      <c r="A1448" s="203" t="s">
        <v>4696</v>
      </c>
      <c r="B1448" s="203" t="s">
        <v>462</v>
      </c>
      <c r="C1448" s="203" t="s">
        <v>4697</v>
      </c>
      <c r="D1448" s="203" t="str">
        <f t="shared" si="22"/>
        <v>香川県三豊市</v>
      </c>
      <c r="E1448" s="203" t="s">
        <v>4696</v>
      </c>
      <c r="F1448" s="203" t="s">
        <v>4676</v>
      </c>
      <c r="G1448" s="203" t="s">
        <v>4698</v>
      </c>
    </row>
    <row r="1449" spans="1:7">
      <c r="A1449" s="203" t="s">
        <v>4699</v>
      </c>
      <c r="B1449" s="203" t="s">
        <v>462</v>
      </c>
      <c r="C1449" s="203" t="s">
        <v>4700</v>
      </c>
      <c r="D1449" s="203" t="str">
        <f t="shared" si="22"/>
        <v>香川県土庄町</v>
      </c>
      <c r="E1449" s="203" t="s">
        <v>4699</v>
      </c>
      <c r="F1449" s="203" t="s">
        <v>4676</v>
      </c>
      <c r="G1449" s="203" t="s">
        <v>4701</v>
      </c>
    </row>
    <row r="1450" spans="1:7">
      <c r="A1450" s="203" t="s">
        <v>4702</v>
      </c>
      <c r="B1450" s="203" t="s">
        <v>462</v>
      </c>
      <c r="C1450" s="203" t="s">
        <v>4703</v>
      </c>
      <c r="D1450" s="203" t="str">
        <f t="shared" si="22"/>
        <v>香川県小豆島町</v>
      </c>
      <c r="E1450" s="203" t="s">
        <v>4702</v>
      </c>
      <c r="F1450" s="203" t="s">
        <v>4676</v>
      </c>
      <c r="G1450" s="203" t="s">
        <v>4704</v>
      </c>
    </row>
    <row r="1451" spans="1:7">
      <c r="A1451" s="203" t="s">
        <v>4705</v>
      </c>
      <c r="B1451" s="203" t="s">
        <v>462</v>
      </c>
      <c r="C1451" s="203" t="s">
        <v>4706</v>
      </c>
      <c r="D1451" s="203" t="str">
        <f t="shared" si="22"/>
        <v>香川県三木町</v>
      </c>
      <c r="E1451" s="203" t="s">
        <v>4705</v>
      </c>
      <c r="F1451" s="203" t="s">
        <v>4676</v>
      </c>
      <c r="G1451" s="203" t="s">
        <v>4707</v>
      </c>
    </row>
    <row r="1452" spans="1:7">
      <c r="A1452" s="203" t="s">
        <v>4708</v>
      </c>
      <c r="B1452" s="203" t="s">
        <v>462</v>
      </c>
      <c r="C1452" s="203" t="s">
        <v>4709</v>
      </c>
      <c r="D1452" s="203" t="str">
        <f t="shared" si="22"/>
        <v>香川県直島町</v>
      </c>
      <c r="E1452" s="203" t="s">
        <v>4708</v>
      </c>
      <c r="F1452" s="203" t="s">
        <v>4676</v>
      </c>
      <c r="G1452" s="203" t="s">
        <v>4710</v>
      </c>
    </row>
    <row r="1453" spans="1:7">
      <c r="A1453" s="203" t="s">
        <v>4711</v>
      </c>
      <c r="B1453" s="203" t="s">
        <v>462</v>
      </c>
      <c r="C1453" s="203" t="s">
        <v>4712</v>
      </c>
      <c r="D1453" s="203" t="str">
        <f t="shared" si="22"/>
        <v>香川県宇多津町</v>
      </c>
      <c r="E1453" s="203" t="s">
        <v>4711</v>
      </c>
      <c r="F1453" s="203" t="s">
        <v>4676</v>
      </c>
      <c r="G1453" s="203" t="s">
        <v>4713</v>
      </c>
    </row>
    <row r="1454" spans="1:7">
      <c r="A1454" s="203" t="s">
        <v>4714</v>
      </c>
      <c r="B1454" s="203" t="s">
        <v>462</v>
      </c>
      <c r="C1454" s="203" t="s">
        <v>4715</v>
      </c>
      <c r="D1454" s="203" t="str">
        <f t="shared" si="22"/>
        <v>香川県綾川町</v>
      </c>
      <c r="E1454" s="203" t="s">
        <v>4714</v>
      </c>
      <c r="F1454" s="203" t="s">
        <v>4676</v>
      </c>
      <c r="G1454" s="203" t="s">
        <v>4716</v>
      </c>
    </row>
    <row r="1455" spans="1:7">
      <c r="A1455" s="203" t="s">
        <v>4717</v>
      </c>
      <c r="B1455" s="203" t="s">
        <v>462</v>
      </c>
      <c r="C1455" s="203" t="s">
        <v>4718</v>
      </c>
      <c r="D1455" s="203" t="str">
        <f t="shared" si="22"/>
        <v>香川県琴平町</v>
      </c>
      <c r="E1455" s="203" t="s">
        <v>4717</v>
      </c>
      <c r="F1455" s="203" t="s">
        <v>4676</v>
      </c>
      <c r="G1455" s="203" t="s">
        <v>4719</v>
      </c>
    </row>
    <row r="1456" spans="1:7">
      <c r="A1456" s="203" t="s">
        <v>4720</v>
      </c>
      <c r="B1456" s="203" t="s">
        <v>462</v>
      </c>
      <c r="C1456" s="203" t="s">
        <v>4721</v>
      </c>
      <c r="D1456" s="203" t="str">
        <f t="shared" si="22"/>
        <v>香川県多度津町</v>
      </c>
      <c r="E1456" s="203" t="s">
        <v>4720</v>
      </c>
      <c r="F1456" s="203" t="s">
        <v>4676</v>
      </c>
      <c r="G1456" s="203" t="s">
        <v>4722</v>
      </c>
    </row>
    <row r="1457" spans="1:7">
      <c r="A1457" s="203" t="s">
        <v>4723</v>
      </c>
      <c r="B1457" s="203" t="s">
        <v>462</v>
      </c>
      <c r="C1457" s="203" t="s">
        <v>4724</v>
      </c>
      <c r="D1457" s="203" t="str">
        <f t="shared" si="22"/>
        <v>香川県まんのう町</v>
      </c>
      <c r="E1457" s="203" t="s">
        <v>4723</v>
      </c>
      <c r="F1457" s="203" t="s">
        <v>4676</v>
      </c>
      <c r="G1457" s="203" t="s">
        <v>4725</v>
      </c>
    </row>
    <row r="1458" spans="1:7">
      <c r="A1458" s="200" t="s">
        <v>4726</v>
      </c>
      <c r="B1458" s="200" t="s">
        <v>4727</v>
      </c>
      <c r="C1458" s="200" t="s">
        <v>4727</v>
      </c>
      <c r="D1458" s="200" t="str">
        <f t="shared" si="22"/>
        <v>愛媛県愛媛県</v>
      </c>
      <c r="E1458" s="200" t="s">
        <v>4726</v>
      </c>
      <c r="F1458" s="201" t="s">
        <v>4728</v>
      </c>
      <c r="G1458" s="202"/>
    </row>
    <row r="1459" spans="1:7">
      <c r="A1459" s="203" t="s">
        <v>4729</v>
      </c>
      <c r="B1459" s="203" t="s">
        <v>466</v>
      </c>
      <c r="C1459" s="203" t="s">
        <v>662</v>
      </c>
      <c r="D1459" s="203" t="str">
        <f t="shared" si="22"/>
        <v>愛媛県松山市</v>
      </c>
      <c r="E1459" s="203" t="s">
        <v>4729</v>
      </c>
      <c r="F1459" s="203" t="s">
        <v>4730</v>
      </c>
      <c r="G1459" s="203" t="s">
        <v>4731</v>
      </c>
    </row>
    <row r="1460" spans="1:7">
      <c r="A1460" s="203" t="s">
        <v>4732</v>
      </c>
      <c r="B1460" s="203" t="s">
        <v>466</v>
      </c>
      <c r="C1460" s="203" t="s">
        <v>4733</v>
      </c>
      <c r="D1460" s="203" t="str">
        <f t="shared" si="22"/>
        <v>愛媛県今治市</v>
      </c>
      <c r="E1460" s="203" t="s">
        <v>4732</v>
      </c>
      <c r="F1460" s="203" t="s">
        <v>4730</v>
      </c>
      <c r="G1460" s="203" t="s">
        <v>4734</v>
      </c>
    </row>
    <row r="1461" spans="1:7">
      <c r="A1461" s="203" t="s">
        <v>4735</v>
      </c>
      <c r="B1461" s="203" t="s">
        <v>466</v>
      </c>
      <c r="C1461" s="203" t="s">
        <v>4736</v>
      </c>
      <c r="D1461" s="203" t="str">
        <f t="shared" si="22"/>
        <v>愛媛県宇和島市</v>
      </c>
      <c r="E1461" s="203" t="s">
        <v>4735</v>
      </c>
      <c r="F1461" s="203" t="s">
        <v>4730</v>
      </c>
      <c r="G1461" s="203" t="s">
        <v>4737</v>
      </c>
    </row>
    <row r="1462" spans="1:7">
      <c r="A1462" s="203" t="s">
        <v>4738</v>
      </c>
      <c r="B1462" s="203" t="s">
        <v>466</v>
      </c>
      <c r="C1462" s="203" t="s">
        <v>4739</v>
      </c>
      <c r="D1462" s="203" t="str">
        <f t="shared" si="22"/>
        <v>愛媛県八幡浜市</v>
      </c>
      <c r="E1462" s="203" t="s">
        <v>4738</v>
      </c>
      <c r="F1462" s="203" t="s">
        <v>4730</v>
      </c>
      <c r="G1462" s="203" t="s">
        <v>4740</v>
      </c>
    </row>
    <row r="1463" spans="1:7">
      <c r="A1463" s="203" t="s">
        <v>4741</v>
      </c>
      <c r="B1463" s="203" t="s">
        <v>466</v>
      </c>
      <c r="C1463" s="203" t="s">
        <v>4742</v>
      </c>
      <c r="D1463" s="203" t="str">
        <f t="shared" si="22"/>
        <v>愛媛県新居浜市</v>
      </c>
      <c r="E1463" s="203" t="s">
        <v>4741</v>
      </c>
      <c r="F1463" s="203" t="s">
        <v>4730</v>
      </c>
      <c r="G1463" s="203" t="s">
        <v>4743</v>
      </c>
    </row>
    <row r="1464" spans="1:7">
      <c r="A1464" s="203" t="s">
        <v>4744</v>
      </c>
      <c r="B1464" s="203" t="s">
        <v>466</v>
      </c>
      <c r="C1464" s="203" t="s">
        <v>4745</v>
      </c>
      <c r="D1464" s="203" t="str">
        <f t="shared" si="22"/>
        <v>愛媛県西条市</v>
      </c>
      <c r="E1464" s="203" t="s">
        <v>4744</v>
      </c>
      <c r="F1464" s="203" t="s">
        <v>4730</v>
      </c>
      <c r="G1464" s="203" t="s">
        <v>4746</v>
      </c>
    </row>
    <row r="1465" spans="1:7">
      <c r="A1465" s="203" t="s">
        <v>4747</v>
      </c>
      <c r="B1465" s="203" t="s">
        <v>466</v>
      </c>
      <c r="C1465" s="203" t="s">
        <v>4748</v>
      </c>
      <c r="D1465" s="203" t="str">
        <f t="shared" si="22"/>
        <v>愛媛県大洲市</v>
      </c>
      <c r="E1465" s="203" t="s">
        <v>4747</v>
      </c>
      <c r="F1465" s="203" t="s">
        <v>4730</v>
      </c>
      <c r="G1465" s="203" t="s">
        <v>4749</v>
      </c>
    </row>
    <row r="1466" spans="1:7">
      <c r="A1466" s="203" t="s">
        <v>4750</v>
      </c>
      <c r="B1466" s="203" t="s">
        <v>466</v>
      </c>
      <c r="C1466" s="203" t="s">
        <v>4751</v>
      </c>
      <c r="D1466" s="203" t="str">
        <f t="shared" si="22"/>
        <v>愛媛県伊予市</v>
      </c>
      <c r="E1466" s="203" t="s">
        <v>4750</v>
      </c>
      <c r="F1466" s="203" t="s">
        <v>4730</v>
      </c>
      <c r="G1466" s="203" t="s">
        <v>4752</v>
      </c>
    </row>
    <row r="1467" spans="1:7">
      <c r="A1467" s="203" t="s">
        <v>4753</v>
      </c>
      <c r="B1467" s="203" t="s">
        <v>466</v>
      </c>
      <c r="C1467" s="203" t="s">
        <v>4754</v>
      </c>
      <c r="D1467" s="203" t="str">
        <f t="shared" si="22"/>
        <v>愛媛県四国中央市</v>
      </c>
      <c r="E1467" s="203" t="s">
        <v>4753</v>
      </c>
      <c r="F1467" s="203" t="s">
        <v>4730</v>
      </c>
      <c r="G1467" s="203" t="s">
        <v>4755</v>
      </c>
    </row>
    <row r="1468" spans="1:7">
      <c r="A1468" s="203" t="s">
        <v>4756</v>
      </c>
      <c r="B1468" s="203" t="s">
        <v>466</v>
      </c>
      <c r="C1468" s="203" t="s">
        <v>4757</v>
      </c>
      <c r="D1468" s="203" t="str">
        <f t="shared" si="22"/>
        <v>愛媛県西予市</v>
      </c>
      <c r="E1468" s="203" t="s">
        <v>4756</v>
      </c>
      <c r="F1468" s="203" t="s">
        <v>4730</v>
      </c>
      <c r="G1468" s="203" t="s">
        <v>4758</v>
      </c>
    </row>
    <row r="1469" spans="1:7">
      <c r="A1469" s="203" t="s">
        <v>4759</v>
      </c>
      <c r="B1469" s="203" t="s">
        <v>466</v>
      </c>
      <c r="C1469" s="203" t="s">
        <v>4760</v>
      </c>
      <c r="D1469" s="203" t="str">
        <f t="shared" si="22"/>
        <v>愛媛県東温市</v>
      </c>
      <c r="E1469" s="203" t="s">
        <v>4759</v>
      </c>
      <c r="F1469" s="203" t="s">
        <v>4730</v>
      </c>
      <c r="G1469" s="203" t="s">
        <v>4761</v>
      </c>
    </row>
    <row r="1470" spans="1:7">
      <c r="A1470" s="203" t="s">
        <v>4762</v>
      </c>
      <c r="B1470" s="203" t="s">
        <v>466</v>
      </c>
      <c r="C1470" s="203" t="s">
        <v>4763</v>
      </c>
      <c r="D1470" s="203" t="str">
        <f t="shared" si="22"/>
        <v>愛媛県上島町</v>
      </c>
      <c r="E1470" s="203" t="s">
        <v>4762</v>
      </c>
      <c r="F1470" s="203" t="s">
        <v>4730</v>
      </c>
      <c r="G1470" s="203" t="s">
        <v>4764</v>
      </c>
    </row>
    <row r="1471" spans="1:7">
      <c r="A1471" s="203" t="s">
        <v>4765</v>
      </c>
      <c r="B1471" s="203" t="s">
        <v>466</v>
      </c>
      <c r="C1471" s="203" t="s">
        <v>4766</v>
      </c>
      <c r="D1471" s="203" t="str">
        <f t="shared" si="22"/>
        <v>愛媛県久万高原町</v>
      </c>
      <c r="E1471" s="203" t="s">
        <v>4765</v>
      </c>
      <c r="F1471" s="203" t="s">
        <v>4730</v>
      </c>
      <c r="G1471" s="203" t="s">
        <v>4767</v>
      </c>
    </row>
    <row r="1472" spans="1:7">
      <c r="A1472" s="203" t="s">
        <v>4768</v>
      </c>
      <c r="B1472" s="203" t="s">
        <v>466</v>
      </c>
      <c r="C1472" s="203" t="s">
        <v>468</v>
      </c>
      <c r="D1472" s="203" t="str">
        <f t="shared" si="22"/>
        <v>愛媛県松前町</v>
      </c>
      <c r="E1472" s="203" t="s">
        <v>4768</v>
      </c>
      <c r="F1472" s="203" t="s">
        <v>4730</v>
      </c>
      <c r="G1472" s="203" t="s">
        <v>4769</v>
      </c>
    </row>
    <row r="1473" spans="1:7">
      <c r="A1473" s="203" t="s">
        <v>4770</v>
      </c>
      <c r="B1473" s="203" t="s">
        <v>466</v>
      </c>
      <c r="C1473" s="203" t="s">
        <v>4771</v>
      </c>
      <c r="D1473" s="203" t="str">
        <f t="shared" si="22"/>
        <v>愛媛県砥部町</v>
      </c>
      <c r="E1473" s="203" t="s">
        <v>4770</v>
      </c>
      <c r="F1473" s="203" t="s">
        <v>4730</v>
      </c>
      <c r="G1473" s="203" t="s">
        <v>4772</v>
      </c>
    </row>
    <row r="1474" spans="1:7">
      <c r="A1474" s="203" t="s">
        <v>4773</v>
      </c>
      <c r="B1474" s="203" t="s">
        <v>466</v>
      </c>
      <c r="C1474" s="203" t="s">
        <v>4774</v>
      </c>
      <c r="D1474" s="203" t="str">
        <f t="shared" si="22"/>
        <v>愛媛県内子町</v>
      </c>
      <c r="E1474" s="203" t="s">
        <v>4773</v>
      </c>
      <c r="F1474" s="203" t="s">
        <v>4730</v>
      </c>
      <c r="G1474" s="203" t="s">
        <v>4775</v>
      </c>
    </row>
    <row r="1475" spans="1:7">
      <c r="A1475" s="203" t="s">
        <v>4776</v>
      </c>
      <c r="B1475" s="203" t="s">
        <v>466</v>
      </c>
      <c r="C1475" s="203" t="s">
        <v>4777</v>
      </c>
      <c r="D1475" s="203" t="str">
        <f t="shared" ref="D1475:D1538" si="23">B1475&amp;C1475</f>
        <v>愛媛県伊方町</v>
      </c>
      <c r="E1475" s="203" t="s">
        <v>4776</v>
      </c>
      <c r="F1475" s="203" t="s">
        <v>4730</v>
      </c>
      <c r="G1475" s="203" t="s">
        <v>4778</v>
      </c>
    </row>
    <row r="1476" spans="1:7">
      <c r="A1476" s="203" t="s">
        <v>4779</v>
      </c>
      <c r="B1476" s="203" t="s">
        <v>466</v>
      </c>
      <c r="C1476" s="203" t="s">
        <v>4780</v>
      </c>
      <c r="D1476" s="203" t="str">
        <f t="shared" si="23"/>
        <v>愛媛県松野町</v>
      </c>
      <c r="E1476" s="203" t="s">
        <v>4779</v>
      </c>
      <c r="F1476" s="203" t="s">
        <v>4730</v>
      </c>
      <c r="G1476" s="203" t="s">
        <v>4781</v>
      </c>
    </row>
    <row r="1477" spans="1:7">
      <c r="A1477" s="203" t="s">
        <v>4782</v>
      </c>
      <c r="B1477" s="203" t="s">
        <v>466</v>
      </c>
      <c r="C1477" s="203" t="s">
        <v>4783</v>
      </c>
      <c r="D1477" s="203" t="str">
        <f t="shared" si="23"/>
        <v>愛媛県鬼北町</v>
      </c>
      <c r="E1477" s="203" t="s">
        <v>4782</v>
      </c>
      <c r="F1477" s="203" t="s">
        <v>4730</v>
      </c>
      <c r="G1477" s="203" t="s">
        <v>3685</v>
      </c>
    </row>
    <row r="1478" spans="1:7">
      <c r="A1478" s="203" t="s">
        <v>4784</v>
      </c>
      <c r="B1478" s="203" t="s">
        <v>466</v>
      </c>
      <c r="C1478" s="203" t="s">
        <v>4785</v>
      </c>
      <c r="D1478" s="203" t="str">
        <f t="shared" si="23"/>
        <v>愛媛県愛南町</v>
      </c>
      <c r="E1478" s="203" t="s">
        <v>4784</v>
      </c>
      <c r="F1478" s="203" t="s">
        <v>4730</v>
      </c>
      <c r="G1478" s="203" t="s">
        <v>4786</v>
      </c>
    </row>
    <row r="1479" spans="1:7">
      <c r="A1479" s="200" t="s">
        <v>4787</v>
      </c>
      <c r="B1479" s="200" t="s">
        <v>4788</v>
      </c>
      <c r="C1479" s="200" t="s">
        <v>4788</v>
      </c>
      <c r="D1479" s="200" t="str">
        <f t="shared" si="23"/>
        <v>高知県高知県</v>
      </c>
      <c r="E1479" s="200" t="s">
        <v>4787</v>
      </c>
      <c r="F1479" s="201" t="s">
        <v>4789</v>
      </c>
      <c r="G1479" s="202"/>
    </row>
    <row r="1480" spans="1:7">
      <c r="A1480" s="203" t="s">
        <v>4790</v>
      </c>
      <c r="B1480" s="203" t="s">
        <v>470</v>
      </c>
      <c r="C1480" s="203" t="s">
        <v>635</v>
      </c>
      <c r="D1480" s="203" t="str">
        <f t="shared" si="23"/>
        <v>高知県高知市</v>
      </c>
      <c r="E1480" s="203" t="s">
        <v>4790</v>
      </c>
      <c r="F1480" s="203" t="s">
        <v>4791</v>
      </c>
      <c r="G1480" s="203" t="s">
        <v>4792</v>
      </c>
    </row>
    <row r="1481" spans="1:7">
      <c r="A1481" s="203" t="s">
        <v>4793</v>
      </c>
      <c r="B1481" s="203" t="s">
        <v>470</v>
      </c>
      <c r="C1481" s="203" t="s">
        <v>4794</v>
      </c>
      <c r="D1481" s="203" t="str">
        <f t="shared" si="23"/>
        <v>高知県室戸市</v>
      </c>
      <c r="E1481" s="203" t="s">
        <v>4793</v>
      </c>
      <c r="F1481" s="203" t="s">
        <v>4791</v>
      </c>
      <c r="G1481" s="203" t="s">
        <v>4795</v>
      </c>
    </row>
    <row r="1482" spans="1:7">
      <c r="A1482" s="203" t="s">
        <v>4796</v>
      </c>
      <c r="B1482" s="203" t="s">
        <v>470</v>
      </c>
      <c r="C1482" s="203" t="s">
        <v>4797</v>
      </c>
      <c r="D1482" s="203" t="str">
        <f t="shared" si="23"/>
        <v>高知県安芸市</v>
      </c>
      <c r="E1482" s="203" t="s">
        <v>4796</v>
      </c>
      <c r="F1482" s="203" t="s">
        <v>4791</v>
      </c>
      <c r="G1482" s="203" t="s">
        <v>4798</v>
      </c>
    </row>
    <row r="1483" spans="1:7">
      <c r="A1483" s="203" t="s">
        <v>4799</v>
      </c>
      <c r="B1483" s="203" t="s">
        <v>470</v>
      </c>
      <c r="C1483" s="203" t="s">
        <v>4800</v>
      </c>
      <c r="D1483" s="203" t="str">
        <f t="shared" si="23"/>
        <v>高知県南国市</v>
      </c>
      <c r="E1483" s="203" t="s">
        <v>4799</v>
      </c>
      <c r="F1483" s="203" t="s">
        <v>4791</v>
      </c>
      <c r="G1483" s="203" t="s">
        <v>4801</v>
      </c>
    </row>
    <row r="1484" spans="1:7">
      <c r="A1484" s="203" t="s">
        <v>4802</v>
      </c>
      <c r="B1484" s="203" t="s">
        <v>470</v>
      </c>
      <c r="C1484" s="203" t="s">
        <v>4803</v>
      </c>
      <c r="D1484" s="203" t="str">
        <f t="shared" si="23"/>
        <v>高知県土佐市</v>
      </c>
      <c r="E1484" s="203" t="s">
        <v>4802</v>
      </c>
      <c r="F1484" s="203" t="s">
        <v>4791</v>
      </c>
      <c r="G1484" s="203" t="s">
        <v>4804</v>
      </c>
    </row>
    <row r="1485" spans="1:7">
      <c r="A1485" s="203" t="s">
        <v>4805</v>
      </c>
      <c r="B1485" s="203" t="s">
        <v>470</v>
      </c>
      <c r="C1485" s="203" t="s">
        <v>4806</v>
      </c>
      <c r="D1485" s="203" t="str">
        <f t="shared" si="23"/>
        <v>高知県須崎市</v>
      </c>
      <c r="E1485" s="203" t="s">
        <v>4805</v>
      </c>
      <c r="F1485" s="203" t="s">
        <v>4791</v>
      </c>
      <c r="G1485" s="203" t="s">
        <v>4807</v>
      </c>
    </row>
    <row r="1486" spans="1:7">
      <c r="A1486" s="203" t="s">
        <v>4808</v>
      </c>
      <c r="B1486" s="203" t="s">
        <v>470</v>
      </c>
      <c r="C1486" s="203" t="s">
        <v>4809</v>
      </c>
      <c r="D1486" s="203" t="str">
        <f t="shared" si="23"/>
        <v>高知県宿毛市</v>
      </c>
      <c r="E1486" s="203" t="s">
        <v>4808</v>
      </c>
      <c r="F1486" s="203" t="s">
        <v>4791</v>
      </c>
      <c r="G1486" s="203" t="s">
        <v>4810</v>
      </c>
    </row>
    <row r="1487" spans="1:7">
      <c r="A1487" s="203" t="s">
        <v>4811</v>
      </c>
      <c r="B1487" s="203" t="s">
        <v>470</v>
      </c>
      <c r="C1487" s="203" t="s">
        <v>4812</v>
      </c>
      <c r="D1487" s="203" t="str">
        <f t="shared" si="23"/>
        <v>高知県土佐清水市</v>
      </c>
      <c r="E1487" s="203" t="s">
        <v>4811</v>
      </c>
      <c r="F1487" s="203" t="s">
        <v>4791</v>
      </c>
      <c r="G1487" s="203" t="s">
        <v>4813</v>
      </c>
    </row>
    <row r="1488" spans="1:7">
      <c r="A1488" s="203" t="s">
        <v>4814</v>
      </c>
      <c r="B1488" s="203" t="s">
        <v>470</v>
      </c>
      <c r="C1488" s="203" t="s">
        <v>4815</v>
      </c>
      <c r="D1488" s="203" t="str">
        <f t="shared" si="23"/>
        <v>高知県四万十市</v>
      </c>
      <c r="E1488" s="203" t="s">
        <v>4814</v>
      </c>
      <c r="F1488" s="203" t="s">
        <v>4791</v>
      </c>
      <c r="G1488" s="203" t="s">
        <v>4816</v>
      </c>
    </row>
    <row r="1489" spans="1:7">
      <c r="A1489" s="203" t="s">
        <v>4817</v>
      </c>
      <c r="B1489" s="203" t="s">
        <v>470</v>
      </c>
      <c r="C1489" s="203" t="s">
        <v>4818</v>
      </c>
      <c r="D1489" s="203" t="str">
        <f t="shared" si="23"/>
        <v>高知県香南市</v>
      </c>
      <c r="E1489" s="203" t="s">
        <v>4817</v>
      </c>
      <c r="F1489" s="203" t="s">
        <v>4791</v>
      </c>
      <c r="G1489" s="203" t="s">
        <v>3498</v>
      </c>
    </row>
    <row r="1490" spans="1:7">
      <c r="A1490" s="203" t="s">
        <v>4819</v>
      </c>
      <c r="B1490" s="203" t="s">
        <v>470</v>
      </c>
      <c r="C1490" s="203" t="s">
        <v>4820</v>
      </c>
      <c r="D1490" s="203" t="str">
        <f t="shared" si="23"/>
        <v>高知県香美市</v>
      </c>
      <c r="E1490" s="203" t="s">
        <v>4819</v>
      </c>
      <c r="F1490" s="203" t="s">
        <v>4791</v>
      </c>
      <c r="G1490" s="203" t="s">
        <v>4821</v>
      </c>
    </row>
    <row r="1491" spans="1:7">
      <c r="A1491" s="203" t="s">
        <v>4822</v>
      </c>
      <c r="B1491" s="203" t="s">
        <v>470</v>
      </c>
      <c r="C1491" s="203" t="s">
        <v>4823</v>
      </c>
      <c r="D1491" s="203" t="str">
        <f t="shared" si="23"/>
        <v>高知県東洋町</v>
      </c>
      <c r="E1491" s="203" t="s">
        <v>4822</v>
      </c>
      <c r="F1491" s="203" t="s">
        <v>4791</v>
      </c>
      <c r="G1491" s="203" t="s">
        <v>4824</v>
      </c>
    </row>
    <row r="1492" spans="1:7">
      <c r="A1492" s="203" t="s">
        <v>4825</v>
      </c>
      <c r="B1492" s="203" t="s">
        <v>470</v>
      </c>
      <c r="C1492" s="203" t="s">
        <v>4826</v>
      </c>
      <c r="D1492" s="203" t="str">
        <f t="shared" si="23"/>
        <v>高知県奈半利町</v>
      </c>
      <c r="E1492" s="203" t="s">
        <v>4825</v>
      </c>
      <c r="F1492" s="203" t="s">
        <v>4791</v>
      </c>
      <c r="G1492" s="203" t="s">
        <v>4827</v>
      </c>
    </row>
    <row r="1493" spans="1:7">
      <c r="A1493" s="203" t="s">
        <v>4828</v>
      </c>
      <c r="B1493" s="203" t="s">
        <v>470</v>
      </c>
      <c r="C1493" s="203" t="s">
        <v>4829</v>
      </c>
      <c r="D1493" s="203" t="str">
        <f t="shared" si="23"/>
        <v>高知県田野町</v>
      </c>
      <c r="E1493" s="203" t="s">
        <v>4828</v>
      </c>
      <c r="F1493" s="203" t="s">
        <v>4791</v>
      </c>
      <c r="G1493" s="203" t="s">
        <v>4830</v>
      </c>
    </row>
    <row r="1494" spans="1:7">
      <c r="A1494" s="203" t="s">
        <v>4831</v>
      </c>
      <c r="B1494" s="203" t="s">
        <v>470</v>
      </c>
      <c r="C1494" s="203" t="s">
        <v>4832</v>
      </c>
      <c r="D1494" s="203" t="str">
        <f t="shared" si="23"/>
        <v>高知県安田町</v>
      </c>
      <c r="E1494" s="203" t="s">
        <v>4831</v>
      </c>
      <c r="F1494" s="203" t="s">
        <v>4791</v>
      </c>
      <c r="G1494" s="203" t="s">
        <v>4833</v>
      </c>
    </row>
    <row r="1495" spans="1:7">
      <c r="A1495" s="203" t="s">
        <v>4834</v>
      </c>
      <c r="B1495" s="203" t="s">
        <v>470</v>
      </c>
      <c r="C1495" s="203" t="s">
        <v>4835</v>
      </c>
      <c r="D1495" s="203" t="str">
        <f t="shared" si="23"/>
        <v>高知県北川村</v>
      </c>
      <c r="E1495" s="203" t="s">
        <v>4834</v>
      </c>
      <c r="F1495" s="203" t="s">
        <v>4791</v>
      </c>
      <c r="G1495" s="203" t="s">
        <v>4836</v>
      </c>
    </row>
    <row r="1496" spans="1:7">
      <c r="A1496" s="203" t="s">
        <v>4837</v>
      </c>
      <c r="B1496" s="203" t="s">
        <v>470</v>
      </c>
      <c r="C1496" s="203" t="s">
        <v>4838</v>
      </c>
      <c r="D1496" s="203" t="str">
        <f t="shared" si="23"/>
        <v>高知県馬路村</v>
      </c>
      <c r="E1496" s="203" t="s">
        <v>4837</v>
      </c>
      <c r="F1496" s="203" t="s">
        <v>4791</v>
      </c>
      <c r="G1496" s="203" t="s">
        <v>4839</v>
      </c>
    </row>
    <row r="1497" spans="1:7">
      <c r="A1497" s="203" t="s">
        <v>4840</v>
      </c>
      <c r="B1497" s="203" t="s">
        <v>470</v>
      </c>
      <c r="C1497" s="203" t="s">
        <v>4841</v>
      </c>
      <c r="D1497" s="203" t="str">
        <f t="shared" si="23"/>
        <v>高知県芸西村</v>
      </c>
      <c r="E1497" s="203" t="s">
        <v>4840</v>
      </c>
      <c r="F1497" s="203" t="s">
        <v>4791</v>
      </c>
      <c r="G1497" s="203" t="s">
        <v>4842</v>
      </c>
    </row>
    <row r="1498" spans="1:7">
      <c r="A1498" s="203" t="s">
        <v>4843</v>
      </c>
      <c r="B1498" s="203" t="s">
        <v>470</v>
      </c>
      <c r="C1498" s="203" t="s">
        <v>4844</v>
      </c>
      <c r="D1498" s="203" t="str">
        <f t="shared" si="23"/>
        <v>高知県本山町</v>
      </c>
      <c r="E1498" s="203" t="s">
        <v>4843</v>
      </c>
      <c r="F1498" s="203" t="s">
        <v>4791</v>
      </c>
      <c r="G1498" s="203" t="s">
        <v>4845</v>
      </c>
    </row>
    <row r="1499" spans="1:7">
      <c r="A1499" s="203" t="s">
        <v>4846</v>
      </c>
      <c r="B1499" s="203" t="s">
        <v>470</v>
      </c>
      <c r="C1499" s="203" t="s">
        <v>4847</v>
      </c>
      <c r="D1499" s="203" t="str">
        <f t="shared" si="23"/>
        <v>高知県大豊町</v>
      </c>
      <c r="E1499" s="203" t="s">
        <v>4846</v>
      </c>
      <c r="F1499" s="203" t="s">
        <v>4791</v>
      </c>
      <c r="G1499" s="203" t="s">
        <v>4848</v>
      </c>
    </row>
    <row r="1500" spans="1:7">
      <c r="A1500" s="203" t="s">
        <v>4849</v>
      </c>
      <c r="B1500" s="203" t="s">
        <v>470</v>
      </c>
      <c r="C1500" s="203" t="s">
        <v>4850</v>
      </c>
      <c r="D1500" s="203" t="str">
        <f t="shared" si="23"/>
        <v>高知県土佐町</v>
      </c>
      <c r="E1500" s="203" t="s">
        <v>4849</v>
      </c>
      <c r="F1500" s="203" t="s">
        <v>4791</v>
      </c>
      <c r="G1500" s="203" t="s">
        <v>4851</v>
      </c>
    </row>
    <row r="1501" spans="1:7">
      <c r="A1501" s="203" t="s">
        <v>4852</v>
      </c>
      <c r="B1501" s="203" t="s">
        <v>470</v>
      </c>
      <c r="C1501" s="203" t="s">
        <v>4853</v>
      </c>
      <c r="D1501" s="203" t="str">
        <f t="shared" si="23"/>
        <v>高知県大川村</v>
      </c>
      <c r="E1501" s="203" t="s">
        <v>4852</v>
      </c>
      <c r="F1501" s="203" t="s">
        <v>4791</v>
      </c>
      <c r="G1501" s="203" t="s">
        <v>4854</v>
      </c>
    </row>
    <row r="1502" spans="1:7">
      <c r="A1502" s="203" t="s">
        <v>4855</v>
      </c>
      <c r="B1502" s="203" t="s">
        <v>470</v>
      </c>
      <c r="C1502" s="203" t="s">
        <v>4856</v>
      </c>
      <c r="D1502" s="203" t="str">
        <f t="shared" si="23"/>
        <v>高知県いの町</v>
      </c>
      <c r="E1502" s="203" t="s">
        <v>4855</v>
      </c>
      <c r="F1502" s="203" t="s">
        <v>4791</v>
      </c>
      <c r="G1502" s="203" t="s">
        <v>4857</v>
      </c>
    </row>
    <row r="1503" spans="1:7">
      <c r="A1503" s="203" t="s">
        <v>4858</v>
      </c>
      <c r="B1503" s="203" t="s">
        <v>470</v>
      </c>
      <c r="C1503" s="203" t="s">
        <v>4859</v>
      </c>
      <c r="D1503" s="203" t="str">
        <f t="shared" si="23"/>
        <v>高知県仁淀川町</v>
      </c>
      <c r="E1503" s="203" t="s">
        <v>4858</v>
      </c>
      <c r="F1503" s="203" t="s">
        <v>4791</v>
      </c>
      <c r="G1503" s="203" t="s">
        <v>4860</v>
      </c>
    </row>
    <row r="1504" spans="1:7">
      <c r="A1504" s="203" t="s">
        <v>4861</v>
      </c>
      <c r="B1504" s="203" t="s">
        <v>470</v>
      </c>
      <c r="C1504" s="203" t="s">
        <v>4862</v>
      </c>
      <c r="D1504" s="203" t="str">
        <f t="shared" si="23"/>
        <v>高知県中土佐町</v>
      </c>
      <c r="E1504" s="203" t="s">
        <v>4861</v>
      </c>
      <c r="F1504" s="203" t="s">
        <v>4791</v>
      </c>
      <c r="G1504" s="203" t="s">
        <v>4863</v>
      </c>
    </row>
    <row r="1505" spans="1:7">
      <c r="A1505" s="203" t="s">
        <v>4864</v>
      </c>
      <c r="B1505" s="203" t="s">
        <v>470</v>
      </c>
      <c r="C1505" s="203" t="s">
        <v>4865</v>
      </c>
      <c r="D1505" s="203" t="str">
        <f t="shared" si="23"/>
        <v>高知県佐川町</v>
      </c>
      <c r="E1505" s="203" t="s">
        <v>4864</v>
      </c>
      <c r="F1505" s="203" t="s">
        <v>4791</v>
      </c>
      <c r="G1505" s="203" t="s">
        <v>4866</v>
      </c>
    </row>
    <row r="1506" spans="1:7">
      <c r="A1506" s="203" t="s">
        <v>4867</v>
      </c>
      <c r="B1506" s="203" t="s">
        <v>470</v>
      </c>
      <c r="C1506" s="203" t="s">
        <v>4868</v>
      </c>
      <c r="D1506" s="203" t="str">
        <f t="shared" si="23"/>
        <v>高知県越知町</v>
      </c>
      <c r="E1506" s="203" t="s">
        <v>4867</v>
      </c>
      <c r="F1506" s="203" t="s">
        <v>4791</v>
      </c>
      <c r="G1506" s="203" t="s">
        <v>4869</v>
      </c>
    </row>
    <row r="1507" spans="1:7">
      <c r="A1507" s="203" t="s">
        <v>4870</v>
      </c>
      <c r="B1507" s="203" t="s">
        <v>470</v>
      </c>
      <c r="C1507" s="203" t="s">
        <v>4871</v>
      </c>
      <c r="D1507" s="203" t="str">
        <f t="shared" si="23"/>
        <v>高知県梼原町</v>
      </c>
      <c r="E1507" s="203" t="s">
        <v>4870</v>
      </c>
      <c r="F1507" s="203" t="s">
        <v>4791</v>
      </c>
      <c r="G1507" s="203" t="s">
        <v>4872</v>
      </c>
    </row>
    <row r="1508" spans="1:7">
      <c r="A1508" s="203" t="s">
        <v>4873</v>
      </c>
      <c r="B1508" s="203" t="s">
        <v>470</v>
      </c>
      <c r="C1508" s="203" t="s">
        <v>4874</v>
      </c>
      <c r="D1508" s="203" t="str">
        <f t="shared" si="23"/>
        <v>高知県日高村</v>
      </c>
      <c r="E1508" s="203" t="s">
        <v>4873</v>
      </c>
      <c r="F1508" s="203" t="s">
        <v>4791</v>
      </c>
      <c r="G1508" s="203" t="s">
        <v>4875</v>
      </c>
    </row>
    <row r="1509" spans="1:7">
      <c r="A1509" s="203" t="s">
        <v>4876</v>
      </c>
      <c r="B1509" s="203" t="s">
        <v>470</v>
      </c>
      <c r="C1509" s="203" t="s">
        <v>4877</v>
      </c>
      <c r="D1509" s="203" t="str">
        <f t="shared" si="23"/>
        <v>高知県津野町</v>
      </c>
      <c r="E1509" s="203" t="s">
        <v>4876</v>
      </c>
      <c r="F1509" s="203" t="s">
        <v>4791</v>
      </c>
      <c r="G1509" s="203" t="s">
        <v>4878</v>
      </c>
    </row>
    <row r="1510" spans="1:7">
      <c r="A1510" s="203" t="s">
        <v>4879</v>
      </c>
      <c r="B1510" s="203" t="s">
        <v>470</v>
      </c>
      <c r="C1510" s="203" t="s">
        <v>4880</v>
      </c>
      <c r="D1510" s="203" t="str">
        <f t="shared" si="23"/>
        <v>高知県四万十町</v>
      </c>
      <c r="E1510" s="203" t="s">
        <v>4879</v>
      </c>
      <c r="F1510" s="203" t="s">
        <v>4791</v>
      </c>
      <c r="G1510" s="203" t="s">
        <v>4881</v>
      </c>
    </row>
    <row r="1511" spans="1:7">
      <c r="A1511" s="203" t="s">
        <v>4882</v>
      </c>
      <c r="B1511" s="203" t="s">
        <v>470</v>
      </c>
      <c r="C1511" s="203" t="s">
        <v>4883</v>
      </c>
      <c r="D1511" s="203" t="str">
        <f t="shared" si="23"/>
        <v>高知県大月町</v>
      </c>
      <c r="E1511" s="203" t="s">
        <v>4882</v>
      </c>
      <c r="F1511" s="203" t="s">
        <v>4791</v>
      </c>
      <c r="G1511" s="203" t="s">
        <v>4884</v>
      </c>
    </row>
    <row r="1512" spans="1:7">
      <c r="A1512" s="203" t="s">
        <v>4885</v>
      </c>
      <c r="B1512" s="203" t="s">
        <v>470</v>
      </c>
      <c r="C1512" s="203" t="s">
        <v>4886</v>
      </c>
      <c r="D1512" s="203" t="str">
        <f t="shared" si="23"/>
        <v>高知県三原村</v>
      </c>
      <c r="E1512" s="203" t="s">
        <v>4885</v>
      </c>
      <c r="F1512" s="203" t="s">
        <v>4791</v>
      </c>
      <c r="G1512" s="203" t="s">
        <v>4887</v>
      </c>
    </row>
    <row r="1513" spans="1:7">
      <c r="A1513" s="203" t="s">
        <v>4888</v>
      </c>
      <c r="B1513" s="203" t="s">
        <v>470</v>
      </c>
      <c r="C1513" s="203" t="s">
        <v>4889</v>
      </c>
      <c r="D1513" s="203" t="str">
        <f t="shared" si="23"/>
        <v>高知県黒潮町</v>
      </c>
      <c r="E1513" s="203" t="s">
        <v>4888</v>
      </c>
      <c r="F1513" s="203" t="s">
        <v>4791</v>
      </c>
      <c r="G1513" s="203" t="s">
        <v>4890</v>
      </c>
    </row>
    <row r="1514" spans="1:7">
      <c r="A1514" s="200" t="s">
        <v>4891</v>
      </c>
      <c r="B1514" s="200" t="s">
        <v>4892</v>
      </c>
      <c r="C1514" s="200" t="s">
        <v>4892</v>
      </c>
      <c r="D1514" s="200" t="str">
        <f t="shared" si="23"/>
        <v>福岡県福岡県</v>
      </c>
      <c r="E1514" s="200" t="s">
        <v>4891</v>
      </c>
      <c r="F1514" s="201" t="s">
        <v>4893</v>
      </c>
      <c r="G1514" s="202"/>
    </row>
    <row r="1515" spans="1:7">
      <c r="A1515" s="203" t="s">
        <v>4894</v>
      </c>
      <c r="B1515" s="203" t="s">
        <v>474</v>
      </c>
      <c r="C1515" s="203" t="s">
        <v>527</v>
      </c>
      <c r="D1515" s="203" t="str">
        <f t="shared" si="23"/>
        <v>福岡県北九州市</v>
      </c>
      <c r="E1515" s="203" t="s">
        <v>4894</v>
      </c>
      <c r="F1515" s="203" t="s">
        <v>4895</v>
      </c>
      <c r="G1515" s="203" t="s">
        <v>4896</v>
      </c>
    </row>
    <row r="1516" spans="1:7">
      <c r="A1516" s="203" t="s">
        <v>4897</v>
      </c>
      <c r="B1516" s="203" t="s">
        <v>474</v>
      </c>
      <c r="C1516" s="203" t="s">
        <v>538</v>
      </c>
      <c r="D1516" s="203" t="str">
        <f t="shared" si="23"/>
        <v>福岡県福岡市</v>
      </c>
      <c r="E1516" s="203" t="s">
        <v>4897</v>
      </c>
      <c r="F1516" s="203" t="s">
        <v>4895</v>
      </c>
      <c r="G1516" s="203" t="s">
        <v>4898</v>
      </c>
    </row>
    <row r="1517" spans="1:7">
      <c r="A1517" s="203" t="s">
        <v>4899</v>
      </c>
      <c r="B1517" s="203" t="s">
        <v>474</v>
      </c>
      <c r="C1517" s="203" t="s">
        <v>4900</v>
      </c>
      <c r="D1517" s="203" t="str">
        <f t="shared" si="23"/>
        <v>福岡県大牟田市</v>
      </c>
      <c r="E1517" s="203" t="s">
        <v>4899</v>
      </c>
      <c r="F1517" s="203" t="s">
        <v>4895</v>
      </c>
      <c r="G1517" s="203" t="s">
        <v>4901</v>
      </c>
    </row>
    <row r="1518" spans="1:7">
      <c r="A1518" s="203" t="s">
        <v>4902</v>
      </c>
      <c r="B1518" s="203" t="s">
        <v>474</v>
      </c>
      <c r="C1518" s="203" t="s">
        <v>725</v>
      </c>
      <c r="D1518" s="203" t="str">
        <f t="shared" si="23"/>
        <v>福岡県久留米市</v>
      </c>
      <c r="E1518" s="203" t="s">
        <v>4902</v>
      </c>
      <c r="F1518" s="203" t="s">
        <v>4895</v>
      </c>
      <c r="G1518" s="203" t="s">
        <v>4903</v>
      </c>
    </row>
    <row r="1519" spans="1:7">
      <c r="A1519" s="203" t="s">
        <v>4904</v>
      </c>
      <c r="B1519" s="203" t="s">
        <v>474</v>
      </c>
      <c r="C1519" s="203" t="s">
        <v>4905</v>
      </c>
      <c r="D1519" s="203" t="str">
        <f t="shared" si="23"/>
        <v>福岡県直方市</v>
      </c>
      <c r="E1519" s="203" t="s">
        <v>4904</v>
      </c>
      <c r="F1519" s="203" t="s">
        <v>4895</v>
      </c>
      <c r="G1519" s="203" t="s">
        <v>4906</v>
      </c>
    </row>
    <row r="1520" spans="1:7">
      <c r="A1520" s="203" t="s">
        <v>4907</v>
      </c>
      <c r="B1520" s="203" t="s">
        <v>474</v>
      </c>
      <c r="C1520" s="203" t="s">
        <v>4908</v>
      </c>
      <c r="D1520" s="203" t="str">
        <f t="shared" si="23"/>
        <v>福岡県飯塚市</v>
      </c>
      <c r="E1520" s="203" t="s">
        <v>4907</v>
      </c>
      <c r="F1520" s="203" t="s">
        <v>4895</v>
      </c>
      <c r="G1520" s="203" t="s">
        <v>4909</v>
      </c>
    </row>
    <row r="1521" spans="1:7">
      <c r="A1521" s="203" t="s">
        <v>4910</v>
      </c>
      <c r="B1521" s="203" t="s">
        <v>474</v>
      </c>
      <c r="C1521" s="203" t="s">
        <v>4911</v>
      </c>
      <c r="D1521" s="203" t="str">
        <f t="shared" si="23"/>
        <v>福岡県田川市</v>
      </c>
      <c r="E1521" s="203" t="s">
        <v>4910</v>
      </c>
      <c r="F1521" s="203" t="s">
        <v>4895</v>
      </c>
      <c r="G1521" s="203" t="s">
        <v>4912</v>
      </c>
    </row>
    <row r="1522" spans="1:7">
      <c r="A1522" s="203" t="s">
        <v>4913</v>
      </c>
      <c r="B1522" s="203" t="s">
        <v>474</v>
      </c>
      <c r="C1522" s="203" t="s">
        <v>4914</v>
      </c>
      <c r="D1522" s="203" t="str">
        <f t="shared" si="23"/>
        <v>福岡県柳川市</v>
      </c>
      <c r="E1522" s="203" t="s">
        <v>4913</v>
      </c>
      <c r="F1522" s="203" t="s">
        <v>4895</v>
      </c>
      <c r="G1522" s="203" t="s">
        <v>4915</v>
      </c>
    </row>
    <row r="1523" spans="1:7">
      <c r="A1523" s="203" t="s">
        <v>4916</v>
      </c>
      <c r="B1523" s="203" t="s">
        <v>474</v>
      </c>
      <c r="C1523" s="203" t="s">
        <v>4917</v>
      </c>
      <c r="D1523" s="203" t="str">
        <f t="shared" si="23"/>
        <v>福岡県八女市</v>
      </c>
      <c r="E1523" s="203" t="s">
        <v>4916</v>
      </c>
      <c r="F1523" s="203" t="s">
        <v>4895</v>
      </c>
      <c r="G1523" s="203" t="s">
        <v>4918</v>
      </c>
    </row>
    <row r="1524" spans="1:7">
      <c r="A1524" s="203" t="s">
        <v>4919</v>
      </c>
      <c r="B1524" s="203" t="s">
        <v>474</v>
      </c>
      <c r="C1524" s="203" t="s">
        <v>4920</v>
      </c>
      <c r="D1524" s="203" t="str">
        <f t="shared" si="23"/>
        <v>福岡県筑後市</v>
      </c>
      <c r="E1524" s="203" t="s">
        <v>4919</v>
      </c>
      <c r="F1524" s="203" t="s">
        <v>4895</v>
      </c>
      <c r="G1524" s="203" t="s">
        <v>4921</v>
      </c>
    </row>
    <row r="1525" spans="1:7">
      <c r="A1525" s="203" t="s">
        <v>4922</v>
      </c>
      <c r="B1525" s="203" t="s">
        <v>474</v>
      </c>
      <c r="C1525" s="203" t="s">
        <v>4923</v>
      </c>
      <c r="D1525" s="203" t="str">
        <f t="shared" si="23"/>
        <v>福岡県大川市</v>
      </c>
      <c r="E1525" s="203" t="s">
        <v>4922</v>
      </c>
      <c r="F1525" s="203" t="s">
        <v>4895</v>
      </c>
      <c r="G1525" s="203" t="s">
        <v>4924</v>
      </c>
    </row>
    <row r="1526" spans="1:7">
      <c r="A1526" s="203" t="s">
        <v>4925</v>
      </c>
      <c r="B1526" s="203" t="s">
        <v>474</v>
      </c>
      <c r="C1526" s="203" t="s">
        <v>4926</v>
      </c>
      <c r="D1526" s="203" t="str">
        <f t="shared" si="23"/>
        <v>福岡県行橋市</v>
      </c>
      <c r="E1526" s="203" t="s">
        <v>4925</v>
      </c>
      <c r="F1526" s="203" t="s">
        <v>4895</v>
      </c>
      <c r="G1526" s="203" t="s">
        <v>4927</v>
      </c>
    </row>
    <row r="1527" spans="1:7">
      <c r="A1527" s="203" t="s">
        <v>4928</v>
      </c>
      <c r="B1527" s="203" t="s">
        <v>474</v>
      </c>
      <c r="C1527" s="203" t="s">
        <v>4929</v>
      </c>
      <c r="D1527" s="203" t="str">
        <f t="shared" si="23"/>
        <v>福岡県豊前市</v>
      </c>
      <c r="E1527" s="203" t="s">
        <v>4928</v>
      </c>
      <c r="F1527" s="203" t="s">
        <v>4895</v>
      </c>
      <c r="G1527" s="203" t="s">
        <v>4930</v>
      </c>
    </row>
    <row r="1528" spans="1:7">
      <c r="A1528" s="203" t="s">
        <v>4931</v>
      </c>
      <c r="B1528" s="203" t="s">
        <v>474</v>
      </c>
      <c r="C1528" s="203" t="s">
        <v>4932</v>
      </c>
      <c r="D1528" s="203" t="str">
        <f t="shared" si="23"/>
        <v>福岡県中間市</v>
      </c>
      <c r="E1528" s="203" t="s">
        <v>4931</v>
      </c>
      <c r="F1528" s="203" t="s">
        <v>4895</v>
      </c>
      <c r="G1528" s="203" t="s">
        <v>4933</v>
      </c>
    </row>
    <row r="1529" spans="1:7">
      <c r="A1529" s="203" t="s">
        <v>4934</v>
      </c>
      <c r="B1529" s="203" t="s">
        <v>474</v>
      </c>
      <c r="C1529" s="203" t="s">
        <v>4935</v>
      </c>
      <c r="D1529" s="203" t="str">
        <f t="shared" si="23"/>
        <v>福岡県小郡市</v>
      </c>
      <c r="E1529" s="203" t="s">
        <v>4934</v>
      </c>
      <c r="F1529" s="203" t="s">
        <v>4895</v>
      </c>
      <c r="G1529" s="203" t="s">
        <v>4936</v>
      </c>
    </row>
    <row r="1530" spans="1:7">
      <c r="A1530" s="203" t="s">
        <v>4937</v>
      </c>
      <c r="B1530" s="203" t="s">
        <v>474</v>
      </c>
      <c r="C1530" s="203" t="s">
        <v>4938</v>
      </c>
      <c r="D1530" s="203" t="str">
        <f t="shared" si="23"/>
        <v>福岡県筑紫野市</v>
      </c>
      <c r="E1530" s="203" t="s">
        <v>4937</v>
      </c>
      <c r="F1530" s="203" t="s">
        <v>4895</v>
      </c>
      <c r="G1530" s="203" t="s">
        <v>4939</v>
      </c>
    </row>
    <row r="1531" spans="1:7">
      <c r="A1531" s="203" t="s">
        <v>4940</v>
      </c>
      <c r="B1531" s="203" t="s">
        <v>474</v>
      </c>
      <c r="C1531" s="203" t="s">
        <v>4941</v>
      </c>
      <c r="D1531" s="203" t="str">
        <f t="shared" si="23"/>
        <v>福岡県春日市</v>
      </c>
      <c r="E1531" s="203" t="s">
        <v>4940</v>
      </c>
      <c r="F1531" s="203" t="s">
        <v>4895</v>
      </c>
      <c r="G1531" s="203" t="s">
        <v>4942</v>
      </c>
    </row>
    <row r="1532" spans="1:7">
      <c r="A1532" s="203" t="s">
        <v>4943</v>
      </c>
      <c r="B1532" s="203" t="s">
        <v>474</v>
      </c>
      <c r="C1532" s="203" t="s">
        <v>4944</v>
      </c>
      <c r="D1532" s="203" t="str">
        <f t="shared" si="23"/>
        <v>福岡県大野城市</v>
      </c>
      <c r="E1532" s="203" t="s">
        <v>4943</v>
      </c>
      <c r="F1532" s="203" t="s">
        <v>4895</v>
      </c>
      <c r="G1532" s="203" t="s">
        <v>4945</v>
      </c>
    </row>
    <row r="1533" spans="1:7">
      <c r="A1533" s="203" t="s">
        <v>4946</v>
      </c>
      <c r="B1533" s="203" t="s">
        <v>474</v>
      </c>
      <c r="C1533" s="203" t="s">
        <v>4947</v>
      </c>
      <c r="D1533" s="203" t="str">
        <f t="shared" si="23"/>
        <v>福岡県宗像市</v>
      </c>
      <c r="E1533" s="203" t="s">
        <v>4946</v>
      </c>
      <c r="F1533" s="203" t="s">
        <v>4895</v>
      </c>
      <c r="G1533" s="203" t="s">
        <v>4948</v>
      </c>
    </row>
    <row r="1534" spans="1:7">
      <c r="A1534" s="203" t="s">
        <v>4949</v>
      </c>
      <c r="B1534" s="203" t="s">
        <v>474</v>
      </c>
      <c r="C1534" s="203" t="s">
        <v>4950</v>
      </c>
      <c r="D1534" s="203" t="str">
        <f t="shared" si="23"/>
        <v>福岡県太宰府市</v>
      </c>
      <c r="E1534" s="203" t="s">
        <v>4949</v>
      </c>
      <c r="F1534" s="203" t="s">
        <v>4895</v>
      </c>
      <c r="G1534" s="203" t="s">
        <v>4951</v>
      </c>
    </row>
    <row r="1535" spans="1:7">
      <c r="A1535" s="203" t="s">
        <v>4952</v>
      </c>
      <c r="B1535" s="203" t="s">
        <v>474</v>
      </c>
      <c r="C1535" s="203" t="s">
        <v>4953</v>
      </c>
      <c r="D1535" s="203" t="str">
        <f t="shared" si="23"/>
        <v>福岡県古賀市</v>
      </c>
      <c r="E1535" s="203" t="s">
        <v>4952</v>
      </c>
      <c r="F1535" s="203" t="s">
        <v>4895</v>
      </c>
      <c r="G1535" s="203" t="s">
        <v>1729</v>
      </c>
    </row>
    <row r="1536" spans="1:7">
      <c r="A1536" s="203" t="s">
        <v>4954</v>
      </c>
      <c r="B1536" s="203" t="s">
        <v>474</v>
      </c>
      <c r="C1536" s="203" t="s">
        <v>4955</v>
      </c>
      <c r="D1536" s="203" t="str">
        <f t="shared" si="23"/>
        <v>福岡県福津市</v>
      </c>
      <c r="E1536" s="203" t="s">
        <v>4954</v>
      </c>
      <c r="F1536" s="203" t="s">
        <v>4895</v>
      </c>
      <c r="G1536" s="203" t="s">
        <v>4956</v>
      </c>
    </row>
    <row r="1537" spans="1:7">
      <c r="A1537" s="203" t="s">
        <v>4957</v>
      </c>
      <c r="B1537" s="203" t="s">
        <v>474</v>
      </c>
      <c r="C1537" s="203" t="s">
        <v>4958</v>
      </c>
      <c r="D1537" s="203" t="str">
        <f t="shared" si="23"/>
        <v>福岡県うきは市</v>
      </c>
      <c r="E1537" s="203" t="s">
        <v>4957</v>
      </c>
      <c r="F1537" s="203" t="s">
        <v>4895</v>
      </c>
      <c r="G1537" s="203" t="s">
        <v>4959</v>
      </c>
    </row>
    <row r="1538" spans="1:7">
      <c r="A1538" s="203" t="s">
        <v>4960</v>
      </c>
      <c r="B1538" s="203" t="s">
        <v>474</v>
      </c>
      <c r="C1538" s="203" t="s">
        <v>4961</v>
      </c>
      <c r="D1538" s="203" t="str">
        <f t="shared" si="23"/>
        <v>福岡県宮若市</v>
      </c>
      <c r="E1538" s="203" t="s">
        <v>4960</v>
      </c>
      <c r="F1538" s="203" t="s">
        <v>4895</v>
      </c>
      <c r="G1538" s="203" t="s">
        <v>4962</v>
      </c>
    </row>
    <row r="1539" spans="1:7">
      <c r="A1539" s="203" t="s">
        <v>4963</v>
      </c>
      <c r="B1539" s="203" t="s">
        <v>474</v>
      </c>
      <c r="C1539" s="203" t="s">
        <v>4964</v>
      </c>
      <c r="D1539" s="203" t="str">
        <f t="shared" ref="D1539:D1602" si="24">B1539&amp;C1539</f>
        <v>福岡県嘉麻市</v>
      </c>
      <c r="E1539" s="203" t="s">
        <v>4963</v>
      </c>
      <c r="F1539" s="203" t="s">
        <v>4895</v>
      </c>
      <c r="G1539" s="203" t="s">
        <v>4965</v>
      </c>
    </row>
    <row r="1540" spans="1:7">
      <c r="A1540" s="203" t="s">
        <v>4966</v>
      </c>
      <c r="B1540" s="203" t="s">
        <v>474</v>
      </c>
      <c r="C1540" s="203" t="s">
        <v>4967</v>
      </c>
      <c r="D1540" s="203" t="str">
        <f t="shared" si="24"/>
        <v>福岡県朝倉市</v>
      </c>
      <c r="E1540" s="203" t="s">
        <v>4966</v>
      </c>
      <c r="F1540" s="203" t="s">
        <v>4895</v>
      </c>
      <c r="G1540" s="203" t="s">
        <v>4968</v>
      </c>
    </row>
    <row r="1541" spans="1:7">
      <c r="A1541" s="203" t="s">
        <v>4969</v>
      </c>
      <c r="B1541" s="203" t="s">
        <v>474</v>
      </c>
      <c r="C1541" s="203" t="s">
        <v>4970</v>
      </c>
      <c r="D1541" s="203" t="str">
        <f t="shared" si="24"/>
        <v>福岡県みやま市</v>
      </c>
      <c r="E1541" s="203" t="s">
        <v>4969</v>
      </c>
      <c r="F1541" s="203" t="s">
        <v>4895</v>
      </c>
      <c r="G1541" s="203" t="s">
        <v>4971</v>
      </c>
    </row>
    <row r="1542" spans="1:7">
      <c r="A1542" s="203" t="s">
        <v>4972</v>
      </c>
      <c r="B1542" s="203" t="s">
        <v>474</v>
      </c>
      <c r="C1542" s="203" t="s">
        <v>4973</v>
      </c>
      <c r="D1542" s="203" t="str">
        <f t="shared" si="24"/>
        <v>福岡県糸島市</v>
      </c>
      <c r="E1542" s="203" t="s">
        <v>4972</v>
      </c>
      <c r="F1542" s="203" t="s">
        <v>4895</v>
      </c>
      <c r="G1542" s="203" t="s">
        <v>4974</v>
      </c>
    </row>
    <row r="1543" spans="1:7">
      <c r="A1543" s="203" t="s">
        <v>4975</v>
      </c>
      <c r="B1543" s="203" t="s">
        <v>4976</v>
      </c>
      <c r="C1543" s="203" t="s">
        <v>4977</v>
      </c>
      <c r="D1543" s="203" t="str">
        <f t="shared" si="24"/>
        <v>福岡県那珂川市</v>
      </c>
      <c r="E1543" s="203" t="s">
        <v>4975</v>
      </c>
      <c r="F1543" s="203" t="s">
        <v>4893</v>
      </c>
      <c r="G1543" s="203" t="s">
        <v>4978</v>
      </c>
    </row>
    <row r="1544" spans="1:7">
      <c r="A1544" s="203" t="s">
        <v>4979</v>
      </c>
      <c r="B1544" s="203" t="s">
        <v>474</v>
      </c>
      <c r="C1544" s="203" t="s">
        <v>4980</v>
      </c>
      <c r="D1544" s="203" t="str">
        <f t="shared" si="24"/>
        <v>福岡県宇美町</v>
      </c>
      <c r="E1544" s="203" t="s">
        <v>4979</v>
      </c>
      <c r="F1544" s="203" t="s">
        <v>4895</v>
      </c>
      <c r="G1544" s="203" t="s">
        <v>4981</v>
      </c>
    </row>
    <row r="1545" spans="1:7">
      <c r="A1545" s="203" t="s">
        <v>4982</v>
      </c>
      <c r="B1545" s="203" t="s">
        <v>474</v>
      </c>
      <c r="C1545" s="203" t="s">
        <v>4983</v>
      </c>
      <c r="D1545" s="203" t="str">
        <f t="shared" si="24"/>
        <v>福岡県篠栗町</v>
      </c>
      <c r="E1545" s="203" t="s">
        <v>4982</v>
      </c>
      <c r="F1545" s="203" t="s">
        <v>4895</v>
      </c>
      <c r="G1545" s="203" t="s">
        <v>4984</v>
      </c>
    </row>
    <row r="1546" spans="1:7">
      <c r="A1546" s="203" t="s">
        <v>4985</v>
      </c>
      <c r="B1546" s="203" t="s">
        <v>474</v>
      </c>
      <c r="C1546" s="203" t="s">
        <v>4986</v>
      </c>
      <c r="D1546" s="203" t="str">
        <f t="shared" si="24"/>
        <v>福岡県志免町</v>
      </c>
      <c r="E1546" s="203" t="s">
        <v>4985</v>
      </c>
      <c r="F1546" s="203" t="s">
        <v>4895</v>
      </c>
      <c r="G1546" s="203" t="s">
        <v>4987</v>
      </c>
    </row>
    <row r="1547" spans="1:7">
      <c r="A1547" s="203" t="s">
        <v>4988</v>
      </c>
      <c r="B1547" s="203" t="s">
        <v>474</v>
      </c>
      <c r="C1547" s="203" t="s">
        <v>4989</v>
      </c>
      <c r="D1547" s="203" t="str">
        <f t="shared" si="24"/>
        <v>福岡県須恵町</v>
      </c>
      <c r="E1547" s="203" t="s">
        <v>4988</v>
      </c>
      <c r="F1547" s="203" t="s">
        <v>4895</v>
      </c>
      <c r="G1547" s="203" t="s">
        <v>4990</v>
      </c>
    </row>
    <row r="1548" spans="1:7">
      <c r="A1548" s="203" t="s">
        <v>4991</v>
      </c>
      <c r="B1548" s="203" t="s">
        <v>474</v>
      </c>
      <c r="C1548" s="203" t="s">
        <v>4992</v>
      </c>
      <c r="D1548" s="203" t="str">
        <f t="shared" si="24"/>
        <v>福岡県新宮町</v>
      </c>
      <c r="E1548" s="203" t="s">
        <v>4991</v>
      </c>
      <c r="F1548" s="203" t="s">
        <v>4895</v>
      </c>
      <c r="G1548" s="203" t="s">
        <v>4993</v>
      </c>
    </row>
    <row r="1549" spans="1:7">
      <c r="A1549" s="203" t="s">
        <v>4994</v>
      </c>
      <c r="B1549" s="203" t="s">
        <v>474</v>
      </c>
      <c r="C1549" s="203" t="s">
        <v>4995</v>
      </c>
      <c r="D1549" s="203" t="str">
        <f t="shared" si="24"/>
        <v>福岡県久山町</v>
      </c>
      <c r="E1549" s="203" t="s">
        <v>4994</v>
      </c>
      <c r="F1549" s="203" t="s">
        <v>4895</v>
      </c>
      <c r="G1549" s="203" t="s">
        <v>4996</v>
      </c>
    </row>
    <row r="1550" spans="1:7">
      <c r="A1550" s="203" t="s">
        <v>4997</v>
      </c>
      <c r="B1550" s="203" t="s">
        <v>474</v>
      </c>
      <c r="C1550" s="203" t="s">
        <v>4998</v>
      </c>
      <c r="D1550" s="203" t="str">
        <f t="shared" si="24"/>
        <v>福岡県粕屋町</v>
      </c>
      <c r="E1550" s="203" t="s">
        <v>4997</v>
      </c>
      <c r="F1550" s="203" t="s">
        <v>4895</v>
      </c>
      <c r="G1550" s="203" t="s">
        <v>4999</v>
      </c>
    </row>
    <row r="1551" spans="1:7">
      <c r="A1551" s="203" t="s">
        <v>5000</v>
      </c>
      <c r="B1551" s="203" t="s">
        <v>474</v>
      </c>
      <c r="C1551" s="203" t="s">
        <v>5001</v>
      </c>
      <c r="D1551" s="203" t="str">
        <f t="shared" si="24"/>
        <v>福岡県芦屋町</v>
      </c>
      <c r="E1551" s="203" t="s">
        <v>5000</v>
      </c>
      <c r="F1551" s="203" t="s">
        <v>4895</v>
      </c>
      <c r="G1551" s="203" t="s">
        <v>5002</v>
      </c>
    </row>
    <row r="1552" spans="1:7">
      <c r="A1552" s="203" t="s">
        <v>5003</v>
      </c>
      <c r="B1552" s="203" t="s">
        <v>474</v>
      </c>
      <c r="C1552" s="203" t="s">
        <v>5004</v>
      </c>
      <c r="D1552" s="203" t="str">
        <f t="shared" si="24"/>
        <v>福岡県水巻町</v>
      </c>
      <c r="E1552" s="203" t="s">
        <v>5003</v>
      </c>
      <c r="F1552" s="203" t="s">
        <v>4895</v>
      </c>
      <c r="G1552" s="203" t="s">
        <v>5005</v>
      </c>
    </row>
    <row r="1553" spans="1:7">
      <c r="A1553" s="203" t="s">
        <v>5006</v>
      </c>
      <c r="B1553" s="203" t="s">
        <v>474</v>
      </c>
      <c r="C1553" s="203" t="s">
        <v>5007</v>
      </c>
      <c r="D1553" s="203" t="str">
        <f t="shared" si="24"/>
        <v>福岡県岡垣町</v>
      </c>
      <c r="E1553" s="203" t="s">
        <v>5006</v>
      </c>
      <c r="F1553" s="203" t="s">
        <v>4895</v>
      </c>
      <c r="G1553" s="203" t="s">
        <v>5008</v>
      </c>
    </row>
    <row r="1554" spans="1:7">
      <c r="A1554" s="203" t="s">
        <v>5009</v>
      </c>
      <c r="B1554" s="203" t="s">
        <v>474</v>
      </c>
      <c r="C1554" s="203" t="s">
        <v>5010</v>
      </c>
      <c r="D1554" s="203" t="str">
        <f t="shared" si="24"/>
        <v>福岡県遠賀町</v>
      </c>
      <c r="E1554" s="203" t="s">
        <v>5009</v>
      </c>
      <c r="F1554" s="203" t="s">
        <v>4895</v>
      </c>
      <c r="G1554" s="203" t="s">
        <v>5011</v>
      </c>
    </row>
    <row r="1555" spans="1:7">
      <c r="A1555" s="203" t="s">
        <v>5012</v>
      </c>
      <c r="B1555" s="203" t="s">
        <v>474</v>
      </c>
      <c r="C1555" s="203" t="s">
        <v>5013</v>
      </c>
      <c r="D1555" s="203" t="str">
        <f t="shared" si="24"/>
        <v>福岡県小竹町</v>
      </c>
      <c r="E1555" s="203" t="s">
        <v>5012</v>
      </c>
      <c r="F1555" s="203" t="s">
        <v>4895</v>
      </c>
      <c r="G1555" s="203" t="s">
        <v>5014</v>
      </c>
    </row>
    <row r="1556" spans="1:7">
      <c r="A1556" s="203" t="s">
        <v>5015</v>
      </c>
      <c r="B1556" s="203" t="s">
        <v>474</v>
      </c>
      <c r="C1556" s="203" t="s">
        <v>5016</v>
      </c>
      <c r="D1556" s="203" t="str">
        <f t="shared" si="24"/>
        <v>福岡県鞍手町</v>
      </c>
      <c r="E1556" s="203" t="s">
        <v>5015</v>
      </c>
      <c r="F1556" s="203" t="s">
        <v>4895</v>
      </c>
      <c r="G1556" s="203" t="s">
        <v>5017</v>
      </c>
    </row>
    <row r="1557" spans="1:7">
      <c r="A1557" s="203" t="s">
        <v>5018</v>
      </c>
      <c r="B1557" s="203" t="s">
        <v>474</v>
      </c>
      <c r="C1557" s="203" t="s">
        <v>5019</v>
      </c>
      <c r="D1557" s="203" t="str">
        <f t="shared" si="24"/>
        <v>福岡県桂川町</v>
      </c>
      <c r="E1557" s="203" t="s">
        <v>5018</v>
      </c>
      <c r="F1557" s="203" t="s">
        <v>4895</v>
      </c>
      <c r="G1557" s="203" t="s">
        <v>5020</v>
      </c>
    </row>
    <row r="1558" spans="1:7">
      <c r="A1558" s="203" t="s">
        <v>5021</v>
      </c>
      <c r="B1558" s="203" t="s">
        <v>474</v>
      </c>
      <c r="C1558" s="203" t="s">
        <v>5022</v>
      </c>
      <c r="D1558" s="203" t="str">
        <f t="shared" si="24"/>
        <v>福岡県筑前町</v>
      </c>
      <c r="E1558" s="203" t="s">
        <v>5021</v>
      </c>
      <c r="F1558" s="203" t="s">
        <v>4895</v>
      </c>
      <c r="G1558" s="203" t="s">
        <v>5023</v>
      </c>
    </row>
    <row r="1559" spans="1:7">
      <c r="A1559" s="203" t="s">
        <v>5024</v>
      </c>
      <c r="B1559" s="203" t="s">
        <v>474</v>
      </c>
      <c r="C1559" s="203" t="s">
        <v>5025</v>
      </c>
      <c r="D1559" s="203" t="str">
        <f t="shared" si="24"/>
        <v>福岡県東峰村</v>
      </c>
      <c r="E1559" s="203" t="s">
        <v>5024</v>
      </c>
      <c r="F1559" s="203" t="s">
        <v>4895</v>
      </c>
      <c r="G1559" s="203" t="s">
        <v>5026</v>
      </c>
    </row>
    <row r="1560" spans="1:7">
      <c r="A1560" s="203" t="s">
        <v>5027</v>
      </c>
      <c r="B1560" s="203" t="s">
        <v>474</v>
      </c>
      <c r="C1560" s="203" t="s">
        <v>5028</v>
      </c>
      <c r="D1560" s="203" t="str">
        <f t="shared" si="24"/>
        <v>福岡県大刀洗町</v>
      </c>
      <c r="E1560" s="203" t="s">
        <v>5027</v>
      </c>
      <c r="F1560" s="203" t="s">
        <v>4895</v>
      </c>
      <c r="G1560" s="203" t="s">
        <v>5029</v>
      </c>
    </row>
    <row r="1561" spans="1:7">
      <c r="A1561" s="203" t="s">
        <v>5030</v>
      </c>
      <c r="B1561" s="203" t="s">
        <v>474</v>
      </c>
      <c r="C1561" s="203" t="s">
        <v>5031</v>
      </c>
      <c r="D1561" s="203" t="str">
        <f t="shared" si="24"/>
        <v>福岡県大木町</v>
      </c>
      <c r="E1561" s="203" t="s">
        <v>5030</v>
      </c>
      <c r="F1561" s="203" t="s">
        <v>4895</v>
      </c>
      <c r="G1561" s="203" t="s">
        <v>5032</v>
      </c>
    </row>
    <row r="1562" spans="1:7">
      <c r="A1562" s="203" t="s">
        <v>5033</v>
      </c>
      <c r="B1562" s="203" t="s">
        <v>474</v>
      </c>
      <c r="C1562" s="203" t="s">
        <v>4233</v>
      </c>
      <c r="D1562" s="203" t="str">
        <f t="shared" si="24"/>
        <v>福岡県広川町</v>
      </c>
      <c r="E1562" s="203" t="s">
        <v>5033</v>
      </c>
      <c r="F1562" s="203" t="s">
        <v>4895</v>
      </c>
      <c r="G1562" s="203" t="s">
        <v>5034</v>
      </c>
    </row>
    <row r="1563" spans="1:7">
      <c r="A1563" s="203" t="s">
        <v>5035</v>
      </c>
      <c r="B1563" s="203" t="s">
        <v>474</v>
      </c>
      <c r="C1563" s="203" t="s">
        <v>5036</v>
      </c>
      <c r="D1563" s="203" t="str">
        <f t="shared" si="24"/>
        <v>福岡県香春町</v>
      </c>
      <c r="E1563" s="203" t="s">
        <v>5035</v>
      </c>
      <c r="F1563" s="203" t="s">
        <v>4895</v>
      </c>
      <c r="G1563" s="203" t="s">
        <v>5037</v>
      </c>
    </row>
    <row r="1564" spans="1:7">
      <c r="A1564" s="203" t="s">
        <v>5038</v>
      </c>
      <c r="B1564" s="203" t="s">
        <v>474</v>
      </c>
      <c r="C1564" s="203" t="s">
        <v>5039</v>
      </c>
      <c r="D1564" s="203" t="str">
        <f t="shared" si="24"/>
        <v>福岡県添田町</v>
      </c>
      <c r="E1564" s="203" t="s">
        <v>5038</v>
      </c>
      <c r="F1564" s="203" t="s">
        <v>4895</v>
      </c>
      <c r="G1564" s="203" t="s">
        <v>5040</v>
      </c>
    </row>
    <row r="1565" spans="1:7">
      <c r="A1565" s="203" t="s">
        <v>5041</v>
      </c>
      <c r="B1565" s="203" t="s">
        <v>474</v>
      </c>
      <c r="C1565" s="203" t="s">
        <v>5042</v>
      </c>
      <c r="D1565" s="203" t="str">
        <f t="shared" si="24"/>
        <v>福岡県糸田町</v>
      </c>
      <c r="E1565" s="203" t="s">
        <v>5041</v>
      </c>
      <c r="F1565" s="203" t="s">
        <v>4895</v>
      </c>
      <c r="G1565" s="203" t="s">
        <v>5043</v>
      </c>
    </row>
    <row r="1566" spans="1:7">
      <c r="A1566" s="203" t="s">
        <v>5044</v>
      </c>
      <c r="B1566" s="203" t="s">
        <v>474</v>
      </c>
      <c r="C1566" s="203" t="s">
        <v>1308</v>
      </c>
      <c r="D1566" s="203" t="str">
        <f t="shared" si="24"/>
        <v>福岡県川崎町</v>
      </c>
      <c r="E1566" s="203" t="s">
        <v>5044</v>
      </c>
      <c r="F1566" s="203" t="s">
        <v>4895</v>
      </c>
      <c r="G1566" s="203" t="s">
        <v>1309</v>
      </c>
    </row>
    <row r="1567" spans="1:7">
      <c r="A1567" s="203" t="s">
        <v>5045</v>
      </c>
      <c r="B1567" s="203" t="s">
        <v>474</v>
      </c>
      <c r="C1567" s="203" t="s">
        <v>5046</v>
      </c>
      <c r="D1567" s="203" t="str">
        <f t="shared" si="24"/>
        <v>福岡県大任町</v>
      </c>
      <c r="E1567" s="203" t="s">
        <v>5045</v>
      </c>
      <c r="F1567" s="203" t="s">
        <v>4895</v>
      </c>
      <c r="G1567" s="203" t="s">
        <v>5047</v>
      </c>
    </row>
    <row r="1568" spans="1:7">
      <c r="A1568" s="203" t="s">
        <v>5048</v>
      </c>
      <c r="B1568" s="203" t="s">
        <v>474</v>
      </c>
      <c r="C1568" s="203" t="s">
        <v>5049</v>
      </c>
      <c r="D1568" s="203" t="str">
        <f t="shared" si="24"/>
        <v>福岡県赤村</v>
      </c>
      <c r="E1568" s="203" t="s">
        <v>5048</v>
      </c>
      <c r="F1568" s="203" t="s">
        <v>4895</v>
      </c>
      <c r="G1568" s="203" t="s">
        <v>5050</v>
      </c>
    </row>
    <row r="1569" spans="1:7">
      <c r="A1569" s="203" t="s">
        <v>5051</v>
      </c>
      <c r="B1569" s="203" t="s">
        <v>474</v>
      </c>
      <c r="C1569" s="203" t="s">
        <v>5052</v>
      </c>
      <c r="D1569" s="203" t="str">
        <f t="shared" si="24"/>
        <v>福岡県福智町</v>
      </c>
      <c r="E1569" s="203" t="s">
        <v>5051</v>
      </c>
      <c r="F1569" s="203" t="s">
        <v>4895</v>
      </c>
      <c r="G1569" s="203" t="s">
        <v>5053</v>
      </c>
    </row>
    <row r="1570" spans="1:7">
      <c r="A1570" s="203" t="s">
        <v>5054</v>
      </c>
      <c r="B1570" s="203" t="s">
        <v>474</v>
      </c>
      <c r="C1570" s="203" t="s">
        <v>5055</v>
      </c>
      <c r="D1570" s="203" t="str">
        <f t="shared" si="24"/>
        <v>福岡県苅田町</v>
      </c>
      <c r="E1570" s="203" t="s">
        <v>5054</v>
      </c>
      <c r="F1570" s="203" t="s">
        <v>4895</v>
      </c>
      <c r="G1570" s="203" t="s">
        <v>5056</v>
      </c>
    </row>
    <row r="1571" spans="1:7">
      <c r="A1571" s="203" t="s">
        <v>5057</v>
      </c>
      <c r="B1571" s="203" t="s">
        <v>474</v>
      </c>
      <c r="C1571" s="203" t="s">
        <v>5058</v>
      </c>
      <c r="D1571" s="203" t="str">
        <f t="shared" si="24"/>
        <v>福岡県みやこ町</v>
      </c>
      <c r="E1571" s="203" t="s">
        <v>5057</v>
      </c>
      <c r="F1571" s="203" t="s">
        <v>4895</v>
      </c>
      <c r="G1571" s="203" t="s">
        <v>5059</v>
      </c>
    </row>
    <row r="1572" spans="1:7">
      <c r="A1572" s="203" t="s">
        <v>5060</v>
      </c>
      <c r="B1572" s="203" t="s">
        <v>474</v>
      </c>
      <c r="C1572" s="203" t="s">
        <v>5061</v>
      </c>
      <c r="D1572" s="203" t="str">
        <f t="shared" si="24"/>
        <v>福岡県吉富町</v>
      </c>
      <c r="E1572" s="203" t="s">
        <v>5060</v>
      </c>
      <c r="F1572" s="203" t="s">
        <v>4895</v>
      </c>
      <c r="G1572" s="203" t="s">
        <v>5062</v>
      </c>
    </row>
    <row r="1573" spans="1:7">
      <c r="A1573" s="203" t="s">
        <v>5063</v>
      </c>
      <c r="B1573" s="203" t="s">
        <v>474</v>
      </c>
      <c r="C1573" s="203" t="s">
        <v>5064</v>
      </c>
      <c r="D1573" s="203" t="str">
        <f t="shared" si="24"/>
        <v>福岡県上毛町</v>
      </c>
      <c r="E1573" s="203" t="s">
        <v>5063</v>
      </c>
      <c r="F1573" s="203" t="s">
        <v>4895</v>
      </c>
      <c r="G1573" s="203" t="s">
        <v>5065</v>
      </c>
    </row>
    <row r="1574" spans="1:7">
      <c r="A1574" s="203" t="s">
        <v>5066</v>
      </c>
      <c r="B1574" s="203" t="s">
        <v>474</v>
      </c>
      <c r="C1574" s="203" t="s">
        <v>5067</v>
      </c>
      <c r="D1574" s="203" t="str">
        <f t="shared" si="24"/>
        <v>福岡県築上町</v>
      </c>
      <c r="E1574" s="203" t="s">
        <v>5066</v>
      </c>
      <c r="F1574" s="203" t="s">
        <v>4895</v>
      </c>
      <c r="G1574" s="203" t="s">
        <v>5068</v>
      </c>
    </row>
    <row r="1575" spans="1:7">
      <c r="A1575" s="200" t="s">
        <v>5069</v>
      </c>
      <c r="B1575" s="200" t="s">
        <v>5070</v>
      </c>
      <c r="C1575" s="200" t="s">
        <v>5070</v>
      </c>
      <c r="D1575" s="200" t="str">
        <f t="shared" si="24"/>
        <v>佐賀県佐賀県</v>
      </c>
      <c r="E1575" s="200" t="s">
        <v>5069</v>
      </c>
      <c r="F1575" s="201" t="s">
        <v>5071</v>
      </c>
      <c r="G1575" s="202"/>
    </row>
    <row r="1576" spans="1:7">
      <c r="A1576" s="203" t="s">
        <v>5072</v>
      </c>
      <c r="B1576" s="203" t="s">
        <v>478</v>
      </c>
      <c r="C1576" s="203" t="s">
        <v>920</v>
      </c>
      <c r="D1576" s="203" t="str">
        <f t="shared" si="24"/>
        <v>佐賀県佐賀市</v>
      </c>
      <c r="E1576" s="203" t="s">
        <v>5072</v>
      </c>
      <c r="F1576" s="203" t="s">
        <v>5073</v>
      </c>
      <c r="G1576" s="203" t="s">
        <v>5074</v>
      </c>
    </row>
    <row r="1577" spans="1:7">
      <c r="A1577" s="203" t="s">
        <v>5075</v>
      </c>
      <c r="B1577" s="203" t="s">
        <v>478</v>
      </c>
      <c r="C1577" s="203" t="s">
        <v>5076</v>
      </c>
      <c r="D1577" s="203" t="str">
        <f t="shared" si="24"/>
        <v>佐賀県唐津市</v>
      </c>
      <c r="E1577" s="203" t="s">
        <v>5075</v>
      </c>
      <c r="F1577" s="203" t="s">
        <v>5073</v>
      </c>
      <c r="G1577" s="203" t="s">
        <v>5077</v>
      </c>
    </row>
    <row r="1578" spans="1:7">
      <c r="A1578" s="203" t="s">
        <v>5078</v>
      </c>
      <c r="B1578" s="203" t="s">
        <v>478</v>
      </c>
      <c r="C1578" s="203" t="s">
        <v>5079</v>
      </c>
      <c r="D1578" s="203" t="str">
        <f t="shared" si="24"/>
        <v>佐賀県鳥栖市</v>
      </c>
      <c r="E1578" s="203" t="s">
        <v>5078</v>
      </c>
      <c r="F1578" s="203" t="s">
        <v>5073</v>
      </c>
      <c r="G1578" s="203" t="s">
        <v>5080</v>
      </c>
    </row>
    <row r="1579" spans="1:7">
      <c r="A1579" s="203" t="s">
        <v>5081</v>
      </c>
      <c r="B1579" s="203" t="s">
        <v>478</v>
      </c>
      <c r="C1579" s="203" t="s">
        <v>5082</v>
      </c>
      <c r="D1579" s="203" t="str">
        <f t="shared" si="24"/>
        <v>佐賀県多久市</v>
      </c>
      <c r="E1579" s="203" t="s">
        <v>5081</v>
      </c>
      <c r="F1579" s="203" t="s">
        <v>5073</v>
      </c>
      <c r="G1579" s="203" t="s">
        <v>5083</v>
      </c>
    </row>
    <row r="1580" spans="1:7">
      <c r="A1580" s="203" t="s">
        <v>5084</v>
      </c>
      <c r="B1580" s="203" t="s">
        <v>478</v>
      </c>
      <c r="C1580" s="203" t="s">
        <v>5085</v>
      </c>
      <c r="D1580" s="203" t="str">
        <f t="shared" si="24"/>
        <v>佐賀県伊万里市</v>
      </c>
      <c r="E1580" s="203" t="s">
        <v>5084</v>
      </c>
      <c r="F1580" s="203" t="s">
        <v>5073</v>
      </c>
      <c r="G1580" s="203" t="s">
        <v>5086</v>
      </c>
    </row>
    <row r="1581" spans="1:7">
      <c r="A1581" s="203" t="s">
        <v>5087</v>
      </c>
      <c r="B1581" s="203" t="s">
        <v>478</v>
      </c>
      <c r="C1581" s="203" t="s">
        <v>5088</v>
      </c>
      <c r="D1581" s="203" t="str">
        <f t="shared" si="24"/>
        <v>佐賀県武雄市</v>
      </c>
      <c r="E1581" s="203" t="s">
        <v>5087</v>
      </c>
      <c r="F1581" s="203" t="s">
        <v>5073</v>
      </c>
      <c r="G1581" s="203" t="s">
        <v>5089</v>
      </c>
    </row>
    <row r="1582" spans="1:7">
      <c r="A1582" s="203" t="s">
        <v>5090</v>
      </c>
      <c r="B1582" s="203" t="s">
        <v>478</v>
      </c>
      <c r="C1582" s="203" t="s">
        <v>5091</v>
      </c>
      <c r="D1582" s="203" t="str">
        <f t="shared" si="24"/>
        <v>佐賀県鹿島市</v>
      </c>
      <c r="E1582" s="203" t="s">
        <v>5090</v>
      </c>
      <c r="F1582" s="203" t="s">
        <v>5073</v>
      </c>
      <c r="G1582" s="203" t="s">
        <v>1770</v>
      </c>
    </row>
    <row r="1583" spans="1:7">
      <c r="A1583" s="203" t="s">
        <v>5092</v>
      </c>
      <c r="B1583" s="203" t="s">
        <v>478</v>
      </c>
      <c r="C1583" s="203" t="s">
        <v>5093</v>
      </c>
      <c r="D1583" s="203" t="str">
        <f t="shared" si="24"/>
        <v>佐賀県小城市</v>
      </c>
      <c r="E1583" s="203" t="s">
        <v>5092</v>
      </c>
      <c r="F1583" s="203" t="s">
        <v>5073</v>
      </c>
      <c r="G1583" s="203" t="s">
        <v>5094</v>
      </c>
    </row>
    <row r="1584" spans="1:7">
      <c r="A1584" s="203" t="s">
        <v>5095</v>
      </c>
      <c r="B1584" s="203" t="s">
        <v>478</v>
      </c>
      <c r="C1584" s="203" t="s">
        <v>5096</v>
      </c>
      <c r="D1584" s="203" t="str">
        <f t="shared" si="24"/>
        <v>佐賀県嬉野市</v>
      </c>
      <c r="E1584" s="203" t="s">
        <v>5095</v>
      </c>
      <c r="F1584" s="203" t="s">
        <v>5073</v>
      </c>
      <c r="G1584" s="203" t="s">
        <v>5097</v>
      </c>
    </row>
    <row r="1585" spans="1:7">
      <c r="A1585" s="203" t="s">
        <v>5098</v>
      </c>
      <c r="B1585" s="203" t="s">
        <v>478</v>
      </c>
      <c r="C1585" s="203" t="s">
        <v>5099</v>
      </c>
      <c r="D1585" s="203" t="str">
        <f t="shared" si="24"/>
        <v>佐賀県神埼市</v>
      </c>
      <c r="E1585" s="203" t="s">
        <v>5098</v>
      </c>
      <c r="F1585" s="203" t="s">
        <v>5073</v>
      </c>
      <c r="G1585" s="203" t="s">
        <v>5100</v>
      </c>
    </row>
    <row r="1586" spans="1:7">
      <c r="A1586" s="203" t="s">
        <v>5101</v>
      </c>
      <c r="B1586" s="203" t="s">
        <v>478</v>
      </c>
      <c r="C1586" s="203" t="s">
        <v>5102</v>
      </c>
      <c r="D1586" s="203" t="str">
        <f t="shared" si="24"/>
        <v>佐賀県吉野ヶ里町</v>
      </c>
      <c r="E1586" s="203" t="s">
        <v>5101</v>
      </c>
      <c r="F1586" s="203" t="s">
        <v>5073</v>
      </c>
      <c r="G1586" s="203" t="s">
        <v>5103</v>
      </c>
    </row>
    <row r="1587" spans="1:7">
      <c r="A1587" s="203" t="s">
        <v>5104</v>
      </c>
      <c r="B1587" s="203" t="s">
        <v>478</v>
      </c>
      <c r="C1587" s="203" t="s">
        <v>5105</v>
      </c>
      <c r="D1587" s="203" t="str">
        <f t="shared" si="24"/>
        <v>佐賀県基山町</v>
      </c>
      <c r="E1587" s="203" t="s">
        <v>5104</v>
      </c>
      <c r="F1587" s="203" t="s">
        <v>5073</v>
      </c>
      <c r="G1587" s="203" t="s">
        <v>5106</v>
      </c>
    </row>
    <row r="1588" spans="1:7">
      <c r="A1588" s="203" t="s">
        <v>5107</v>
      </c>
      <c r="B1588" s="203" t="s">
        <v>478</v>
      </c>
      <c r="C1588" s="203" t="s">
        <v>5108</v>
      </c>
      <c r="D1588" s="203" t="str">
        <f t="shared" si="24"/>
        <v>佐賀県上峰町</v>
      </c>
      <c r="E1588" s="203" t="s">
        <v>5107</v>
      </c>
      <c r="F1588" s="203" t="s">
        <v>5073</v>
      </c>
      <c r="G1588" s="203" t="s">
        <v>5109</v>
      </c>
    </row>
    <row r="1589" spans="1:7">
      <c r="A1589" s="203" t="s">
        <v>5110</v>
      </c>
      <c r="B1589" s="203" t="s">
        <v>478</v>
      </c>
      <c r="C1589" s="203" t="s">
        <v>5111</v>
      </c>
      <c r="D1589" s="203" t="str">
        <f t="shared" si="24"/>
        <v>佐賀県みやき町</v>
      </c>
      <c r="E1589" s="203" t="s">
        <v>5110</v>
      </c>
      <c r="F1589" s="203" t="s">
        <v>5073</v>
      </c>
      <c r="G1589" s="203" t="s">
        <v>5112</v>
      </c>
    </row>
    <row r="1590" spans="1:7">
      <c r="A1590" s="203" t="s">
        <v>5113</v>
      </c>
      <c r="B1590" s="203" t="s">
        <v>478</v>
      </c>
      <c r="C1590" s="203" t="s">
        <v>5114</v>
      </c>
      <c r="D1590" s="203" t="str">
        <f t="shared" si="24"/>
        <v>佐賀県玄海町</v>
      </c>
      <c r="E1590" s="203" t="s">
        <v>5113</v>
      </c>
      <c r="F1590" s="203" t="s">
        <v>5073</v>
      </c>
      <c r="G1590" s="203" t="s">
        <v>5115</v>
      </c>
    </row>
    <row r="1591" spans="1:7">
      <c r="A1591" s="203" t="s">
        <v>5116</v>
      </c>
      <c r="B1591" s="203" t="s">
        <v>478</v>
      </c>
      <c r="C1591" s="203" t="s">
        <v>5117</v>
      </c>
      <c r="D1591" s="203" t="str">
        <f t="shared" si="24"/>
        <v>佐賀県有田町</v>
      </c>
      <c r="E1591" s="203" t="s">
        <v>5116</v>
      </c>
      <c r="F1591" s="203" t="s">
        <v>5073</v>
      </c>
      <c r="G1591" s="203" t="s">
        <v>5118</v>
      </c>
    </row>
    <row r="1592" spans="1:7">
      <c r="A1592" s="203" t="s">
        <v>5119</v>
      </c>
      <c r="B1592" s="203" t="s">
        <v>478</v>
      </c>
      <c r="C1592" s="203" t="s">
        <v>5120</v>
      </c>
      <c r="D1592" s="203" t="str">
        <f t="shared" si="24"/>
        <v>佐賀県大町町</v>
      </c>
      <c r="E1592" s="203" t="s">
        <v>5119</v>
      </c>
      <c r="F1592" s="203" t="s">
        <v>5073</v>
      </c>
      <c r="G1592" s="203" t="s">
        <v>5121</v>
      </c>
    </row>
    <row r="1593" spans="1:7">
      <c r="A1593" s="203" t="s">
        <v>5122</v>
      </c>
      <c r="B1593" s="203" t="s">
        <v>478</v>
      </c>
      <c r="C1593" s="203" t="s">
        <v>5123</v>
      </c>
      <c r="D1593" s="203" t="str">
        <f t="shared" si="24"/>
        <v>佐賀県江北町</v>
      </c>
      <c r="E1593" s="203" t="s">
        <v>5122</v>
      </c>
      <c r="F1593" s="203" t="s">
        <v>5073</v>
      </c>
      <c r="G1593" s="203" t="s">
        <v>5124</v>
      </c>
    </row>
    <row r="1594" spans="1:7">
      <c r="A1594" s="203" t="s">
        <v>5125</v>
      </c>
      <c r="B1594" s="203" t="s">
        <v>478</v>
      </c>
      <c r="C1594" s="203" t="s">
        <v>5126</v>
      </c>
      <c r="D1594" s="203" t="str">
        <f t="shared" si="24"/>
        <v>佐賀県白石町</v>
      </c>
      <c r="E1594" s="203" t="s">
        <v>5125</v>
      </c>
      <c r="F1594" s="203" t="s">
        <v>5073</v>
      </c>
      <c r="G1594" s="203" t="s">
        <v>5127</v>
      </c>
    </row>
    <row r="1595" spans="1:7">
      <c r="A1595" s="203" t="s">
        <v>5128</v>
      </c>
      <c r="B1595" s="203" t="s">
        <v>478</v>
      </c>
      <c r="C1595" s="203" t="s">
        <v>5129</v>
      </c>
      <c r="D1595" s="203" t="str">
        <f t="shared" si="24"/>
        <v>佐賀県太良町</v>
      </c>
      <c r="E1595" s="203" t="s">
        <v>5128</v>
      </c>
      <c r="F1595" s="203" t="s">
        <v>5073</v>
      </c>
      <c r="G1595" s="203" t="s">
        <v>5130</v>
      </c>
    </row>
    <row r="1596" spans="1:7">
      <c r="A1596" s="200" t="s">
        <v>5131</v>
      </c>
      <c r="B1596" s="200" t="s">
        <v>5132</v>
      </c>
      <c r="C1596" s="200" t="s">
        <v>5132</v>
      </c>
      <c r="D1596" s="200" t="str">
        <f t="shared" si="24"/>
        <v>長崎県長崎県</v>
      </c>
      <c r="E1596" s="200" t="s">
        <v>5131</v>
      </c>
      <c r="F1596" s="201" t="s">
        <v>5133</v>
      </c>
      <c r="G1596" s="202"/>
    </row>
    <row r="1597" spans="1:7">
      <c r="A1597" s="203" t="s">
        <v>5134</v>
      </c>
      <c r="B1597" s="203" t="s">
        <v>482</v>
      </c>
      <c r="C1597" s="203" t="s">
        <v>619</v>
      </c>
      <c r="D1597" s="203" t="str">
        <f t="shared" si="24"/>
        <v>長崎県長崎市</v>
      </c>
      <c r="E1597" s="203" t="s">
        <v>5134</v>
      </c>
      <c r="F1597" s="203" t="s">
        <v>5135</v>
      </c>
      <c r="G1597" s="203" t="s">
        <v>5136</v>
      </c>
    </row>
    <row r="1598" spans="1:7">
      <c r="A1598" s="203" t="s">
        <v>5137</v>
      </c>
      <c r="B1598" s="203" t="s">
        <v>482</v>
      </c>
      <c r="C1598" s="203" t="s">
        <v>769</v>
      </c>
      <c r="D1598" s="203" t="str">
        <f t="shared" si="24"/>
        <v>長崎県佐世保市</v>
      </c>
      <c r="E1598" s="203" t="s">
        <v>5137</v>
      </c>
      <c r="F1598" s="203" t="s">
        <v>5135</v>
      </c>
      <c r="G1598" s="203" t="s">
        <v>5138</v>
      </c>
    </row>
    <row r="1599" spans="1:7">
      <c r="A1599" s="203" t="s">
        <v>5139</v>
      </c>
      <c r="B1599" s="203" t="s">
        <v>482</v>
      </c>
      <c r="C1599" s="203" t="s">
        <v>5140</v>
      </c>
      <c r="D1599" s="203" t="str">
        <f t="shared" si="24"/>
        <v>長崎県島原市</v>
      </c>
      <c r="E1599" s="203" t="s">
        <v>5139</v>
      </c>
      <c r="F1599" s="203" t="s">
        <v>5135</v>
      </c>
      <c r="G1599" s="203" t="s">
        <v>5141</v>
      </c>
    </row>
    <row r="1600" spans="1:7">
      <c r="A1600" s="203" t="s">
        <v>5142</v>
      </c>
      <c r="B1600" s="203" t="s">
        <v>482</v>
      </c>
      <c r="C1600" s="203" t="s">
        <v>5143</v>
      </c>
      <c r="D1600" s="203" t="str">
        <f t="shared" si="24"/>
        <v>長崎県諫早市</v>
      </c>
      <c r="E1600" s="203" t="s">
        <v>5142</v>
      </c>
      <c r="F1600" s="203" t="s">
        <v>5135</v>
      </c>
      <c r="G1600" s="203" t="s">
        <v>5144</v>
      </c>
    </row>
    <row r="1601" spans="1:7">
      <c r="A1601" s="203" t="s">
        <v>5145</v>
      </c>
      <c r="B1601" s="203" t="s">
        <v>482</v>
      </c>
      <c r="C1601" s="203" t="s">
        <v>5146</v>
      </c>
      <c r="D1601" s="203" t="str">
        <f t="shared" si="24"/>
        <v>長崎県大村市</v>
      </c>
      <c r="E1601" s="203" t="s">
        <v>5145</v>
      </c>
      <c r="F1601" s="203" t="s">
        <v>5135</v>
      </c>
      <c r="G1601" s="203" t="s">
        <v>5147</v>
      </c>
    </row>
    <row r="1602" spans="1:7">
      <c r="A1602" s="203" t="s">
        <v>5148</v>
      </c>
      <c r="B1602" s="203" t="s">
        <v>482</v>
      </c>
      <c r="C1602" s="203" t="s">
        <v>5149</v>
      </c>
      <c r="D1602" s="203" t="str">
        <f t="shared" si="24"/>
        <v>長崎県平戸市</v>
      </c>
      <c r="E1602" s="203" t="s">
        <v>5148</v>
      </c>
      <c r="F1602" s="203" t="s">
        <v>5135</v>
      </c>
      <c r="G1602" s="203" t="s">
        <v>5150</v>
      </c>
    </row>
    <row r="1603" spans="1:7">
      <c r="A1603" s="203" t="s">
        <v>5151</v>
      </c>
      <c r="B1603" s="203" t="s">
        <v>482</v>
      </c>
      <c r="C1603" s="203" t="s">
        <v>5152</v>
      </c>
      <c r="D1603" s="203" t="str">
        <f t="shared" ref="D1603:D1666" si="25">B1603&amp;C1603</f>
        <v>長崎県松浦市</v>
      </c>
      <c r="E1603" s="203" t="s">
        <v>5151</v>
      </c>
      <c r="F1603" s="203" t="s">
        <v>5135</v>
      </c>
      <c r="G1603" s="203" t="s">
        <v>5153</v>
      </c>
    </row>
    <row r="1604" spans="1:7">
      <c r="A1604" s="203" t="s">
        <v>5154</v>
      </c>
      <c r="B1604" s="203" t="s">
        <v>482</v>
      </c>
      <c r="C1604" s="203" t="s">
        <v>5155</v>
      </c>
      <c r="D1604" s="203" t="str">
        <f t="shared" si="25"/>
        <v>長崎県対馬市</v>
      </c>
      <c r="E1604" s="203" t="s">
        <v>5154</v>
      </c>
      <c r="F1604" s="203" t="s">
        <v>5135</v>
      </c>
      <c r="G1604" s="203" t="s">
        <v>3472</v>
      </c>
    </row>
    <row r="1605" spans="1:7">
      <c r="A1605" s="203" t="s">
        <v>5156</v>
      </c>
      <c r="B1605" s="203" t="s">
        <v>482</v>
      </c>
      <c r="C1605" s="203" t="s">
        <v>5157</v>
      </c>
      <c r="D1605" s="203" t="str">
        <f t="shared" si="25"/>
        <v>長崎県壱岐市</v>
      </c>
      <c r="E1605" s="203" t="s">
        <v>5156</v>
      </c>
      <c r="F1605" s="203" t="s">
        <v>5135</v>
      </c>
      <c r="G1605" s="203" t="s">
        <v>5158</v>
      </c>
    </row>
    <row r="1606" spans="1:7">
      <c r="A1606" s="203" t="s">
        <v>5159</v>
      </c>
      <c r="B1606" s="203" t="s">
        <v>482</v>
      </c>
      <c r="C1606" s="203" t="s">
        <v>5160</v>
      </c>
      <c r="D1606" s="203" t="str">
        <f t="shared" si="25"/>
        <v>長崎県五島市</v>
      </c>
      <c r="E1606" s="203" t="s">
        <v>5159</v>
      </c>
      <c r="F1606" s="203" t="s">
        <v>5135</v>
      </c>
      <c r="G1606" s="203" t="s">
        <v>5161</v>
      </c>
    </row>
    <row r="1607" spans="1:7">
      <c r="A1607" s="203" t="s">
        <v>5162</v>
      </c>
      <c r="B1607" s="203" t="s">
        <v>482</v>
      </c>
      <c r="C1607" s="203" t="s">
        <v>5163</v>
      </c>
      <c r="D1607" s="203" t="str">
        <f t="shared" si="25"/>
        <v>長崎県西海市</v>
      </c>
      <c r="E1607" s="203" t="s">
        <v>5162</v>
      </c>
      <c r="F1607" s="203" t="s">
        <v>5135</v>
      </c>
      <c r="G1607" s="203" t="s">
        <v>5164</v>
      </c>
    </row>
    <row r="1608" spans="1:7">
      <c r="A1608" s="203" t="s">
        <v>5165</v>
      </c>
      <c r="B1608" s="203" t="s">
        <v>482</v>
      </c>
      <c r="C1608" s="203" t="s">
        <v>5166</v>
      </c>
      <c r="D1608" s="203" t="str">
        <f t="shared" si="25"/>
        <v>長崎県雲仙市</v>
      </c>
      <c r="E1608" s="203" t="s">
        <v>5165</v>
      </c>
      <c r="F1608" s="203" t="s">
        <v>5135</v>
      </c>
      <c r="G1608" s="203" t="s">
        <v>5167</v>
      </c>
    </row>
    <row r="1609" spans="1:7">
      <c r="A1609" s="203" t="s">
        <v>5168</v>
      </c>
      <c r="B1609" s="203" t="s">
        <v>482</v>
      </c>
      <c r="C1609" s="203" t="s">
        <v>5169</v>
      </c>
      <c r="D1609" s="203" t="str">
        <f t="shared" si="25"/>
        <v>長崎県南島原市</v>
      </c>
      <c r="E1609" s="203" t="s">
        <v>5168</v>
      </c>
      <c r="F1609" s="203" t="s">
        <v>5135</v>
      </c>
      <c r="G1609" s="203" t="s">
        <v>5170</v>
      </c>
    </row>
    <row r="1610" spans="1:7">
      <c r="A1610" s="203" t="s">
        <v>5171</v>
      </c>
      <c r="B1610" s="203" t="s">
        <v>482</v>
      </c>
      <c r="C1610" s="203" t="s">
        <v>5172</v>
      </c>
      <c r="D1610" s="203" t="str">
        <f t="shared" si="25"/>
        <v>長崎県長与町</v>
      </c>
      <c r="E1610" s="203" t="s">
        <v>5171</v>
      </c>
      <c r="F1610" s="203" t="s">
        <v>5135</v>
      </c>
      <c r="G1610" s="203" t="s">
        <v>5173</v>
      </c>
    </row>
    <row r="1611" spans="1:7">
      <c r="A1611" s="203" t="s">
        <v>5174</v>
      </c>
      <c r="B1611" s="203" t="s">
        <v>482</v>
      </c>
      <c r="C1611" s="203" t="s">
        <v>5175</v>
      </c>
      <c r="D1611" s="203" t="str">
        <f t="shared" si="25"/>
        <v>長崎県時津町</v>
      </c>
      <c r="E1611" s="203" t="s">
        <v>5174</v>
      </c>
      <c r="F1611" s="203" t="s">
        <v>5135</v>
      </c>
      <c r="G1611" s="203" t="s">
        <v>5176</v>
      </c>
    </row>
    <row r="1612" spans="1:7">
      <c r="A1612" s="203" t="s">
        <v>5177</v>
      </c>
      <c r="B1612" s="203" t="s">
        <v>482</v>
      </c>
      <c r="C1612" s="203" t="s">
        <v>5178</v>
      </c>
      <c r="D1612" s="203" t="str">
        <f t="shared" si="25"/>
        <v>長崎県東彼杵町</v>
      </c>
      <c r="E1612" s="203" t="s">
        <v>5177</v>
      </c>
      <c r="F1612" s="203" t="s">
        <v>5135</v>
      </c>
      <c r="G1612" s="203" t="s">
        <v>5179</v>
      </c>
    </row>
    <row r="1613" spans="1:7">
      <c r="A1613" s="203" t="s">
        <v>5180</v>
      </c>
      <c r="B1613" s="203" t="s">
        <v>482</v>
      </c>
      <c r="C1613" s="203" t="s">
        <v>5181</v>
      </c>
      <c r="D1613" s="203" t="str">
        <f t="shared" si="25"/>
        <v>長崎県川棚町</v>
      </c>
      <c r="E1613" s="203" t="s">
        <v>5180</v>
      </c>
      <c r="F1613" s="203" t="s">
        <v>5135</v>
      </c>
      <c r="G1613" s="203" t="s">
        <v>5182</v>
      </c>
    </row>
    <row r="1614" spans="1:7">
      <c r="A1614" s="203" t="s">
        <v>5183</v>
      </c>
      <c r="B1614" s="203" t="s">
        <v>482</v>
      </c>
      <c r="C1614" s="203" t="s">
        <v>5184</v>
      </c>
      <c r="D1614" s="203" t="str">
        <f t="shared" si="25"/>
        <v>長崎県波佐見町</v>
      </c>
      <c r="E1614" s="203" t="s">
        <v>5183</v>
      </c>
      <c r="F1614" s="203" t="s">
        <v>5135</v>
      </c>
      <c r="G1614" s="203" t="s">
        <v>5185</v>
      </c>
    </row>
    <row r="1615" spans="1:7">
      <c r="A1615" s="203" t="s">
        <v>5186</v>
      </c>
      <c r="B1615" s="203" t="s">
        <v>482</v>
      </c>
      <c r="C1615" s="203" t="s">
        <v>5187</v>
      </c>
      <c r="D1615" s="203" t="str">
        <f t="shared" si="25"/>
        <v>長崎県小値賀町</v>
      </c>
      <c r="E1615" s="203" t="s">
        <v>5186</v>
      </c>
      <c r="F1615" s="203" t="s">
        <v>5135</v>
      </c>
      <c r="G1615" s="203" t="s">
        <v>5188</v>
      </c>
    </row>
    <row r="1616" spans="1:7">
      <c r="A1616" s="203" t="s">
        <v>5189</v>
      </c>
      <c r="B1616" s="203" t="s">
        <v>482</v>
      </c>
      <c r="C1616" s="203" t="s">
        <v>5190</v>
      </c>
      <c r="D1616" s="203" t="str">
        <f t="shared" si="25"/>
        <v>長崎県佐々町</v>
      </c>
      <c r="E1616" s="203" t="s">
        <v>5189</v>
      </c>
      <c r="F1616" s="203" t="s">
        <v>5135</v>
      </c>
      <c r="G1616" s="203" t="s">
        <v>5191</v>
      </c>
    </row>
    <row r="1617" spans="1:7">
      <c r="A1617" s="203" t="s">
        <v>5192</v>
      </c>
      <c r="B1617" s="203" t="s">
        <v>482</v>
      </c>
      <c r="C1617" s="203" t="s">
        <v>5193</v>
      </c>
      <c r="D1617" s="203" t="str">
        <f t="shared" si="25"/>
        <v>長崎県新上五島町</v>
      </c>
      <c r="E1617" s="203" t="s">
        <v>5192</v>
      </c>
      <c r="F1617" s="203" t="s">
        <v>5135</v>
      </c>
      <c r="G1617" s="203" t="s">
        <v>5194</v>
      </c>
    </row>
    <row r="1618" spans="1:7">
      <c r="A1618" s="200" t="s">
        <v>5195</v>
      </c>
      <c r="B1618" s="200" t="s">
        <v>5196</v>
      </c>
      <c r="C1618" s="200" t="s">
        <v>5196</v>
      </c>
      <c r="D1618" s="200" t="str">
        <f t="shared" si="25"/>
        <v>熊本県熊本県</v>
      </c>
      <c r="E1618" s="200" t="s">
        <v>5195</v>
      </c>
      <c r="F1618" s="201" t="s">
        <v>5197</v>
      </c>
      <c r="G1618" s="202"/>
    </row>
    <row r="1619" spans="1:7">
      <c r="A1619" s="203" t="s">
        <v>5198</v>
      </c>
      <c r="B1619" s="203" t="s">
        <v>486</v>
      </c>
      <c r="C1619" s="203" t="s">
        <v>582</v>
      </c>
      <c r="D1619" s="203" t="str">
        <f t="shared" si="25"/>
        <v>熊本県熊本市</v>
      </c>
      <c r="E1619" s="203" t="s">
        <v>5198</v>
      </c>
      <c r="F1619" s="203" t="s">
        <v>5199</v>
      </c>
      <c r="G1619" s="203" t="s">
        <v>5200</v>
      </c>
    </row>
    <row r="1620" spans="1:7">
      <c r="A1620" s="203" t="s">
        <v>5201</v>
      </c>
      <c r="B1620" s="203" t="s">
        <v>486</v>
      </c>
      <c r="C1620" s="203" t="s">
        <v>5202</v>
      </c>
      <c r="D1620" s="203" t="str">
        <f t="shared" si="25"/>
        <v>熊本県八代市</v>
      </c>
      <c r="E1620" s="203" t="s">
        <v>5201</v>
      </c>
      <c r="F1620" s="203" t="s">
        <v>5199</v>
      </c>
      <c r="G1620" s="203" t="s">
        <v>5203</v>
      </c>
    </row>
    <row r="1621" spans="1:7">
      <c r="A1621" s="203" t="s">
        <v>5204</v>
      </c>
      <c r="B1621" s="203" t="s">
        <v>486</v>
      </c>
      <c r="C1621" s="203" t="s">
        <v>5205</v>
      </c>
      <c r="D1621" s="203" t="str">
        <f t="shared" si="25"/>
        <v>熊本県人吉市</v>
      </c>
      <c r="E1621" s="203" t="s">
        <v>5204</v>
      </c>
      <c r="F1621" s="203" t="s">
        <v>5199</v>
      </c>
      <c r="G1621" s="203" t="s">
        <v>5206</v>
      </c>
    </row>
    <row r="1622" spans="1:7">
      <c r="A1622" s="203" t="s">
        <v>5207</v>
      </c>
      <c r="B1622" s="203" t="s">
        <v>486</v>
      </c>
      <c r="C1622" s="203" t="s">
        <v>5208</v>
      </c>
      <c r="D1622" s="203" t="str">
        <f t="shared" si="25"/>
        <v>熊本県荒尾市</v>
      </c>
      <c r="E1622" s="203" t="s">
        <v>5207</v>
      </c>
      <c r="F1622" s="203" t="s">
        <v>5199</v>
      </c>
      <c r="G1622" s="203" t="s">
        <v>5209</v>
      </c>
    </row>
    <row r="1623" spans="1:7">
      <c r="A1623" s="203" t="s">
        <v>5210</v>
      </c>
      <c r="B1623" s="203" t="s">
        <v>486</v>
      </c>
      <c r="C1623" s="203" t="s">
        <v>5211</v>
      </c>
      <c r="D1623" s="203" t="str">
        <f t="shared" si="25"/>
        <v>熊本県水俣市</v>
      </c>
      <c r="E1623" s="203" t="s">
        <v>5210</v>
      </c>
      <c r="F1623" s="203" t="s">
        <v>5199</v>
      </c>
      <c r="G1623" s="203" t="s">
        <v>5212</v>
      </c>
    </row>
    <row r="1624" spans="1:7">
      <c r="A1624" s="203" t="s">
        <v>5213</v>
      </c>
      <c r="B1624" s="203" t="s">
        <v>486</v>
      </c>
      <c r="C1624" s="203" t="s">
        <v>5214</v>
      </c>
      <c r="D1624" s="203" t="str">
        <f t="shared" si="25"/>
        <v>熊本県玉名市</v>
      </c>
      <c r="E1624" s="203" t="s">
        <v>5213</v>
      </c>
      <c r="F1624" s="203" t="s">
        <v>5199</v>
      </c>
      <c r="G1624" s="203" t="s">
        <v>5215</v>
      </c>
    </row>
    <row r="1625" spans="1:7">
      <c r="A1625" s="203" t="s">
        <v>5216</v>
      </c>
      <c r="B1625" s="203" t="s">
        <v>486</v>
      </c>
      <c r="C1625" s="203" t="s">
        <v>5217</v>
      </c>
      <c r="D1625" s="203" t="str">
        <f t="shared" si="25"/>
        <v>熊本県山鹿市</v>
      </c>
      <c r="E1625" s="203" t="s">
        <v>5216</v>
      </c>
      <c r="F1625" s="203" t="s">
        <v>5199</v>
      </c>
      <c r="G1625" s="203" t="s">
        <v>5218</v>
      </c>
    </row>
    <row r="1626" spans="1:7">
      <c r="A1626" s="203" t="s">
        <v>5219</v>
      </c>
      <c r="B1626" s="203" t="s">
        <v>486</v>
      </c>
      <c r="C1626" s="203" t="s">
        <v>5220</v>
      </c>
      <c r="D1626" s="203" t="str">
        <f t="shared" si="25"/>
        <v>熊本県菊池市</v>
      </c>
      <c r="E1626" s="203" t="s">
        <v>5219</v>
      </c>
      <c r="F1626" s="203" t="s">
        <v>5199</v>
      </c>
      <c r="G1626" s="203" t="s">
        <v>5221</v>
      </c>
    </row>
    <row r="1627" spans="1:7">
      <c r="A1627" s="203" t="s">
        <v>5222</v>
      </c>
      <c r="B1627" s="203" t="s">
        <v>486</v>
      </c>
      <c r="C1627" s="203" t="s">
        <v>5223</v>
      </c>
      <c r="D1627" s="203" t="str">
        <f t="shared" si="25"/>
        <v>熊本県宇土市</v>
      </c>
      <c r="E1627" s="203" t="s">
        <v>5222</v>
      </c>
      <c r="F1627" s="203" t="s">
        <v>5199</v>
      </c>
      <c r="G1627" s="203" t="s">
        <v>5224</v>
      </c>
    </row>
    <row r="1628" spans="1:7">
      <c r="A1628" s="203" t="s">
        <v>5225</v>
      </c>
      <c r="B1628" s="203" t="s">
        <v>486</v>
      </c>
      <c r="C1628" s="203" t="s">
        <v>5226</v>
      </c>
      <c r="D1628" s="203" t="str">
        <f t="shared" si="25"/>
        <v>熊本県上天草市</v>
      </c>
      <c r="E1628" s="203" t="s">
        <v>5225</v>
      </c>
      <c r="F1628" s="203" t="s">
        <v>5199</v>
      </c>
      <c r="G1628" s="203" t="s">
        <v>5227</v>
      </c>
    </row>
    <row r="1629" spans="1:7">
      <c r="A1629" s="203" t="s">
        <v>5228</v>
      </c>
      <c r="B1629" s="203" t="s">
        <v>486</v>
      </c>
      <c r="C1629" s="203" t="s">
        <v>5229</v>
      </c>
      <c r="D1629" s="203" t="str">
        <f t="shared" si="25"/>
        <v>熊本県宇城市</v>
      </c>
      <c r="E1629" s="203" t="s">
        <v>5228</v>
      </c>
      <c r="F1629" s="203" t="s">
        <v>5199</v>
      </c>
      <c r="G1629" s="203" t="s">
        <v>5230</v>
      </c>
    </row>
    <row r="1630" spans="1:7">
      <c r="A1630" s="203" t="s">
        <v>5231</v>
      </c>
      <c r="B1630" s="203" t="s">
        <v>486</v>
      </c>
      <c r="C1630" s="203" t="s">
        <v>5232</v>
      </c>
      <c r="D1630" s="203" t="str">
        <f t="shared" si="25"/>
        <v>熊本県阿蘇市</v>
      </c>
      <c r="E1630" s="203" t="s">
        <v>5231</v>
      </c>
      <c r="F1630" s="203" t="s">
        <v>5199</v>
      </c>
      <c r="G1630" s="203" t="s">
        <v>5233</v>
      </c>
    </row>
    <row r="1631" spans="1:7">
      <c r="A1631" s="203" t="s">
        <v>5234</v>
      </c>
      <c r="B1631" s="203" t="s">
        <v>486</v>
      </c>
      <c r="C1631" s="203" t="s">
        <v>5235</v>
      </c>
      <c r="D1631" s="203" t="str">
        <f t="shared" si="25"/>
        <v>熊本県天草市</v>
      </c>
      <c r="E1631" s="203" t="s">
        <v>5234</v>
      </c>
      <c r="F1631" s="203" t="s">
        <v>5199</v>
      </c>
      <c r="G1631" s="203" t="s">
        <v>5236</v>
      </c>
    </row>
    <row r="1632" spans="1:7">
      <c r="A1632" s="203" t="s">
        <v>5237</v>
      </c>
      <c r="B1632" s="203" t="s">
        <v>486</v>
      </c>
      <c r="C1632" s="203" t="s">
        <v>5238</v>
      </c>
      <c r="D1632" s="203" t="str">
        <f t="shared" si="25"/>
        <v>熊本県合志市</v>
      </c>
      <c r="E1632" s="203" t="s">
        <v>5237</v>
      </c>
      <c r="F1632" s="203" t="s">
        <v>5199</v>
      </c>
      <c r="G1632" s="203" t="s">
        <v>5239</v>
      </c>
    </row>
    <row r="1633" spans="1:7">
      <c r="A1633" s="203" t="s">
        <v>5240</v>
      </c>
      <c r="B1633" s="203" t="s">
        <v>486</v>
      </c>
      <c r="C1633" s="203" t="s">
        <v>1347</v>
      </c>
      <c r="D1633" s="203" t="str">
        <f t="shared" si="25"/>
        <v>熊本県美里町</v>
      </c>
      <c r="E1633" s="203" t="s">
        <v>5240</v>
      </c>
      <c r="F1633" s="203" t="s">
        <v>5199</v>
      </c>
      <c r="G1633" s="203" t="s">
        <v>1348</v>
      </c>
    </row>
    <row r="1634" spans="1:7">
      <c r="A1634" s="203" t="s">
        <v>5241</v>
      </c>
      <c r="B1634" s="203" t="s">
        <v>486</v>
      </c>
      <c r="C1634" s="203" t="s">
        <v>5242</v>
      </c>
      <c r="D1634" s="203" t="str">
        <f t="shared" si="25"/>
        <v>熊本県玉東町</v>
      </c>
      <c r="E1634" s="203" t="s">
        <v>5241</v>
      </c>
      <c r="F1634" s="203" t="s">
        <v>5199</v>
      </c>
      <c r="G1634" s="203" t="s">
        <v>5243</v>
      </c>
    </row>
    <row r="1635" spans="1:7">
      <c r="A1635" s="203" t="s">
        <v>5244</v>
      </c>
      <c r="B1635" s="203" t="s">
        <v>486</v>
      </c>
      <c r="C1635" s="203" t="s">
        <v>5245</v>
      </c>
      <c r="D1635" s="203" t="str">
        <f t="shared" si="25"/>
        <v>熊本県南関町</v>
      </c>
      <c r="E1635" s="203" t="s">
        <v>5244</v>
      </c>
      <c r="F1635" s="203" t="s">
        <v>5199</v>
      </c>
      <c r="G1635" s="203" t="s">
        <v>5246</v>
      </c>
    </row>
    <row r="1636" spans="1:7">
      <c r="A1636" s="203" t="s">
        <v>5247</v>
      </c>
      <c r="B1636" s="203" t="s">
        <v>486</v>
      </c>
      <c r="C1636" s="203" t="s">
        <v>5248</v>
      </c>
      <c r="D1636" s="203" t="str">
        <f t="shared" si="25"/>
        <v>熊本県長洲町</v>
      </c>
      <c r="E1636" s="203" t="s">
        <v>5247</v>
      </c>
      <c r="F1636" s="203" t="s">
        <v>5199</v>
      </c>
      <c r="G1636" s="203" t="s">
        <v>5249</v>
      </c>
    </row>
    <row r="1637" spans="1:7">
      <c r="A1637" s="203" t="s">
        <v>5250</v>
      </c>
      <c r="B1637" s="203" t="s">
        <v>486</v>
      </c>
      <c r="C1637" s="203" t="s">
        <v>5251</v>
      </c>
      <c r="D1637" s="203" t="str">
        <f t="shared" si="25"/>
        <v>熊本県和水町</v>
      </c>
      <c r="E1637" s="203" t="s">
        <v>5250</v>
      </c>
      <c r="F1637" s="203" t="s">
        <v>5199</v>
      </c>
      <c r="G1637" s="203" t="s">
        <v>5252</v>
      </c>
    </row>
    <row r="1638" spans="1:7">
      <c r="A1638" s="203" t="s">
        <v>5253</v>
      </c>
      <c r="B1638" s="203" t="s">
        <v>486</v>
      </c>
      <c r="C1638" s="203" t="s">
        <v>5254</v>
      </c>
      <c r="D1638" s="203" t="str">
        <f t="shared" si="25"/>
        <v>熊本県大津町</v>
      </c>
      <c r="E1638" s="203" t="s">
        <v>5253</v>
      </c>
      <c r="F1638" s="203" t="s">
        <v>5199</v>
      </c>
      <c r="G1638" s="203" t="s">
        <v>5255</v>
      </c>
    </row>
    <row r="1639" spans="1:7">
      <c r="A1639" s="203" t="s">
        <v>5256</v>
      </c>
      <c r="B1639" s="203" t="s">
        <v>486</v>
      </c>
      <c r="C1639" s="203" t="s">
        <v>5257</v>
      </c>
      <c r="D1639" s="203" t="str">
        <f t="shared" si="25"/>
        <v>熊本県菊陽町</v>
      </c>
      <c r="E1639" s="203" t="s">
        <v>5256</v>
      </c>
      <c r="F1639" s="203" t="s">
        <v>5199</v>
      </c>
      <c r="G1639" s="203" t="s">
        <v>5258</v>
      </c>
    </row>
    <row r="1640" spans="1:7">
      <c r="A1640" s="203" t="s">
        <v>5259</v>
      </c>
      <c r="B1640" s="203" t="s">
        <v>486</v>
      </c>
      <c r="C1640" s="203" t="s">
        <v>5260</v>
      </c>
      <c r="D1640" s="203" t="str">
        <f t="shared" si="25"/>
        <v>熊本県南小国町</v>
      </c>
      <c r="E1640" s="203" t="s">
        <v>5259</v>
      </c>
      <c r="F1640" s="203" t="s">
        <v>5199</v>
      </c>
      <c r="G1640" s="203" t="s">
        <v>5261</v>
      </c>
    </row>
    <row r="1641" spans="1:7">
      <c r="A1641" s="203" t="s">
        <v>5262</v>
      </c>
      <c r="B1641" s="203" t="s">
        <v>486</v>
      </c>
      <c r="C1641" s="203" t="s">
        <v>1524</v>
      </c>
      <c r="D1641" s="203" t="str">
        <f t="shared" si="25"/>
        <v>熊本県小国町</v>
      </c>
      <c r="E1641" s="203" t="s">
        <v>5262</v>
      </c>
      <c r="F1641" s="203" t="s">
        <v>5199</v>
      </c>
      <c r="G1641" s="203" t="s">
        <v>1525</v>
      </c>
    </row>
    <row r="1642" spans="1:7">
      <c r="A1642" s="203" t="s">
        <v>5263</v>
      </c>
      <c r="B1642" s="203" t="s">
        <v>486</v>
      </c>
      <c r="C1642" s="203" t="s">
        <v>5264</v>
      </c>
      <c r="D1642" s="203" t="str">
        <f t="shared" si="25"/>
        <v>熊本県産山村</v>
      </c>
      <c r="E1642" s="203" t="s">
        <v>5263</v>
      </c>
      <c r="F1642" s="203" t="s">
        <v>5199</v>
      </c>
      <c r="G1642" s="203" t="s">
        <v>5265</v>
      </c>
    </row>
    <row r="1643" spans="1:7">
      <c r="A1643" s="203" t="s">
        <v>5266</v>
      </c>
      <c r="B1643" s="203" t="s">
        <v>486</v>
      </c>
      <c r="C1643" s="203" t="s">
        <v>3112</v>
      </c>
      <c r="D1643" s="203" t="str">
        <f t="shared" si="25"/>
        <v>熊本県高森町</v>
      </c>
      <c r="E1643" s="203" t="s">
        <v>5266</v>
      </c>
      <c r="F1643" s="203" t="s">
        <v>5199</v>
      </c>
      <c r="G1643" s="203" t="s">
        <v>3113</v>
      </c>
    </row>
    <row r="1644" spans="1:7">
      <c r="A1644" s="203" t="s">
        <v>5267</v>
      </c>
      <c r="B1644" s="203" t="s">
        <v>486</v>
      </c>
      <c r="C1644" s="203" t="s">
        <v>5268</v>
      </c>
      <c r="D1644" s="203" t="str">
        <f t="shared" si="25"/>
        <v>熊本県西原村</v>
      </c>
      <c r="E1644" s="203" t="s">
        <v>5267</v>
      </c>
      <c r="F1644" s="203" t="s">
        <v>5199</v>
      </c>
      <c r="G1644" s="203" t="s">
        <v>5269</v>
      </c>
    </row>
    <row r="1645" spans="1:7">
      <c r="A1645" s="203" t="s">
        <v>5270</v>
      </c>
      <c r="B1645" s="203" t="s">
        <v>486</v>
      </c>
      <c r="C1645" s="203" t="s">
        <v>5271</v>
      </c>
      <c r="D1645" s="203" t="str">
        <f t="shared" si="25"/>
        <v>熊本県南阿蘇村</v>
      </c>
      <c r="E1645" s="203" t="s">
        <v>5270</v>
      </c>
      <c r="F1645" s="203" t="s">
        <v>5199</v>
      </c>
      <c r="G1645" s="203" t="s">
        <v>5272</v>
      </c>
    </row>
    <row r="1646" spans="1:7">
      <c r="A1646" s="203" t="s">
        <v>5273</v>
      </c>
      <c r="B1646" s="203" t="s">
        <v>486</v>
      </c>
      <c r="C1646" s="203" t="s">
        <v>5274</v>
      </c>
      <c r="D1646" s="203" t="str">
        <f t="shared" si="25"/>
        <v>熊本県御船町</v>
      </c>
      <c r="E1646" s="203" t="s">
        <v>5273</v>
      </c>
      <c r="F1646" s="203" t="s">
        <v>5199</v>
      </c>
      <c r="G1646" s="203" t="s">
        <v>5275</v>
      </c>
    </row>
    <row r="1647" spans="1:7">
      <c r="A1647" s="203" t="s">
        <v>5276</v>
      </c>
      <c r="B1647" s="203" t="s">
        <v>486</v>
      </c>
      <c r="C1647" s="203" t="s">
        <v>5277</v>
      </c>
      <c r="D1647" s="203" t="str">
        <f t="shared" si="25"/>
        <v>熊本県嘉島町</v>
      </c>
      <c r="E1647" s="203" t="s">
        <v>5276</v>
      </c>
      <c r="F1647" s="203" t="s">
        <v>5199</v>
      </c>
      <c r="G1647" s="203" t="s">
        <v>5278</v>
      </c>
    </row>
    <row r="1648" spans="1:7">
      <c r="A1648" s="203" t="s">
        <v>5279</v>
      </c>
      <c r="B1648" s="203" t="s">
        <v>486</v>
      </c>
      <c r="C1648" s="203" t="s">
        <v>5280</v>
      </c>
      <c r="D1648" s="203" t="str">
        <f t="shared" si="25"/>
        <v>熊本県益城町</v>
      </c>
      <c r="E1648" s="203" t="s">
        <v>5279</v>
      </c>
      <c r="F1648" s="203" t="s">
        <v>5199</v>
      </c>
      <c r="G1648" s="203" t="s">
        <v>5281</v>
      </c>
    </row>
    <row r="1649" spans="1:7">
      <c r="A1649" s="203" t="s">
        <v>5282</v>
      </c>
      <c r="B1649" s="203" t="s">
        <v>486</v>
      </c>
      <c r="C1649" s="203" t="s">
        <v>5283</v>
      </c>
      <c r="D1649" s="203" t="str">
        <f t="shared" si="25"/>
        <v>熊本県甲佐町</v>
      </c>
      <c r="E1649" s="203" t="s">
        <v>5282</v>
      </c>
      <c r="F1649" s="203" t="s">
        <v>5199</v>
      </c>
      <c r="G1649" s="203" t="s">
        <v>5284</v>
      </c>
    </row>
    <row r="1650" spans="1:7">
      <c r="A1650" s="203" t="s">
        <v>5285</v>
      </c>
      <c r="B1650" s="203" t="s">
        <v>486</v>
      </c>
      <c r="C1650" s="203" t="s">
        <v>5286</v>
      </c>
      <c r="D1650" s="203" t="str">
        <f t="shared" si="25"/>
        <v>熊本県山都町</v>
      </c>
      <c r="E1650" s="203" t="s">
        <v>5285</v>
      </c>
      <c r="F1650" s="203" t="s">
        <v>5199</v>
      </c>
      <c r="G1650" s="203" t="s">
        <v>5287</v>
      </c>
    </row>
    <row r="1651" spans="1:7">
      <c r="A1651" s="203" t="s">
        <v>5288</v>
      </c>
      <c r="B1651" s="203" t="s">
        <v>486</v>
      </c>
      <c r="C1651" s="203" t="s">
        <v>5289</v>
      </c>
      <c r="D1651" s="203" t="str">
        <f t="shared" si="25"/>
        <v>熊本県氷川町</v>
      </c>
      <c r="E1651" s="203" t="s">
        <v>5288</v>
      </c>
      <c r="F1651" s="203" t="s">
        <v>5199</v>
      </c>
      <c r="G1651" s="203" t="s">
        <v>5290</v>
      </c>
    </row>
    <row r="1652" spans="1:7">
      <c r="A1652" s="203" t="s">
        <v>5291</v>
      </c>
      <c r="B1652" s="203" t="s">
        <v>486</v>
      </c>
      <c r="C1652" s="203" t="s">
        <v>5292</v>
      </c>
      <c r="D1652" s="203" t="str">
        <f t="shared" si="25"/>
        <v>熊本県芦北町</v>
      </c>
      <c r="E1652" s="203" t="s">
        <v>5291</v>
      </c>
      <c r="F1652" s="203" t="s">
        <v>5199</v>
      </c>
      <c r="G1652" s="203" t="s">
        <v>5293</v>
      </c>
    </row>
    <row r="1653" spans="1:7">
      <c r="A1653" s="203" t="s">
        <v>5294</v>
      </c>
      <c r="B1653" s="203" t="s">
        <v>486</v>
      </c>
      <c r="C1653" s="203" t="s">
        <v>5295</v>
      </c>
      <c r="D1653" s="203" t="str">
        <f t="shared" si="25"/>
        <v>熊本県津奈木町</v>
      </c>
      <c r="E1653" s="203" t="s">
        <v>5294</v>
      </c>
      <c r="F1653" s="203" t="s">
        <v>5199</v>
      </c>
      <c r="G1653" s="203" t="s">
        <v>5296</v>
      </c>
    </row>
    <row r="1654" spans="1:7">
      <c r="A1654" s="203" t="s">
        <v>5297</v>
      </c>
      <c r="B1654" s="203" t="s">
        <v>486</v>
      </c>
      <c r="C1654" s="203" t="s">
        <v>5298</v>
      </c>
      <c r="D1654" s="203" t="str">
        <f t="shared" si="25"/>
        <v>熊本県錦町</v>
      </c>
      <c r="E1654" s="203" t="s">
        <v>5297</v>
      </c>
      <c r="F1654" s="203" t="s">
        <v>5199</v>
      </c>
      <c r="G1654" s="203" t="s">
        <v>5299</v>
      </c>
    </row>
    <row r="1655" spans="1:7">
      <c r="A1655" s="203" t="s">
        <v>5300</v>
      </c>
      <c r="B1655" s="203" t="s">
        <v>486</v>
      </c>
      <c r="C1655" s="203" t="s">
        <v>5301</v>
      </c>
      <c r="D1655" s="203" t="str">
        <f t="shared" si="25"/>
        <v>熊本県多良木町</v>
      </c>
      <c r="E1655" s="203" t="s">
        <v>5300</v>
      </c>
      <c r="F1655" s="203" t="s">
        <v>5199</v>
      </c>
      <c r="G1655" s="203" t="s">
        <v>5302</v>
      </c>
    </row>
    <row r="1656" spans="1:7">
      <c r="A1656" s="203" t="s">
        <v>5303</v>
      </c>
      <c r="B1656" s="203" t="s">
        <v>486</v>
      </c>
      <c r="C1656" s="203" t="s">
        <v>5304</v>
      </c>
      <c r="D1656" s="203" t="str">
        <f t="shared" si="25"/>
        <v>熊本県湯前町</v>
      </c>
      <c r="E1656" s="203" t="s">
        <v>5303</v>
      </c>
      <c r="F1656" s="203" t="s">
        <v>5199</v>
      </c>
      <c r="G1656" s="203" t="s">
        <v>5305</v>
      </c>
    </row>
    <row r="1657" spans="1:7">
      <c r="A1657" s="203" t="s">
        <v>5306</v>
      </c>
      <c r="B1657" s="203" t="s">
        <v>486</v>
      </c>
      <c r="C1657" s="203" t="s">
        <v>5307</v>
      </c>
      <c r="D1657" s="203" t="str">
        <f t="shared" si="25"/>
        <v>熊本県水上村</v>
      </c>
      <c r="E1657" s="203" t="s">
        <v>5306</v>
      </c>
      <c r="F1657" s="203" t="s">
        <v>5199</v>
      </c>
      <c r="G1657" s="203" t="s">
        <v>5308</v>
      </c>
    </row>
    <row r="1658" spans="1:7">
      <c r="A1658" s="203" t="s">
        <v>5309</v>
      </c>
      <c r="B1658" s="203" t="s">
        <v>486</v>
      </c>
      <c r="C1658" s="203" t="s">
        <v>5310</v>
      </c>
      <c r="D1658" s="203" t="str">
        <f t="shared" si="25"/>
        <v>熊本県相良村</v>
      </c>
      <c r="E1658" s="203" t="s">
        <v>5309</v>
      </c>
      <c r="F1658" s="203" t="s">
        <v>5199</v>
      </c>
      <c r="G1658" s="203" t="s">
        <v>5311</v>
      </c>
    </row>
    <row r="1659" spans="1:7">
      <c r="A1659" s="203" t="s">
        <v>5312</v>
      </c>
      <c r="B1659" s="203" t="s">
        <v>486</v>
      </c>
      <c r="C1659" s="203" t="s">
        <v>5313</v>
      </c>
      <c r="D1659" s="203" t="str">
        <f t="shared" si="25"/>
        <v>熊本県五木村</v>
      </c>
      <c r="E1659" s="203" t="s">
        <v>5312</v>
      </c>
      <c r="F1659" s="203" t="s">
        <v>5199</v>
      </c>
      <c r="G1659" s="203" t="s">
        <v>5314</v>
      </c>
    </row>
    <row r="1660" spans="1:7">
      <c r="A1660" s="203" t="s">
        <v>5315</v>
      </c>
      <c r="B1660" s="203" t="s">
        <v>486</v>
      </c>
      <c r="C1660" s="203" t="s">
        <v>5316</v>
      </c>
      <c r="D1660" s="203" t="str">
        <f t="shared" si="25"/>
        <v>熊本県山江村</v>
      </c>
      <c r="E1660" s="203" t="s">
        <v>5315</v>
      </c>
      <c r="F1660" s="203" t="s">
        <v>5199</v>
      </c>
      <c r="G1660" s="203" t="s">
        <v>5317</v>
      </c>
    </row>
    <row r="1661" spans="1:7">
      <c r="A1661" s="203" t="s">
        <v>5318</v>
      </c>
      <c r="B1661" s="203" t="s">
        <v>486</v>
      </c>
      <c r="C1661" s="203" t="s">
        <v>5319</v>
      </c>
      <c r="D1661" s="203" t="str">
        <f t="shared" si="25"/>
        <v>熊本県球磨村</v>
      </c>
      <c r="E1661" s="203" t="s">
        <v>5318</v>
      </c>
      <c r="F1661" s="203" t="s">
        <v>5199</v>
      </c>
      <c r="G1661" s="203" t="s">
        <v>5320</v>
      </c>
    </row>
    <row r="1662" spans="1:7">
      <c r="A1662" s="203" t="s">
        <v>5321</v>
      </c>
      <c r="B1662" s="203" t="s">
        <v>486</v>
      </c>
      <c r="C1662" s="203" t="s">
        <v>5322</v>
      </c>
      <c r="D1662" s="203" t="str">
        <f t="shared" si="25"/>
        <v>熊本県あさぎり町</v>
      </c>
      <c r="E1662" s="203" t="s">
        <v>5321</v>
      </c>
      <c r="F1662" s="203" t="s">
        <v>5199</v>
      </c>
      <c r="G1662" s="203" t="s">
        <v>5323</v>
      </c>
    </row>
    <row r="1663" spans="1:7">
      <c r="A1663" s="203" t="s">
        <v>5324</v>
      </c>
      <c r="B1663" s="203" t="s">
        <v>486</v>
      </c>
      <c r="C1663" s="203" t="s">
        <v>5325</v>
      </c>
      <c r="D1663" s="203" t="str">
        <f t="shared" si="25"/>
        <v>熊本県苓北町</v>
      </c>
      <c r="E1663" s="203" t="s">
        <v>5324</v>
      </c>
      <c r="F1663" s="203" t="s">
        <v>5199</v>
      </c>
      <c r="G1663" s="203" t="s">
        <v>5326</v>
      </c>
    </row>
    <row r="1664" spans="1:7">
      <c r="A1664" s="200" t="s">
        <v>5327</v>
      </c>
      <c r="B1664" s="200" t="s">
        <v>5328</v>
      </c>
      <c r="C1664" s="200" t="s">
        <v>5328</v>
      </c>
      <c r="D1664" s="200" t="str">
        <f t="shared" si="25"/>
        <v>大分県大分県</v>
      </c>
      <c r="E1664" s="200" t="s">
        <v>5327</v>
      </c>
      <c r="F1664" s="201" t="s">
        <v>5329</v>
      </c>
      <c r="G1664" s="202"/>
    </row>
    <row r="1665" spans="1:7">
      <c r="A1665" s="203" t="s">
        <v>5330</v>
      </c>
      <c r="B1665" s="203" t="s">
        <v>490</v>
      </c>
      <c r="C1665" s="203" t="s">
        <v>623</v>
      </c>
      <c r="D1665" s="203" t="str">
        <f t="shared" si="25"/>
        <v>大分県大分市</v>
      </c>
      <c r="E1665" s="203" t="s">
        <v>5330</v>
      </c>
      <c r="F1665" s="203" t="s">
        <v>5331</v>
      </c>
      <c r="G1665" s="203" t="s">
        <v>5332</v>
      </c>
    </row>
    <row r="1666" spans="1:7">
      <c r="A1666" s="203" t="s">
        <v>5333</v>
      </c>
      <c r="B1666" s="203" t="s">
        <v>490</v>
      </c>
      <c r="C1666" s="203" t="s">
        <v>5334</v>
      </c>
      <c r="D1666" s="203" t="str">
        <f t="shared" si="25"/>
        <v>大分県別府市</v>
      </c>
      <c r="E1666" s="203" t="s">
        <v>5333</v>
      </c>
      <c r="F1666" s="203" t="s">
        <v>5331</v>
      </c>
      <c r="G1666" s="203" t="s">
        <v>5335</v>
      </c>
    </row>
    <row r="1667" spans="1:7">
      <c r="A1667" s="203" t="s">
        <v>5336</v>
      </c>
      <c r="B1667" s="203" t="s">
        <v>490</v>
      </c>
      <c r="C1667" s="203" t="s">
        <v>5337</v>
      </c>
      <c r="D1667" s="203" t="str">
        <f t="shared" ref="D1667:D1730" si="26">B1667&amp;C1667</f>
        <v>大分県中津市</v>
      </c>
      <c r="E1667" s="203" t="s">
        <v>5336</v>
      </c>
      <c r="F1667" s="203" t="s">
        <v>5331</v>
      </c>
      <c r="G1667" s="203" t="s">
        <v>5338</v>
      </c>
    </row>
    <row r="1668" spans="1:7">
      <c r="A1668" s="203" t="s">
        <v>5339</v>
      </c>
      <c r="B1668" s="203" t="s">
        <v>490</v>
      </c>
      <c r="C1668" s="203" t="s">
        <v>5340</v>
      </c>
      <c r="D1668" s="203" t="str">
        <f t="shared" si="26"/>
        <v>大分県日田市</v>
      </c>
      <c r="E1668" s="203" t="s">
        <v>5339</v>
      </c>
      <c r="F1668" s="203" t="s">
        <v>5331</v>
      </c>
      <c r="G1668" s="203" t="s">
        <v>5341</v>
      </c>
    </row>
    <row r="1669" spans="1:7">
      <c r="A1669" s="203" t="s">
        <v>5342</v>
      </c>
      <c r="B1669" s="203" t="s">
        <v>490</v>
      </c>
      <c r="C1669" s="203" t="s">
        <v>5343</v>
      </c>
      <c r="D1669" s="203" t="str">
        <f t="shared" si="26"/>
        <v>大分県佐伯市</v>
      </c>
      <c r="E1669" s="203" t="s">
        <v>5342</v>
      </c>
      <c r="F1669" s="203" t="s">
        <v>5331</v>
      </c>
      <c r="G1669" s="203" t="s">
        <v>5344</v>
      </c>
    </row>
    <row r="1670" spans="1:7">
      <c r="A1670" s="203" t="s">
        <v>5345</v>
      </c>
      <c r="B1670" s="203" t="s">
        <v>490</v>
      </c>
      <c r="C1670" s="203" t="s">
        <v>5346</v>
      </c>
      <c r="D1670" s="203" t="str">
        <f t="shared" si="26"/>
        <v>大分県臼杵市</v>
      </c>
      <c r="E1670" s="203" t="s">
        <v>5345</v>
      </c>
      <c r="F1670" s="203" t="s">
        <v>5331</v>
      </c>
      <c r="G1670" s="203" t="s">
        <v>5347</v>
      </c>
    </row>
    <row r="1671" spans="1:7">
      <c r="A1671" s="203" t="s">
        <v>5348</v>
      </c>
      <c r="B1671" s="203" t="s">
        <v>490</v>
      </c>
      <c r="C1671" s="203" t="s">
        <v>5349</v>
      </c>
      <c r="D1671" s="203" t="str">
        <f t="shared" si="26"/>
        <v>大分県津久見市</v>
      </c>
      <c r="E1671" s="203" t="s">
        <v>5348</v>
      </c>
      <c r="F1671" s="203" t="s">
        <v>5331</v>
      </c>
      <c r="G1671" s="203" t="s">
        <v>5350</v>
      </c>
    </row>
    <row r="1672" spans="1:7">
      <c r="A1672" s="203" t="s">
        <v>5351</v>
      </c>
      <c r="B1672" s="203" t="s">
        <v>490</v>
      </c>
      <c r="C1672" s="203" t="s">
        <v>5352</v>
      </c>
      <c r="D1672" s="203" t="str">
        <f t="shared" si="26"/>
        <v>大分県竹田市</v>
      </c>
      <c r="E1672" s="203" t="s">
        <v>5351</v>
      </c>
      <c r="F1672" s="203" t="s">
        <v>5331</v>
      </c>
      <c r="G1672" s="203" t="s">
        <v>5353</v>
      </c>
    </row>
    <row r="1673" spans="1:7">
      <c r="A1673" s="203" t="s">
        <v>5354</v>
      </c>
      <c r="B1673" s="203" t="s">
        <v>490</v>
      </c>
      <c r="C1673" s="203" t="s">
        <v>5355</v>
      </c>
      <c r="D1673" s="203" t="str">
        <f t="shared" si="26"/>
        <v>大分県豊後高田市</v>
      </c>
      <c r="E1673" s="203" t="s">
        <v>5354</v>
      </c>
      <c r="F1673" s="203" t="s">
        <v>5331</v>
      </c>
      <c r="G1673" s="203" t="s">
        <v>5356</v>
      </c>
    </row>
    <row r="1674" spans="1:7">
      <c r="A1674" s="203" t="s">
        <v>5357</v>
      </c>
      <c r="B1674" s="203" t="s">
        <v>490</v>
      </c>
      <c r="C1674" s="203" t="s">
        <v>5358</v>
      </c>
      <c r="D1674" s="203" t="str">
        <f t="shared" si="26"/>
        <v>大分県杵築市</v>
      </c>
      <c r="E1674" s="203" t="s">
        <v>5357</v>
      </c>
      <c r="F1674" s="203" t="s">
        <v>5331</v>
      </c>
      <c r="G1674" s="203" t="s">
        <v>5359</v>
      </c>
    </row>
    <row r="1675" spans="1:7">
      <c r="A1675" s="203" t="s">
        <v>5360</v>
      </c>
      <c r="B1675" s="203" t="s">
        <v>490</v>
      </c>
      <c r="C1675" s="203" t="s">
        <v>5361</v>
      </c>
      <c r="D1675" s="203" t="str">
        <f t="shared" si="26"/>
        <v>大分県宇佐市</v>
      </c>
      <c r="E1675" s="203" t="s">
        <v>5360</v>
      </c>
      <c r="F1675" s="203" t="s">
        <v>5331</v>
      </c>
      <c r="G1675" s="203" t="s">
        <v>5362</v>
      </c>
    </row>
    <row r="1676" spans="1:7">
      <c r="A1676" s="203" t="s">
        <v>5363</v>
      </c>
      <c r="B1676" s="203" t="s">
        <v>490</v>
      </c>
      <c r="C1676" s="203" t="s">
        <v>5364</v>
      </c>
      <c r="D1676" s="203" t="str">
        <f t="shared" si="26"/>
        <v>大分県豊後大野市</v>
      </c>
      <c r="E1676" s="203" t="s">
        <v>5363</v>
      </c>
      <c r="F1676" s="203" t="s">
        <v>5331</v>
      </c>
      <c r="G1676" s="203" t="s">
        <v>5365</v>
      </c>
    </row>
    <row r="1677" spans="1:7">
      <c r="A1677" s="203" t="s">
        <v>5366</v>
      </c>
      <c r="B1677" s="203" t="s">
        <v>490</v>
      </c>
      <c r="C1677" s="203" t="s">
        <v>5367</v>
      </c>
      <c r="D1677" s="203" t="str">
        <f t="shared" si="26"/>
        <v>大分県由布市</v>
      </c>
      <c r="E1677" s="203" t="s">
        <v>5366</v>
      </c>
      <c r="F1677" s="203" t="s">
        <v>5331</v>
      </c>
      <c r="G1677" s="203" t="s">
        <v>5368</v>
      </c>
    </row>
    <row r="1678" spans="1:7">
      <c r="A1678" s="203" t="s">
        <v>5369</v>
      </c>
      <c r="B1678" s="203" t="s">
        <v>490</v>
      </c>
      <c r="C1678" s="203" t="s">
        <v>5370</v>
      </c>
      <c r="D1678" s="203" t="str">
        <f t="shared" si="26"/>
        <v>大分県国東市</v>
      </c>
      <c r="E1678" s="203" t="s">
        <v>5369</v>
      </c>
      <c r="F1678" s="203" t="s">
        <v>5331</v>
      </c>
      <c r="G1678" s="203" t="s">
        <v>5371</v>
      </c>
    </row>
    <row r="1679" spans="1:7">
      <c r="A1679" s="203" t="s">
        <v>5372</v>
      </c>
      <c r="B1679" s="203" t="s">
        <v>490</v>
      </c>
      <c r="C1679" s="203" t="s">
        <v>5373</v>
      </c>
      <c r="D1679" s="203" t="str">
        <f t="shared" si="26"/>
        <v>大分県姫島村</v>
      </c>
      <c r="E1679" s="203" t="s">
        <v>5372</v>
      </c>
      <c r="F1679" s="203" t="s">
        <v>5331</v>
      </c>
      <c r="G1679" s="203" t="s">
        <v>5374</v>
      </c>
    </row>
    <row r="1680" spans="1:7">
      <c r="A1680" s="203" t="s">
        <v>5375</v>
      </c>
      <c r="B1680" s="203" t="s">
        <v>490</v>
      </c>
      <c r="C1680" s="203" t="s">
        <v>5376</v>
      </c>
      <c r="D1680" s="203" t="str">
        <f t="shared" si="26"/>
        <v>大分県日出町</v>
      </c>
      <c r="E1680" s="203" t="s">
        <v>5375</v>
      </c>
      <c r="F1680" s="203" t="s">
        <v>5331</v>
      </c>
      <c r="G1680" s="203" t="s">
        <v>5377</v>
      </c>
    </row>
    <row r="1681" spans="1:7">
      <c r="A1681" s="203" t="s">
        <v>5378</v>
      </c>
      <c r="B1681" s="203" t="s">
        <v>490</v>
      </c>
      <c r="C1681" s="203" t="s">
        <v>5379</v>
      </c>
      <c r="D1681" s="203" t="str">
        <f t="shared" si="26"/>
        <v>大分県九重町</v>
      </c>
      <c r="E1681" s="203" t="s">
        <v>5378</v>
      </c>
      <c r="F1681" s="203" t="s">
        <v>5331</v>
      </c>
      <c r="G1681" s="203" t="s">
        <v>5380</v>
      </c>
    </row>
    <row r="1682" spans="1:7">
      <c r="A1682" s="203" t="s">
        <v>5381</v>
      </c>
      <c r="B1682" s="203" t="s">
        <v>490</v>
      </c>
      <c r="C1682" s="203" t="s">
        <v>5382</v>
      </c>
      <c r="D1682" s="203" t="str">
        <f t="shared" si="26"/>
        <v>大分県玖珠町</v>
      </c>
      <c r="E1682" s="203" t="s">
        <v>5381</v>
      </c>
      <c r="F1682" s="203" t="s">
        <v>5331</v>
      </c>
      <c r="G1682" s="203" t="s">
        <v>5383</v>
      </c>
    </row>
    <row r="1683" spans="1:7">
      <c r="A1683" s="200" t="s">
        <v>5384</v>
      </c>
      <c r="B1683" s="200" t="s">
        <v>5385</v>
      </c>
      <c r="C1683" s="200" t="s">
        <v>5385</v>
      </c>
      <c r="D1683" s="200" t="str">
        <f t="shared" si="26"/>
        <v>宮崎県宮崎県</v>
      </c>
      <c r="E1683" s="200" t="s">
        <v>5384</v>
      </c>
      <c r="F1683" s="201" t="s">
        <v>5386</v>
      </c>
      <c r="G1683" s="202"/>
    </row>
    <row r="1684" spans="1:7">
      <c r="A1684" s="203" t="s">
        <v>5387</v>
      </c>
      <c r="B1684" s="203" t="s">
        <v>494</v>
      </c>
      <c r="C1684" s="203" t="s">
        <v>639</v>
      </c>
      <c r="D1684" s="203" t="str">
        <f t="shared" si="26"/>
        <v>宮崎県宮崎市</v>
      </c>
      <c r="E1684" s="203" t="s">
        <v>5387</v>
      </c>
      <c r="F1684" s="203" t="s">
        <v>5388</v>
      </c>
      <c r="G1684" s="203" t="s">
        <v>5389</v>
      </c>
    </row>
    <row r="1685" spans="1:7">
      <c r="A1685" s="203" t="s">
        <v>5390</v>
      </c>
      <c r="B1685" s="203" t="s">
        <v>494</v>
      </c>
      <c r="C1685" s="203" t="s">
        <v>5391</v>
      </c>
      <c r="D1685" s="203" t="str">
        <f t="shared" si="26"/>
        <v>宮崎県都城市</v>
      </c>
      <c r="E1685" s="203" t="s">
        <v>5390</v>
      </c>
      <c r="F1685" s="203" t="s">
        <v>5388</v>
      </c>
      <c r="G1685" s="203" t="s">
        <v>5392</v>
      </c>
    </row>
    <row r="1686" spans="1:7">
      <c r="A1686" s="203" t="s">
        <v>5393</v>
      </c>
      <c r="B1686" s="203" t="s">
        <v>494</v>
      </c>
      <c r="C1686" s="203" t="s">
        <v>5394</v>
      </c>
      <c r="D1686" s="203" t="str">
        <f t="shared" si="26"/>
        <v>宮崎県延岡市</v>
      </c>
      <c r="E1686" s="203" t="s">
        <v>5393</v>
      </c>
      <c r="F1686" s="203" t="s">
        <v>5388</v>
      </c>
      <c r="G1686" s="203" t="s">
        <v>5395</v>
      </c>
    </row>
    <row r="1687" spans="1:7">
      <c r="A1687" s="203" t="s">
        <v>5396</v>
      </c>
      <c r="B1687" s="203" t="s">
        <v>494</v>
      </c>
      <c r="C1687" s="203" t="s">
        <v>5397</v>
      </c>
      <c r="D1687" s="203" t="str">
        <f t="shared" si="26"/>
        <v>宮崎県日南市</v>
      </c>
      <c r="E1687" s="203" t="s">
        <v>5396</v>
      </c>
      <c r="F1687" s="203" t="s">
        <v>5388</v>
      </c>
      <c r="G1687" s="203" t="s">
        <v>5398</v>
      </c>
    </row>
    <row r="1688" spans="1:7">
      <c r="A1688" s="203" t="s">
        <v>5399</v>
      </c>
      <c r="B1688" s="203" t="s">
        <v>494</v>
      </c>
      <c r="C1688" s="203" t="s">
        <v>5400</v>
      </c>
      <c r="D1688" s="203" t="str">
        <f t="shared" si="26"/>
        <v>宮崎県小林市</v>
      </c>
      <c r="E1688" s="203" t="s">
        <v>5399</v>
      </c>
      <c r="F1688" s="203" t="s">
        <v>5388</v>
      </c>
      <c r="G1688" s="203" t="s">
        <v>5401</v>
      </c>
    </row>
    <row r="1689" spans="1:7">
      <c r="A1689" s="203" t="s">
        <v>5402</v>
      </c>
      <c r="B1689" s="203" t="s">
        <v>494</v>
      </c>
      <c r="C1689" s="203" t="s">
        <v>5403</v>
      </c>
      <c r="D1689" s="203" t="str">
        <f t="shared" si="26"/>
        <v>宮崎県日向市</v>
      </c>
      <c r="E1689" s="203" t="s">
        <v>5402</v>
      </c>
      <c r="F1689" s="203" t="s">
        <v>5388</v>
      </c>
      <c r="G1689" s="203" t="s">
        <v>5404</v>
      </c>
    </row>
    <row r="1690" spans="1:7">
      <c r="A1690" s="203" t="s">
        <v>5405</v>
      </c>
      <c r="B1690" s="203" t="s">
        <v>494</v>
      </c>
      <c r="C1690" s="203" t="s">
        <v>5406</v>
      </c>
      <c r="D1690" s="203" t="str">
        <f t="shared" si="26"/>
        <v>宮崎県串間市</v>
      </c>
      <c r="E1690" s="203" t="s">
        <v>5405</v>
      </c>
      <c r="F1690" s="203" t="s">
        <v>5388</v>
      </c>
      <c r="G1690" s="203" t="s">
        <v>5407</v>
      </c>
    </row>
    <row r="1691" spans="1:7">
      <c r="A1691" s="203" t="s">
        <v>5408</v>
      </c>
      <c r="B1691" s="203" t="s">
        <v>494</v>
      </c>
      <c r="C1691" s="203" t="s">
        <v>5409</v>
      </c>
      <c r="D1691" s="203" t="str">
        <f t="shared" si="26"/>
        <v>宮崎県西都市</v>
      </c>
      <c r="E1691" s="203" t="s">
        <v>5408</v>
      </c>
      <c r="F1691" s="203" t="s">
        <v>5388</v>
      </c>
      <c r="G1691" s="203" t="s">
        <v>5410</v>
      </c>
    </row>
    <row r="1692" spans="1:7">
      <c r="A1692" s="203" t="s">
        <v>5411</v>
      </c>
      <c r="B1692" s="203" t="s">
        <v>494</v>
      </c>
      <c r="C1692" s="203" t="s">
        <v>5412</v>
      </c>
      <c r="D1692" s="203" t="str">
        <f t="shared" si="26"/>
        <v>宮崎県えびの市</v>
      </c>
      <c r="E1692" s="203" t="s">
        <v>5411</v>
      </c>
      <c r="F1692" s="203" t="s">
        <v>5388</v>
      </c>
      <c r="G1692" s="203" t="s">
        <v>5413</v>
      </c>
    </row>
    <row r="1693" spans="1:7">
      <c r="A1693" s="203" t="s">
        <v>5414</v>
      </c>
      <c r="B1693" s="203" t="s">
        <v>494</v>
      </c>
      <c r="C1693" s="203" t="s">
        <v>5415</v>
      </c>
      <c r="D1693" s="203" t="str">
        <f t="shared" si="26"/>
        <v>宮崎県三股町</v>
      </c>
      <c r="E1693" s="203" t="s">
        <v>5414</v>
      </c>
      <c r="F1693" s="203" t="s">
        <v>5388</v>
      </c>
      <c r="G1693" s="203" t="s">
        <v>5416</v>
      </c>
    </row>
    <row r="1694" spans="1:7">
      <c r="A1694" s="203" t="s">
        <v>5417</v>
      </c>
      <c r="B1694" s="203" t="s">
        <v>494</v>
      </c>
      <c r="C1694" s="203" t="s">
        <v>5418</v>
      </c>
      <c r="D1694" s="203" t="str">
        <f t="shared" si="26"/>
        <v>宮崎県高原町</v>
      </c>
      <c r="E1694" s="203" t="s">
        <v>5417</v>
      </c>
      <c r="F1694" s="203" t="s">
        <v>5388</v>
      </c>
      <c r="G1694" s="203" t="s">
        <v>5419</v>
      </c>
    </row>
    <row r="1695" spans="1:7">
      <c r="A1695" s="203" t="s">
        <v>5420</v>
      </c>
      <c r="B1695" s="203" t="s">
        <v>494</v>
      </c>
      <c r="C1695" s="203" t="s">
        <v>5421</v>
      </c>
      <c r="D1695" s="203" t="str">
        <f t="shared" si="26"/>
        <v>宮崎県国富町</v>
      </c>
      <c r="E1695" s="203" t="s">
        <v>5420</v>
      </c>
      <c r="F1695" s="203" t="s">
        <v>5388</v>
      </c>
      <c r="G1695" s="203" t="s">
        <v>5422</v>
      </c>
    </row>
    <row r="1696" spans="1:7">
      <c r="A1696" s="203" t="s">
        <v>5423</v>
      </c>
      <c r="B1696" s="203" t="s">
        <v>494</v>
      </c>
      <c r="C1696" s="203" t="s">
        <v>5424</v>
      </c>
      <c r="D1696" s="203" t="str">
        <f t="shared" si="26"/>
        <v>宮崎県綾町</v>
      </c>
      <c r="E1696" s="203" t="s">
        <v>5423</v>
      </c>
      <c r="F1696" s="203" t="s">
        <v>5388</v>
      </c>
      <c r="G1696" s="203" t="s">
        <v>5425</v>
      </c>
    </row>
    <row r="1697" spans="1:7">
      <c r="A1697" s="203" t="s">
        <v>5426</v>
      </c>
      <c r="B1697" s="203" t="s">
        <v>494</v>
      </c>
      <c r="C1697" s="203" t="s">
        <v>5427</v>
      </c>
      <c r="D1697" s="203" t="str">
        <f t="shared" si="26"/>
        <v>宮崎県高鍋町</v>
      </c>
      <c r="E1697" s="203" t="s">
        <v>5426</v>
      </c>
      <c r="F1697" s="203" t="s">
        <v>5388</v>
      </c>
      <c r="G1697" s="203" t="s">
        <v>5428</v>
      </c>
    </row>
    <row r="1698" spans="1:7">
      <c r="A1698" s="203" t="s">
        <v>5429</v>
      </c>
      <c r="B1698" s="203" t="s">
        <v>494</v>
      </c>
      <c r="C1698" s="203" t="s">
        <v>5430</v>
      </c>
      <c r="D1698" s="203" t="str">
        <f t="shared" si="26"/>
        <v>宮崎県新富町</v>
      </c>
      <c r="E1698" s="203" t="s">
        <v>5429</v>
      </c>
      <c r="F1698" s="203" t="s">
        <v>5388</v>
      </c>
      <c r="G1698" s="203" t="s">
        <v>5431</v>
      </c>
    </row>
    <row r="1699" spans="1:7">
      <c r="A1699" s="203" t="s">
        <v>5432</v>
      </c>
      <c r="B1699" s="203" t="s">
        <v>494</v>
      </c>
      <c r="C1699" s="203" t="s">
        <v>5433</v>
      </c>
      <c r="D1699" s="203" t="str">
        <f t="shared" si="26"/>
        <v>宮崎県西米良村</v>
      </c>
      <c r="E1699" s="203" t="s">
        <v>5432</v>
      </c>
      <c r="F1699" s="203" t="s">
        <v>5388</v>
      </c>
      <c r="G1699" s="203" t="s">
        <v>5434</v>
      </c>
    </row>
    <row r="1700" spans="1:7">
      <c r="A1700" s="203" t="s">
        <v>5435</v>
      </c>
      <c r="B1700" s="203" t="s">
        <v>494</v>
      </c>
      <c r="C1700" s="203" t="s">
        <v>5436</v>
      </c>
      <c r="D1700" s="203" t="str">
        <f t="shared" si="26"/>
        <v>宮崎県木城町</v>
      </c>
      <c r="E1700" s="203" t="s">
        <v>5435</v>
      </c>
      <c r="F1700" s="203" t="s">
        <v>5388</v>
      </c>
      <c r="G1700" s="203" t="s">
        <v>5437</v>
      </c>
    </row>
    <row r="1701" spans="1:7">
      <c r="A1701" s="203" t="s">
        <v>5438</v>
      </c>
      <c r="B1701" s="203" t="s">
        <v>494</v>
      </c>
      <c r="C1701" s="203" t="s">
        <v>5439</v>
      </c>
      <c r="D1701" s="203" t="str">
        <f t="shared" si="26"/>
        <v>宮崎県川南町</v>
      </c>
      <c r="E1701" s="203" t="s">
        <v>5438</v>
      </c>
      <c r="F1701" s="203" t="s">
        <v>5388</v>
      </c>
      <c r="G1701" s="203" t="s">
        <v>5440</v>
      </c>
    </row>
    <row r="1702" spans="1:7">
      <c r="A1702" s="203" t="s">
        <v>5441</v>
      </c>
      <c r="B1702" s="203" t="s">
        <v>494</v>
      </c>
      <c r="C1702" s="203" t="s">
        <v>5442</v>
      </c>
      <c r="D1702" s="203" t="str">
        <f t="shared" si="26"/>
        <v>宮崎県都農町</v>
      </c>
      <c r="E1702" s="203" t="s">
        <v>5441</v>
      </c>
      <c r="F1702" s="203" t="s">
        <v>5388</v>
      </c>
      <c r="G1702" s="203" t="s">
        <v>4878</v>
      </c>
    </row>
    <row r="1703" spans="1:7">
      <c r="A1703" s="203" t="s">
        <v>5443</v>
      </c>
      <c r="B1703" s="203" t="s">
        <v>494</v>
      </c>
      <c r="C1703" s="203" t="s">
        <v>5444</v>
      </c>
      <c r="D1703" s="203" t="str">
        <f t="shared" si="26"/>
        <v>宮崎県門川町</v>
      </c>
      <c r="E1703" s="203" t="s">
        <v>5443</v>
      </c>
      <c r="F1703" s="203" t="s">
        <v>5388</v>
      </c>
      <c r="G1703" s="203" t="s">
        <v>5445</v>
      </c>
    </row>
    <row r="1704" spans="1:7">
      <c r="A1704" s="203" t="s">
        <v>5446</v>
      </c>
      <c r="B1704" s="203" t="s">
        <v>494</v>
      </c>
      <c r="C1704" s="203" t="s">
        <v>5447</v>
      </c>
      <c r="D1704" s="203" t="str">
        <f t="shared" si="26"/>
        <v>宮崎県諸塚村</v>
      </c>
      <c r="E1704" s="203" t="s">
        <v>5446</v>
      </c>
      <c r="F1704" s="203" t="s">
        <v>5388</v>
      </c>
      <c r="G1704" s="203" t="s">
        <v>5448</v>
      </c>
    </row>
    <row r="1705" spans="1:7">
      <c r="A1705" s="203" t="s">
        <v>5449</v>
      </c>
      <c r="B1705" s="203" t="s">
        <v>494</v>
      </c>
      <c r="C1705" s="203" t="s">
        <v>5450</v>
      </c>
      <c r="D1705" s="203" t="str">
        <f t="shared" si="26"/>
        <v>宮崎県椎葉村</v>
      </c>
      <c r="E1705" s="203" t="s">
        <v>5449</v>
      </c>
      <c r="F1705" s="203" t="s">
        <v>5388</v>
      </c>
      <c r="G1705" s="203" t="s">
        <v>5451</v>
      </c>
    </row>
    <row r="1706" spans="1:7">
      <c r="A1706" s="203" t="s">
        <v>5452</v>
      </c>
      <c r="B1706" s="203" t="s">
        <v>494</v>
      </c>
      <c r="C1706" s="203" t="s">
        <v>1425</v>
      </c>
      <c r="D1706" s="203" t="str">
        <f t="shared" si="26"/>
        <v>宮崎県美郷町</v>
      </c>
      <c r="E1706" s="203" t="s">
        <v>5452</v>
      </c>
      <c r="F1706" s="203" t="s">
        <v>5388</v>
      </c>
      <c r="G1706" s="203" t="s">
        <v>1426</v>
      </c>
    </row>
    <row r="1707" spans="1:7">
      <c r="A1707" s="203" t="s">
        <v>5453</v>
      </c>
      <c r="B1707" s="203" t="s">
        <v>494</v>
      </c>
      <c r="C1707" s="203" t="s">
        <v>5454</v>
      </c>
      <c r="D1707" s="203" t="str">
        <f t="shared" si="26"/>
        <v>宮崎県高千穂町</v>
      </c>
      <c r="E1707" s="203" t="s">
        <v>5453</v>
      </c>
      <c r="F1707" s="203" t="s">
        <v>5388</v>
      </c>
      <c r="G1707" s="203" t="s">
        <v>5455</v>
      </c>
    </row>
    <row r="1708" spans="1:7">
      <c r="A1708" s="203" t="s">
        <v>5456</v>
      </c>
      <c r="B1708" s="203" t="s">
        <v>494</v>
      </c>
      <c r="C1708" s="203" t="s">
        <v>5457</v>
      </c>
      <c r="D1708" s="203" t="str">
        <f t="shared" si="26"/>
        <v>宮崎県日之影町</v>
      </c>
      <c r="E1708" s="203" t="s">
        <v>5456</v>
      </c>
      <c r="F1708" s="203" t="s">
        <v>5388</v>
      </c>
      <c r="G1708" s="203" t="s">
        <v>5458</v>
      </c>
    </row>
    <row r="1709" spans="1:7">
      <c r="A1709" s="203" t="s">
        <v>5459</v>
      </c>
      <c r="B1709" s="203" t="s">
        <v>494</v>
      </c>
      <c r="C1709" s="203" t="s">
        <v>5460</v>
      </c>
      <c r="D1709" s="203" t="str">
        <f t="shared" si="26"/>
        <v>宮崎県五ヶ瀬町</v>
      </c>
      <c r="E1709" s="203" t="s">
        <v>5459</v>
      </c>
      <c r="F1709" s="203" t="s">
        <v>5388</v>
      </c>
      <c r="G1709" s="203" t="s">
        <v>5461</v>
      </c>
    </row>
    <row r="1710" spans="1:7">
      <c r="A1710" s="200" t="s">
        <v>5462</v>
      </c>
      <c r="B1710" s="200" t="s">
        <v>5463</v>
      </c>
      <c r="C1710" s="200" t="s">
        <v>5463</v>
      </c>
      <c r="D1710" s="200" t="str">
        <f t="shared" si="26"/>
        <v>鹿児島県鹿児島県</v>
      </c>
      <c r="E1710" s="200" t="s">
        <v>5462</v>
      </c>
      <c r="F1710" s="201" t="s">
        <v>5464</v>
      </c>
      <c r="G1710" s="202"/>
    </row>
    <row r="1711" spans="1:7">
      <c r="A1711" s="203" t="s">
        <v>5465</v>
      </c>
      <c r="B1711" s="203" t="s">
        <v>498</v>
      </c>
      <c r="C1711" s="203" t="s">
        <v>603</v>
      </c>
      <c r="D1711" s="203" t="str">
        <f t="shared" si="26"/>
        <v>鹿児島県鹿児島市</v>
      </c>
      <c r="E1711" s="203" t="s">
        <v>5465</v>
      </c>
      <c r="F1711" s="203" t="s">
        <v>5466</v>
      </c>
      <c r="G1711" s="203" t="s">
        <v>5467</v>
      </c>
    </row>
    <row r="1712" spans="1:7">
      <c r="A1712" s="203" t="s">
        <v>5468</v>
      </c>
      <c r="B1712" s="203" t="s">
        <v>498</v>
      </c>
      <c r="C1712" s="203" t="s">
        <v>5469</v>
      </c>
      <c r="D1712" s="203" t="str">
        <f t="shared" si="26"/>
        <v>鹿児島県鹿屋市</v>
      </c>
      <c r="E1712" s="203" t="s">
        <v>5468</v>
      </c>
      <c r="F1712" s="203" t="s">
        <v>5466</v>
      </c>
      <c r="G1712" s="203" t="s">
        <v>5470</v>
      </c>
    </row>
    <row r="1713" spans="1:7">
      <c r="A1713" s="203" t="s">
        <v>5471</v>
      </c>
      <c r="B1713" s="203" t="s">
        <v>498</v>
      </c>
      <c r="C1713" s="203" t="s">
        <v>5472</v>
      </c>
      <c r="D1713" s="203" t="str">
        <f t="shared" si="26"/>
        <v>鹿児島県枕崎市</v>
      </c>
      <c r="E1713" s="203" t="s">
        <v>5471</v>
      </c>
      <c r="F1713" s="203" t="s">
        <v>5466</v>
      </c>
      <c r="G1713" s="203" t="s">
        <v>5473</v>
      </c>
    </row>
    <row r="1714" spans="1:7">
      <c r="A1714" s="203" t="s">
        <v>5474</v>
      </c>
      <c r="B1714" s="203" t="s">
        <v>498</v>
      </c>
      <c r="C1714" s="203" t="s">
        <v>5475</v>
      </c>
      <c r="D1714" s="203" t="str">
        <f t="shared" si="26"/>
        <v>鹿児島県阿久根市</v>
      </c>
      <c r="E1714" s="203" t="s">
        <v>5474</v>
      </c>
      <c r="F1714" s="203" t="s">
        <v>5466</v>
      </c>
      <c r="G1714" s="203" t="s">
        <v>5476</v>
      </c>
    </row>
    <row r="1715" spans="1:7">
      <c r="A1715" s="203" t="s">
        <v>5477</v>
      </c>
      <c r="B1715" s="203" t="s">
        <v>498</v>
      </c>
      <c r="C1715" s="203" t="s">
        <v>5478</v>
      </c>
      <c r="D1715" s="203" t="str">
        <f t="shared" si="26"/>
        <v>鹿児島県出水市</v>
      </c>
      <c r="E1715" s="203" t="s">
        <v>5477</v>
      </c>
      <c r="F1715" s="203" t="s">
        <v>5466</v>
      </c>
      <c r="G1715" s="203" t="s">
        <v>3884</v>
      </c>
    </row>
    <row r="1716" spans="1:7">
      <c r="A1716" s="203" t="s">
        <v>5479</v>
      </c>
      <c r="B1716" s="203" t="s">
        <v>498</v>
      </c>
      <c r="C1716" s="203" t="s">
        <v>5480</v>
      </c>
      <c r="D1716" s="203" t="str">
        <f t="shared" si="26"/>
        <v>鹿児島県指宿市</v>
      </c>
      <c r="E1716" s="203" t="s">
        <v>5479</v>
      </c>
      <c r="F1716" s="203" t="s">
        <v>5466</v>
      </c>
      <c r="G1716" s="203" t="s">
        <v>5481</v>
      </c>
    </row>
    <row r="1717" spans="1:7">
      <c r="A1717" s="203" t="s">
        <v>5482</v>
      </c>
      <c r="B1717" s="203" t="s">
        <v>498</v>
      </c>
      <c r="C1717" s="203" t="s">
        <v>5483</v>
      </c>
      <c r="D1717" s="203" t="str">
        <f t="shared" si="26"/>
        <v>鹿児島県西之表市</v>
      </c>
      <c r="E1717" s="203" t="s">
        <v>5482</v>
      </c>
      <c r="F1717" s="203" t="s">
        <v>5466</v>
      </c>
      <c r="G1717" s="203" t="s">
        <v>5484</v>
      </c>
    </row>
    <row r="1718" spans="1:7">
      <c r="A1718" s="203" t="s">
        <v>5485</v>
      </c>
      <c r="B1718" s="203" t="s">
        <v>498</v>
      </c>
      <c r="C1718" s="203" t="s">
        <v>5486</v>
      </c>
      <c r="D1718" s="203" t="str">
        <f t="shared" si="26"/>
        <v>鹿児島県垂水市</v>
      </c>
      <c r="E1718" s="203" t="s">
        <v>5485</v>
      </c>
      <c r="F1718" s="203" t="s">
        <v>5466</v>
      </c>
      <c r="G1718" s="203" t="s">
        <v>5487</v>
      </c>
    </row>
    <row r="1719" spans="1:7">
      <c r="A1719" s="203" t="s">
        <v>5488</v>
      </c>
      <c r="B1719" s="203" t="s">
        <v>498</v>
      </c>
      <c r="C1719" s="203" t="s">
        <v>5489</v>
      </c>
      <c r="D1719" s="203" t="str">
        <f t="shared" si="26"/>
        <v>鹿児島県薩摩川内市</v>
      </c>
      <c r="E1719" s="203" t="s">
        <v>5488</v>
      </c>
      <c r="F1719" s="203" t="s">
        <v>5466</v>
      </c>
      <c r="G1719" s="203" t="s">
        <v>5490</v>
      </c>
    </row>
    <row r="1720" spans="1:7">
      <c r="A1720" s="203" t="s">
        <v>5491</v>
      </c>
      <c r="B1720" s="203" t="s">
        <v>498</v>
      </c>
      <c r="C1720" s="203" t="s">
        <v>5492</v>
      </c>
      <c r="D1720" s="203" t="str">
        <f t="shared" si="26"/>
        <v>鹿児島県日置市</v>
      </c>
      <c r="E1720" s="203" t="s">
        <v>5491</v>
      </c>
      <c r="F1720" s="203" t="s">
        <v>5466</v>
      </c>
      <c r="G1720" s="203" t="s">
        <v>5493</v>
      </c>
    </row>
    <row r="1721" spans="1:7">
      <c r="A1721" s="203" t="s">
        <v>5494</v>
      </c>
      <c r="B1721" s="203" t="s">
        <v>498</v>
      </c>
      <c r="C1721" s="203" t="s">
        <v>5495</v>
      </c>
      <c r="D1721" s="203" t="str">
        <f t="shared" si="26"/>
        <v>鹿児島県曽於市</v>
      </c>
      <c r="E1721" s="203" t="s">
        <v>5494</v>
      </c>
      <c r="F1721" s="203" t="s">
        <v>5466</v>
      </c>
      <c r="G1721" s="203" t="s">
        <v>5496</v>
      </c>
    </row>
    <row r="1722" spans="1:7">
      <c r="A1722" s="203" t="s">
        <v>5497</v>
      </c>
      <c r="B1722" s="203" t="s">
        <v>498</v>
      </c>
      <c r="C1722" s="203" t="s">
        <v>5498</v>
      </c>
      <c r="D1722" s="203" t="str">
        <f t="shared" si="26"/>
        <v>鹿児島県霧島市</v>
      </c>
      <c r="E1722" s="203" t="s">
        <v>5497</v>
      </c>
      <c r="F1722" s="203" t="s">
        <v>5466</v>
      </c>
      <c r="G1722" s="203" t="s">
        <v>5499</v>
      </c>
    </row>
    <row r="1723" spans="1:7">
      <c r="A1723" s="203" t="s">
        <v>5500</v>
      </c>
      <c r="B1723" s="203" t="s">
        <v>498</v>
      </c>
      <c r="C1723" s="203" t="s">
        <v>5501</v>
      </c>
      <c r="D1723" s="203" t="str">
        <f t="shared" si="26"/>
        <v>鹿児島県いちき串木野市</v>
      </c>
      <c r="E1723" s="203" t="s">
        <v>5500</v>
      </c>
      <c r="F1723" s="203" t="s">
        <v>5466</v>
      </c>
      <c r="G1723" s="203" t="s">
        <v>5502</v>
      </c>
    </row>
    <row r="1724" spans="1:7">
      <c r="A1724" s="203" t="s">
        <v>5503</v>
      </c>
      <c r="B1724" s="203" t="s">
        <v>498</v>
      </c>
      <c r="C1724" s="203" t="s">
        <v>5504</v>
      </c>
      <c r="D1724" s="203" t="str">
        <f t="shared" si="26"/>
        <v>鹿児島県南さつま市</v>
      </c>
      <c r="E1724" s="203" t="s">
        <v>5503</v>
      </c>
      <c r="F1724" s="203" t="s">
        <v>5466</v>
      </c>
      <c r="G1724" s="203" t="s">
        <v>5505</v>
      </c>
    </row>
    <row r="1725" spans="1:7">
      <c r="A1725" s="203" t="s">
        <v>5506</v>
      </c>
      <c r="B1725" s="203" t="s">
        <v>498</v>
      </c>
      <c r="C1725" s="203" t="s">
        <v>5507</v>
      </c>
      <c r="D1725" s="203" t="str">
        <f t="shared" si="26"/>
        <v>鹿児島県志布志市</v>
      </c>
      <c r="E1725" s="203" t="s">
        <v>5506</v>
      </c>
      <c r="F1725" s="203" t="s">
        <v>5466</v>
      </c>
      <c r="G1725" s="203" t="s">
        <v>5508</v>
      </c>
    </row>
    <row r="1726" spans="1:7">
      <c r="A1726" s="203" t="s">
        <v>5509</v>
      </c>
      <c r="B1726" s="203" t="s">
        <v>498</v>
      </c>
      <c r="C1726" s="203" t="s">
        <v>5510</v>
      </c>
      <c r="D1726" s="203" t="str">
        <f t="shared" si="26"/>
        <v>鹿児島県奄美市</v>
      </c>
      <c r="E1726" s="203" t="s">
        <v>5509</v>
      </c>
      <c r="F1726" s="203" t="s">
        <v>5466</v>
      </c>
      <c r="G1726" s="203" t="s">
        <v>5511</v>
      </c>
    </row>
    <row r="1727" spans="1:7">
      <c r="A1727" s="203" t="s">
        <v>5512</v>
      </c>
      <c r="B1727" s="203" t="s">
        <v>498</v>
      </c>
      <c r="C1727" s="203" t="s">
        <v>5513</v>
      </c>
      <c r="D1727" s="203" t="str">
        <f t="shared" si="26"/>
        <v>鹿児島県南九州市</v>
      </c>
      <c r="E1727" s="203" t="s">
        <v>5512</v>
      </c>
      <c r="F1727" s="203" t="s">
        <v>5466</v>
      </c>
      <c r="G1727" s="203" t="s">
        <v>5514</v>
      </c>
    </row>
    <row r="1728" spans="1:7">
      <c r="A1728" s="203" t="s">
        <v>5515</v>
      </c>
      <c r="B1728" s="203" t="s">
        <v>498</v>
      </c>
      <c r="C1728" s="203" t="s">
        <v>5516</v>
      </c>
      <c r="D1728" s="203" t="str">
        <f t="shared" si="26"/>
        <v>鹿児島県伊佐市</v>
      </c>
      <c r="E1728" s="203" t="s">
        <v>5515</v>
      </c>
      <c r="F1728" s="203" t="s">
        <v>5466</v>
      </c>
      <c r="G1728" s="203" t="s">
        <v>5517</v>
      </c>
    </row>
    <row r="1729" spans="1:7">
      <c r="A1729" s="203" t="s">
        <v>5518</v>
      </c>
      <c r="B1729" s="203" t="s">
        <v>498</v>
      </c>
      <c r="C1729" s="203" t="s">
        <v>5519</v>
      </c>
      <c r="D1729" s="203" t="str">
        <f t="shared" si="26"/>
        <v>鹿児島県姶良市</v>
      </c>
      <c r="E1729" s="203" t="s">
        <v>5518</v>
      </c>
      <c r="F1729" s="203" t="s">
        <v>5466</v>
      </c>
      <c r="G1729" s="203" t="s">
        <v>5520</v>
      </c>
    </row>
    <row r="1730" spans="1:7">
      <c r="A1730" s="203" t="s">
        <v>5521</v>
      </c>
      <c r="B1730" s="203" t="s">
        <v>498</v>
      </c>
      <c r="C1730" s="203" t="s">
        <v>5522</v>
      </c>
      <c r="D1730" s="203" t="str">
        <f t="shared" si="26"/>
        <v>鹿児島県三島村</v>
      </c>
      <c r="E1730" s="203" t="s">
        <v>5521</v>
      </c>
      <c r="F1730" s="203" t="s">
        <v>5466</v>
      </c>
      <c r="G1730" s="203" t="s">
        <v>5523</v>
      </c>
    </row>
    <row r="1731" spans="1:7">
      <c r="A1731" s="203" t="s">
        <v>5524</v>
      </c>
      <c r="B1731" s="203" t="s">
        <v>498</v>
      </c>
      <c r="C1731" s="203" t="s">
        <v>5525</v>
      </c>
      <c r="D1731" s="203" t="str">
        <f t="shared" ref="D1731:D1794" si="27">B1731&amp;C1731</f>
        <v>鹿児島県十島村</v>
      </c>
      <c r="E1731" s="203" t="s">
        <v>5524</v>
      </c>
      <c r="F1731" s="203" t="s">
        <v>5466</v>
      </c>
      <c r="G1731" s="203" t="s">
        <v>2543</v>
      </c>
    </row>
    <row r="1732" spans="1:7">
      <c r="A1732" s="203" t="s">
        <v>5526</v>
      </c>
      <c r="B1732" s="203" t="s">
        <v>498</v>
      </c>
      <c r="C1732" s="203" t="s">
        <v>5527</v>
      </c>
      <c r="D1732" s="203" t="str">
        <f t="shared" si="27"/>
        <v>鹿児島県さつま町</v>
      </c>
      <c r="E1732" s="203" t="s">
        <v>5526</v>
      </c>
      <c r="F1732" s="203" t="s">
        <v>5466</v>
      </c>
      <c r="G1732" s="203" t="s">
        <v>5528</v>
      </c>
    </row>
    <row r="1733" spans="1:7">
      <c r="A1733" s="203" t="s">
        <v>5529</v>
      </c>
      <c r="B1733" s="203" t="s">
        <v>498</v>
      </c>
      <c r="C1733" s="203" t="s">
        <v>5530</v>
      </c>
      <c r="D1733" s="203" t="str">
        <f t="shared" si="27"/>
        <v>鹿児島県長島町</v>
      </c>
      <c r="E1733" s="203" t="s">
        <v>5529</v>
      </c>
      <c r="F1733" s="203" t="s">
        <v>5466</v>
      </c>
      <c r="G1733" s="203" t="s">
        <v>5531</v>
      </c>
    </row>
    <row r="1734" spans="1:7">
      <c r="A1734" s="203" t="s">
        <v>5532</v>
      </c>
      <c r="B1734" s="203" t="s">
        <v>498</v>
      </c>
      <c r="C1734" s="203" t="s">
        <v>5533</v>
      </c>
      <c r="D1734" s="203" t="str">
        <f t="shared" si="27"/>
        <v>鹿児島県湧水町</v>
      </c>
      <c r="E1734" s="203" t="s">
        <v>5532</v>
      </c>
      <c r="F1734" s="203" t="s">
        <v>5466</v>
      </c>
      <c r="G1734" s="203" t="s">
        <v>5534</v>
      </c>
    </row>
    <row r="1735" spans="1:7">
      <c r="A1735" s="203" t="s">
        <v>5535</v>
      </c>
      <c r="B1735" s="203" t="s">
        <v>498</v>
      </c>
      <c r="C1735" s="203" t="s">
        <v>5536</v>
      </c>
      <c r="D1735" s="203" t="str">
        <f t="shared" si="27"/>
        <v>鹿児島県大崎町</v>
      </c>
      <c r="E1735" s="203" t="s">
        <v>5535</v>
      </c>
      <c r="F1735" s="203" t="s">
        <v>5466</v>
      </c>
      <c r="G1735" s="203" t="s">
        <v>5537</v>
      </c>
    </row>
    <row r="1736" spans="1:7">
      <c r="A1736" s="203" t="s">
        <v>5538</v>
      </c>
      <c r="B1736" s="203" t="s">
        <v>498</v>
      </c>
      <c r="C1736" s="203" t="s">
        <v>5539</v>
      </c>
      <c r="D1736" s="203" t="str">
        <f t="shared" si="27"/>
        <v>鹿児島県東串良町</v>
      </c>
      <c r="E1736" s="203" t="s">
        <v>5538</v>
      </c>
      <c r="F1736" s="203" t="s">
        <v>5466</v>
      </c>
      <c r="G1736" s="203" t="s">
        <v>5540</v>
      </c>
    </row>
    <row r="1737" spans="1:7">
      <c r="A1737" s="203" t="s">
        <v>5541</v>
      </c>
      <c r="B1737" s="203" t="s">
        <v>498</v>
      </c>
      <c r="C1737" s="203" t="s">
        <v>5542</v>
      </c>
      <c r="D1737" s="203" t="str">
        <f t="shared" si="27"/>
        <v>鹿児島県錦江町</v>
      </c>
      <c r="E1737" s="203" t="s">
        <v>5541</v>
      </c>
      <c r="F1737" s="203" t="s">
        <v>5466</v>
      </c>
      <c r="G1737" s="203" t="s">
        <v>5543</v>
      </c>
    </row>
    <row r="1738" spans="1:7">
      <c r="A1738" s="203" t="s">
        <v>5544</v>
      </c>
      <c r="B1738" s="203" t="s">
        <v>498</v>
      </c>
      <c r="C1738" s="203" t="s">
        <v>5545</v>
      </c>
      <c r="D1738" s="203" t="str">
        <f t="shared" si="27"/>
        <v>鹿児島県南大隅町</v>
      </c>
      <c r="E1738" s="203" t="s">
        <v>5544</v>
      </c>
      <c r="F1738" s="203" t="s">
        <v>5466</v>
      </c>
      <c r="G1738" s="203" t="s">
        <v>5546</v>
      </c>
    </row>
    <row r="1739" spans="1:7">
      <c r="A1739" s="203" t="s">
        <v>5547</v>
      </c>
      <c r="B1739" s="203" t="s">
        <v>498</v>
      </c>
      <c r="C1739" s="203" t="s">
        <v>5548</v>
      </c>
      <c r="D1739" s="203" t="str">
        <f t="shared" si="27"/>
        <v>鹿児島県肝付町</v>
      </c>
      <c r="E1739" s="203" t="s">
        <v>5547</v>
      </c>
      <c r="F1739" s="203" t="s">
        <v>5466</v>
      </c>
      <c r="G1739" s="203" t="s">
        <v>5549</v>
      </c>
    </row>
    <row r="1740" spans="1:7">
      <c r="A1740" s="203" t="s">
        <v>5550</v>
      </c>
      <c r="B1740" s="203" t="s">
        <v>498</v>
      </c>
      <c r="C1740" s="203" t="s">
        <v>5551</v>
      </c>
      <c r="D1740" s="203" t="str">
        <f t="shared" si="27"/>
        <v>鹿児島県中種子町</v>
      </c>
      <c r="E1740" s="203" t="s">
        <v>5550</v>
      </c>
      <c r="F1740" s="203" t="s">
        <v>5466</v>
      </c>
      <c r="G1740" s="203" t="s">
        <v>5552</v>
      </c>
    </row>
    <row r="1741" spans="1:7">
      <c r="A1741" s="203" t="s">
        <v>5553</v>
      </c>
      <c r="B1741" s="203" t="s">
        <v>498</v>
      </c>
      <c r="C1741" s="203" t="s">
        <v>5554</v>
      </c>
      <c r="D1741" s="203" t="str">
        <f t="shared" si="27"/>
        <v>鹿児島県南種子町</v>
      </c>
      <c r="E1741" s="203" t="s">
        <v>5553</v>
      </c>
      <c r="F1741" s="203" t="s">
        <v>5466</v>
      </c>
      <c r="G1741" s="203" t="s">
        <v>5555</v>
      </c>
    </row>
    <row r="1742" spans="1:7">
      <c r="A1742" s="203" t="s">
        <v>5556</v>
      </c>
      <c r="B1742" s="203" t="s">
        <v>498</v>
      </c>
      <c r="C1742" s="203" t="s">
        <v>5557</v>
      </c>
      <c r="D1742" s="203" t="str">
        <f t="shared" si="27"/>
        <v>鹿児島県屋久島町</v>
      </c>
      <c r="E1742" s="203" t="s">
        <v>5556</v>
      </c>
      <c r="F1742" s="203" t="s">
        <v>5466</v>
      </c>
      <c r="G1742" s="203" t="s">
        <v>5558</v>
      </c>
    </row>
    <row r="1743" spans="1:7">
      <c r="A1743" s="203" t="s">
        <v>5559</v>
      </c>
      <c r="B1743" s="203" t="s">
        <v>498</v>
      </c>
      <c r="C1743" s="203" t="s">
        <v>5560</v>
      </c>
      <c r="D1743" s="203" t="str">
        <f t="shared" si="27"/>
        <v>鹿児島県大和村</v>
      </c>
      <c r="E1743" s="203" t="s">
        <v>5559</v>
      </c>
      <c r="F1743" s="203" t="s">
        <v>5466</v>
      </c>
      <c r="G1743" s="203" t="s">
        <v>5561</v>
      </c>
    </row>
    <row r="1744" spans="1:7">
      <c r="A1744" s="203" t="s">
        <v>5562</v>
      </c>
      <c r="B1744" s="203" t="s">
        <v>498</v>
      </c>
      <c r="C1744" s="203" t="s">
        <v>5563</v>
      </c>
      <c r="D1744" s="203" t="str">
        <f t="shared" si="27"/>
        <v>鹿児島県宇検村</v>
      </c>
      <c r="E1744" s="203" t="s">
        <v>5562</v>
      </c>
      <c r="F1744" s="203" t="s">
        <v>5466</v>
      </c>
      <c r="G1744" s="203" t="s">
        <v>5564</v>
      </c>
    </row>
    <row r="1745" spans="1:7">
      <c r="A1745" s="203" t="s">
        <v>5565</v>
      </c>
      <c r="B1745" s="203" t="s">
        <v>498</v>
      </c>
      <c r="C1745" s="203" t="s">
        <v>5566</v>
      </c>
      <c r="D1745" s="203" t="str">
        <f t="shared" si="27"/>
        <v>鹿児島県瀬戸内町</v>
      </c>
      <c r="E1745" s="203" t="s">
        <v>5565</v>
      </c>
      <c r="F1745" s="203" t="s">
        <v>5466</v>
      </c>
      <c r="G1745" s="203" t="s">
        <v>5567</v>
      </c>
    </row>
    <row r="1746" spans="1:7">
      <c r="A1746" s="203" t="s">
        <v>5568</v>
      </c>
      <c r="B1746" s="203" t="s">
        <v>498</v>
      </c>
      <c r="C1746" s="203" t="s">
        <v>5569</v>
      </c>
      <c r="D1746" s="203" t="str">
        <f t="shared" si="27"/>
        <v>鹿児島県龍郷町</v>
      </c>
      <c r="E1746" s="203" t="s">
        <v>5568</v>
      </c>
      <c r="F1746" s="203" t="s">
        <v>5466</v>
      </c>
      <c r="G1746" s="203" t="s">
        <v>5570</v>
      </c>
    </row>
    <row r="1747" spans="1:7">
      <c r="A1747" s="203" t="s">
        <v>5571</v>
      </c>
      <c r="B1747" s="203" t="s">
        <v>498</v>
      </c>
      <c r="C1747" s="203" t="s">
        <v>5572</v>
      </c>
      <c r="D1747" s="203" t="str">
        <f t="shared" si="27"/>
        <v>鹿児島県喜界町</v>
      </c>
      <c r="E1747" s="203" t="s">
        <v>5571</v>
      </c>
      <c r="F1747" s="203" t="s">
        <v>5466</v>
      </c>
      <c r="G1747" s="203" t="s">
        <v>5573</v>
      </c>
    </row>
    <row r="1748" spans="1:7">
      <c r="A1748" s="203" t="s">
        <v>5574</v>
      </c>
      <c r="B1748" s="203" t="s">
        <v>498</v>
      </c>
      <c r="C1748" s="203" t="s">
        <v>5575</v>
      </c>
      <c r="D1748" s="203" t="str">
        <f t="shared" si="27"/>
        <v>鹿児島県徳之島町</v>
      </c>
      <c r="E1748" s="203" t="s">
        <v>5574</v>
      </c>
      <c r="F1748" s="203" t="s">
        <v>5466</v>
      </c>
      <c r="G1748" s="203" t="s">
        <v>5576</v>
      </c>
    </row>
    <row r="1749" spans="1:7">
      <c r="A1749" s="203" t="s">
        <v>5577</v>
      </c>
      <c r="B1749" s="203" t="s">
        <v>498</v>
      </c>
      <c r="C1749" s="203" t="s">
        <v>5578</v>
      </c>
      <c r="D1749" s="203" t="str">
        <f t="shared" si="27"/>
        <v>鹿児島県天城町</v>
      </c>
      <c r="E1749" s="203" t="s">
        <v>5577</v>
      </c>
      <c r="F1749" s="203" t="s">
        <v>5466</v>
      </c>
      <c r="G1749" s="203" t="s">
        <v>5579</v>
      </c>
    </row>
    <row r="1750" spans="1:7">
      <c r="A1750" s="203" t="s">
        <v>5580</v>
      </c>
      <c r="B1750" s="203" t="s">
        <v>498</v>
      </c>
      <c r="C1750" s="203" t="s">
        <v>5581</v>
      </c>
      <c r="D1750" s="203" t="str">
        <f t="shared" si="27"/>
        <v>鹿児島県伊仙町</v>
      </c>
      <c r="E1750" s="203" t="s">
        <v>5580</v>
      </c>
      <c r="F1750" s="203" t="s">
        <v>5466</v>
      </c>
      <c r="G1750" s="203" t="s">
        <v>5582</v>
      </c>
    </row>
    <row r="1751" spans="1:7">
      <c r="A1751" s="203" t="s">
        <v>5583</v>
      </c>
      <c r="B1751" s="203" t="s">
        <v>498</v>
      </c>
      <c r="C1751" s="203" t="s">
        <v>5584</v>
      </c>
      <c r="D1751" s="203" t="str">
        <f t="shared" si="27"/>
        <v>鹿児島県和泊町</v>
      </c>
      <c r="E1751" s="203" t="s">
        <v>5583</v>
      </c>
      <c r="F1751" s="203" t="s">
        <v>5466</v>
      </c>
      <c r="G1751" s="203" t="s">
        <v>5585</v>
      </c>
    </row>
    <row r="1752" spans="1:7">
      <c r="A1752" s="203" t="s">
        <v>5586</v>
      </c>
      <c r="B1752" s="203" t="s">
        <v>498</v>
      </c>
      <c r="C1752" s="203" t="s">
        <v>5587</v>
      </c>
      <c r="D1752" s="203" t="str">
        <f t="shared" si="27"/>
        <v>鹿児島県知名町</v>
      </c>
      <c r="E1752" s="203" t="s">
        <v>5586</v>
      </c>
      <c r="F1752" s="203" t="s">
        <v>5466</v>
      </c>
      <c r="G1752" s="203" t="s">
        <v>5588</v>
      </c>
    </row>
    <row r="1753" spans="1:7">
      <c r="A1753" s="203" t="s">
        <v>5589</v>
      </c>
      <c r="B1753" s="203" t="s">
        <v>498</v>
      </c>
      <c r="C1753" s="203" t="s">
        <v>5590</v>
      </c>
      <c r="D1753" s="203" t="str">
        <f t="shared" si="27"/>
        <v>鹿児島県与論町</v>
      </c>
      <c r="E1753" s="203" t="s">
        <v>5589</v>
      </c>
      <c r="F1753" s="203" t="s">
        <v>5466</v>
      </c>
      <c r="G1753" s="203" t="s">
        <v>5591</v>
      </c>
    </row>
    <row r="1754" spans="1:7">
      <c r="A1754" s="200" t="s">
        <v>5592</v>
      </c>
      <c r="B1754" s="200" t="s">
        <v>5593</v>
      </c>
      <c r="C1754" s="200" t="s">
        <v>5593</v>
      </c>
      <c r="D1754" s="200" t="str">
        <f t="shared" si="27"/>
        <v>沖縄県沖縄県</v>
      </c>
      <c r="E1754" s="200" t="s">
        <v>5592</v>
      </c>
      <c r="F1754" s="201" t="s">
        <v>5594</v>
      </c>
      <c r="G1754" s="202"/>
    </row>
    <row r="1755" spans="1:7">
      <c r="A1755" s="203" t="s">
        <v>5595</v>
      </c>
      <c r="B1755" s="203" t="s">
        <v>502</v>
      </c>
      <c r="C1755" s="203" t="s">
        <v>749</v>
      </c>
      <c r="D1755" s="203" t="str">
        <f t="shared" si="27"/>
        <v>沖縄県那覇市</v>
      </c>
      <c r="E1755" s="203" t="s">
        <v>5595</v>
      </c>
      <c r="F1755" s="203" t="s">
        <v>5596</v>
      </c>
      <c r="G1755" s="203" t="s">
        <v>5597</v>
      </c>
    </row>
    <row r="1756" spans="1:7">
      <c r="A1756" s="203" t="s">
        <v>5598</v>
      </c>
      <c r="B1756" s="203" t="s">
        <v>502</v>
      </c>
      <c r="C1756" s="203" t="s">
        <v>5599</v>
      </c>
      <c r="D1756" s="203" t="str">
        <f t="shared" si="27"/>
        <v>沖縄県宜野湾市</v>
      </c>
      <c r="E1756" s="203" t="s">
        <v>5598</v>
      </c>
      <c r="F1756" s="203" t="s">
        <v>5596</v>
      </c>
      <c r="G1756" s="203" t="s">
        <v>5600</v>
      </c>
    </row>
    <row r="1757" spans="1:7">
      <c r="A1757" s="203" t="s">
        <v>5601</v>
      </c>
      <c r="B1757" s="203" t="s">
        <v>502</v>
      </c>
      <c r="C1757" s="203" t="s">
        <v>5602</v>
      </c>
      <c r="D1757" s="203" t="str">
        <f t="shared" si="27"/>
        <v>沖縄県石垣市</v>
      </c>
      <c r="E1757" s="203" t="s">
        <v>5601</v>
      </c>
      <c r="F1757" s="203" t="s">
        <v>5596</v>
      </c>
      <c r="G1757" s="203" t="s">
        <v>5603</v>
      </c>
    </row>
    <row r="1758" spans="1:7">
      <c r="A1758" s="203" t="s">
        <v>5604</v>
      </c>
      <c r="B1758" s="203" t="s">
        <v>502</v>
      </c>
      <c r="C1758" s="203" t="s">
        <v>5605</v>
      </c>
      <c r="D1758" s="203" t="str">
        <f t="shared" si="27"/>
        <v>沖縄県浦添市</v>
      </c>
      <c r="E1758" s="203" t="s">
        <v>5604</v>
      </c>
      <c r="F1758" s="203" t="s">
        <v>5596</v>
      </c>
      <c r="G1758" s="203" t="s">
        <v>5606</v>
      </c>
    </row>
    <row r="1759" spans="1:7">
      <c r="A1759" s="203" t="s">
        <v>5607</v>
      </c>
      <c r="B1759" s="203" t="s">
        <v>502</v>
      </c>
      <c r="C1759" s="203" t="s">
        <v>5608</v>
      </c>
      <c r="D1759" s="203" t="str">
        <f t="shared" si="27"/>
        <v>沖縄県名護市</v>
      </c>
      <c r="E1759" s="203" t="s">
        <v>5607</v>
      </c>
      <c r="F1759" s="203" t="s">
        <v>5596</v>
      </c>
      <c r="G1759" s="203" t="s">
        <v>5609</v>
      </c>
    </row>
    <row r="1760" spans="1:7">
      <c r="A1760" s="203" t="s">
        <v>5610</v>
      </c>
      <c r="B1760" s="203" t="s">
        <v>502</v>
      </c>
      <c r="C1760" s="203" t="s">
        <v>5611</v>
      </c>
      <c r="D1760" s="203" t="str">
        <f t="shared" si="27"/>
        <v>沖縄県糸満市</v>
      </c>
      <c r="E1760" s="203" t="s">
        <v>5610</v>
      </c>
      <c r="F1760" s="203" t="s">
        <v>5596</v>
      </c>
      <c r="G1760" s="203" t="s">
        <v>5612</v>
      </c>
    </row>
    <row r="1761" spans="1:7">
      <c r="A1761" s="203" t="s">
        <v>5613</v>
      </c>
      <c r="B1761" s="203" t="s">
        <v>502</v>
      </c>
      <c r="C1761" s="203" t="s">
        <v>5614</v>
      </c>
      <c r="D1761" s="203" t="str">
        <f t="shared" si="27"/>
        <v>沖縄県沖縄市</v>
      </c>
      <c r="E1761" s="203" t="s">
        <v>5613</v>
      </c>
      <c r="F1761" s="203" t="s">
        <v>5596</v>
      </c>
      <c r="G1761" s="203" t="s">
        <v>5615</v>
      </c>
    </row>
    <row r="1762" spans="1:7">
      <c r="A1762" s="203" t="s">
        <v>5616</v>
      </c>
      <c r="B1762" s="203" t="s">
        <v>502</v>
      </c>
      <c r="C1762" s="203" t="s">
        <v>5617</v>
      </c>
      <c r="D1762" s="203" t="str">
        <f t="shared" si="27"/>
        <v>沖縄県豊見城市</v>
      </c>
      <c r="E1762" s="203" t="s">
        <v>5616</v>
      </c>
      <c r="F1762" s="203" t="s">
        <v>5596</v>
      </c>
      <c r="G1762" s="203" t="s">
        <v>5618</v>
      </c>
    </row>
    <row r="1763" spans="1:7">
      <c r="A1763" s="203" t="s">
        <v>5619</v>
      </c>
      <c r="B1763" s="203" t="s">
        <v>502</v>
      </c>
      <c r="C1763" s="203" t="s">
        <v>5620</v>
      </c>
      <c r="D1763" s="203" t="str">
        <f t="shared" si="27"/>
        <v>沖縄県うるま市</v>
      </c>
      <c r="E1763" s="203" t="s">
        <v>5619</v>
      </c>
      <c r="F1763" s="203" t="s">
        <v>5596</v>
      </c>
      <c r="G1763" s="203" t="s">
        <v>5621</v>
      </c>
    </row>
    <row r="1764" spans="1:7">
      <c r="A1764" s="203" t="s">
        <v>5622</v>
      </c>
      <c r="B1764" s="203" t="s">
        <v>502</v>
      </c>
      <c r="C1764" s="203" t="s">
        <v>5623</v>
      </c>
      <c r="D1764" s="203" t="str">
        <f t="shared" si="27"/>
        <v>沖縄県宮古島市</v>
      </c>
      <c r="E1764" s="203" t="s">
        <v>5622</v>
      </c>
      <c r="F1764" s="203" t="s">
        <v>5596</v>
      </c>
      <c r="G1764" s="203" t="s">
        <v>5624</v>
      </c>
    </row>
    <row r="1765" spans="1:7">
      <c r="A1765" s="203" t="s">
        <v>5625</v>
      </c>
      <c r="B1765" s="203" t="s">
        <v>502</v>
      </c>
      <c r="C1765" s="203" t="s">
        <v>5626</v>
      </c>
      <c r="D1765" s="203" t="str">
        <f t="shared" si="27"/>
        <v>沖縄県南城市</v>
      </c>
      <c r="E1765" s="203" t="s">
        <v>5625</v>
      </c>
      <c r="F1765" s="203" t="s">
        <v>5596</v>
      </c>
      <c r="G1765" s="203" t="s">
        <v>5627</v>
      </c>
    </row>
    <row r="1766" spans="1:7">
      <c r="A1766" s="203" t="s">
        <v>5628</v>
      </c>
      <c r="B1766" s="203" t="s">
        <v>502</v>
      </c>
      <c r="C1766" s="203" t="s">
        <v>5629</v>
      </c>
      <c r="D1766" s="203" t="str">
        <f t="shared" si="27"/>
        <v>沖縄県国頭村</v>
      </c>
      <c r="E1766" s="203" t="s">
        <v>5628</v>
      </c>
      <c r="F1766" s="203" t="s">
        <v>5596</v>
      </c>
      <c r="G1766" s="203" t="s">
        <v>5630</v>
      </c>
    </row>
    <row r="1767" spans="1:7">
      <c r="A1767" s="203" t="s">
        <v>5631</v>
      </c>
      <c r="B1767" s="203" t="s">
        <v>502</v>
      </c>
      <c r="C1767" s="203" t="s">
        <v>5632</v>
      </c>
      <c r="D1767" s="203" t="str">
        <f t="shared" si="27"/>
        <v>沖縄県大宜味村</v>
      </c>
      <c r="E1767" s="203" t="s">
        <v>5631</v>
      </c>
      <c r="F1767" s="203" t="s">
        <v>5596</v>
      </c>
      <c r="G1767" s="203" t="s">
        <v>5633</v>
      </c>
    </row>
    <row r="1768" spans="1:7">
      <c r="A1768" s="203" t="s">
        <v>5634</v>
      </c>
      <c r="B1768" s="203" t="s">
        <v>502</v>
      </c>
      <c r="C1768" s="203" t="s">
        <v>5635</v>
      </c>
      <c r="D1768" s="203" t="str">
        <f t="shared" si="27"/>
        <v>沖縄県東村</v>
      </c>
      <c r="E1768" s="203" t="s">
        <v>5634</v>
      </c>
      <c r="F1768" s="203" t="s">
        <v>5596</v>
      </c>
      <c r="G1768" s="203" t="s">
        <v>5636</v>
      </c>
    </row>
    <row r="1769" spans="1:7">
      <c r="A1769" s="203" t="s">
        <v>5637</v>
      </c>
      <c r="B1769" s="203" t="s">
        <v>502</v>
      </c>
      <c r="C1769" s="203" t="s">
        <v>5638</v>
      </c>
      <c r="D1769" s="203" t="str">
        <f t="shared" si="27"/>
        <v>沖縄県今帰仁村</v>
      </c>
      <c r="E1769" s="203" t="s">
        <v>5637</v>
      </c>
      <c r="F1769" s="203" t="s">
        <v>5596</v>
      </c>
      <c r="G1769" s="203" t="s">
        <v>5639</v>
      </c>
    </row>
    <row r="1770" spans="1:7">
      <c r="A1770" s="203" t="s">
        <v>5640</v>
      </c>
      <c r="B1770" s="203" t="s">
        <v>502</v>
      </c>
      <c r="C1770" s="203" t="s">
        <v>5641</v>
      </c>
      <c r="D1770" s="203" t="str">
        <f t="shared" si="27"/>
        <v>沖縄県本部町</v>
      </c>
      <c r="E1770" s="203" t="s">
        <v>5640</v>
      </c>
      <c r="F1770" s="203" t="s">
        <v>5596</v>
      </c>
      <c r="G1770" s="203" t="s">
        <v>5642</v>
      </c>
    </row>
    <row r="1771" spans="1:7">
      <c r="A1771" s="203" t="s">
        <v>5643</v>
      </c>
      <c r="B1771" s="203" t="s">
        <v>502</v>
      </c>
      <c r="C1771" s="203" t="s">
        <v>5644</v>
      </c>
      <c r="D1771" s="203" t="str">
        <f t="shared" si="27"/>
        <v>沖縄県恩納村</v>
      </c>
      <c r="E1771" s="203" t="s">
        <v>5643</v>
      </c>
      <c r="F1771" s="203" t="s">
        <v>5596</v>
      </c>
      <c r="G1771" s="203" t="s">
        <v>5645</v>
      </c>
    </row>
    <row r="1772" spans="1:7">
      <c r="A1772" s="203" t="s">
        <v>5646</v>
      </c>
      <c r="B1772" s="203" t="s">
        <v>502</v>
      </c>
      <c r="C1772" s="203" t="s">
        <v>5647</v>
      </c>
      <c r="D1772" s="203" t="str">
        <f t="shared" si="27"/>
        <v>沖縄県宜野座村</v>
      </c>
      <c r="E1772" s="203" t="s">
        <v>5646</v>
      </c>
      <c r="F1772" s="203" t="s">
        <v>5596</v>
      </c>
      <c r="G1772" s="203" t="s">
        <v>5648</v>
      </c>
    </row>
    <row r="1773" spans="1:7">
      <c r="A1773" s="203" t="s">
        <v>5649</v>
      </c>
      <c r="B1773" s="203" t="s">
        <v>502</v>
      </c>
      <c r="C1773" s="203" t="s">
        <v>5650</v>
      </c>
      <c r="D1773" s="203" t="str">
        <f t="shared" si="27"/>
        <v>沖縄県金武町</v>
      </c>
      <c r="E1773" s="203" t="s">
        <v>5649</v>
      </c>
      <c r="F1773" s="203" t="s">
        <v>5596</v>
      </c>
      <c r="G1773" s="203" t="s">
        <v>5651</v>
      </c>
    </row>
    <row r="1774" spans="1:7">
      <c r="A1774" s="203" t="s">
        <v>5652</v>
      </c>
      <c r="B1774" s="203" t="s">
        <v>502</v>
      </c>
      <c r="C1774" s="203" t="s">
        <v>5653</v>
      </c>
      <c r="D1774" s="203" t="str">
        <f t="shared" si="27"/>
        <v>沖縄県伊江村</v>
      </c>
      <c r="E1774" s="203" t="s">
        <v>5652</v>
      </c>
      <c r="F1774" s="203" t="s">
        <v>5596</v>
      </c>
      <c r="G1774" s="203" t="s">
        <v>5654</v>
      </c>
    </row>
    <row r="1775" spans="1:7">
      <c r="A1775" s="203" t="s">
        <v>5655</v>
      </c>
      <c r="B1775" s="203" t="s">
        <v>502</v>
      </c>
      <c r="C1775" s="203" t="s">
        <v>5656</v>
      </c>
      <c r="D1775" s="203" t="str">
        <f t="shared" si="27"/>
        <v>沖縄県読谷村</v>
      </c>
      <c r="E1775" s="203" t="s">
        <v>5655</v>
      </c>
      <c r="F1775" s="203" t="s">
        <v>5596</v>
      </c>
      <c r="G1775" s="203" t="s">
        <v>5657</v>
      </c>
    </row>
    <row r="1776" spans="1:7">
      <c r="A1776" s="203" t="s">
        <v>5658</v>
      </c>
      <c r="B1776" s="203" t="s">
        <v>502</v>
      </c>
      <c r="C1776" s="203" t="s">
        <v>5659</v>
      </c>
      <c r="D1776" s="203" t="str">
        <f t="shared" si="27"/>
        <v>沖縄県嘉手納町</v>
      </c>
      <c r="E1776" s="203" t="s">
        <v>5658</v>
      </c>
      <c r="F1776" s="203" t="s">
        <v>5596</v>
      </c>
      <c r="G1776" s="203" t="s">
        <v>5660</v>
      </c>
    </row>
    <row r="1777" spans="1:7">
      <c r="A1777" s="203" t="s">
        <v>5661</v>
      </c>
      <c r="B1777" s="203" t="s">
        <v>502</v>
      </c>
      <c r="C1777" s="203" t="s">
        <v>5662</v>
      </c>
      <c r="D1777" s="203" t="str">
        <f t="shared" si="27"/>
        <v>沖縄県北谷町</v>
      </c>
      <c r="E1777" s="203" t="s">
        <v>5661</v>
      </c>
      <c r="F1777" s="203" t="s">
        <v>5596</v>
      </c>
      <c r="G1777" s="203" t="s">
        <v>5663</v>
      </c>
    </row>
    <row r="1778" spans="1:7">
      <c r="A1778" s="203" t="s">
        <v>5664</v>
      </c>
      <c r="B1778" s="203" t="s">
        <v>502</v>
      </c>
      <c r="C1778" s="203" t="s">
        <v>5665</v>
      </c>
      <c r="D1778" s="203" t="str">
        <f t="shared" si="27"/>
        <v>沖縄県北中城村</v>
      </c>
      <c r="E1778" s="203" t="s">
        <v>5664</v>
      </c>
      <c r="F1778" s="203" t="s">
        <v>5596</v>
      </c>
      <c r="G1778" s="203" t="s">
        <v>5666</v>
      </c>
    </row>
    <row r="1779" spans="1:7">
      <c r="A1779" s="203" t="s">
        <v>5667</v>
      </c>
      <c r="B1779" s="203" t="s">
        <v>502</v>
      </c>
      <c r="C1779" s="203" t="s">
        <v>5668</v>
      </c>
      <c r="D1779" s="203" t="str">
        <f t="shared" si="27"/>
        <v>沖縄県中城村</v>
      </c>
      <c r="E1779" s="203" t="s">
        <v>5667</v>
      </c>
      <c r="F1779" s="203" t="s">
        <v>5596</v>
      </c>
      <c r="G1779" s="203" t="s">
        <v>5669</v>
      </c>
    </row>
    <row r="1780" spans="1:7">
      <c r="A1780" s="203" t="s">
        <v>5670</v>
      </c>
      <c r="B1780" s="203" t="s">
        <v>502</v>
      </c>
      <c r="C1780" s="203" t="s">
        <v>5671</v>
      </c>
      <c r="D1780" s="203" t="str">
        <f t="shared" si="27"/>
        <v>沖縄県西原町</v>
      </c>
      <c r="E1780" s="203" t="s">
        <v>5670</v>
      </c>
      <c r="F1780" s="203" t="s">
        <v>5596</v>
      </c>
      <c r="G1780" s="203" t="s">
        <v>5672</v>
      </c>
    </row>
    <row r="1781" spans="1:7">
      <c r="A1781" s="203" t="s">
        <v>5673</v>
      </c>
      <c r="B1781" s="203" t="s">
        <v>502</v>
      </c>
      <c r="C1781" s="203" t="s">
        <v>5674</v>
      </c>
      <c r="D1781" s="203" t="str">
        <f t="shared" si="27"/>
        <v>沖縄県与那原町</v>
      </c>
      <c r="E1781" s="203" t="s">
        <v>5673</v>
      </c>
      <c r="F1781" s="203" t="s">
        <v>5596</v>
      </c>
      <c r="G1781" s="203" t="s">
        <v>5675</v>
      </c>
    </row>
    <row r="1782" spans="1:7">
      <c r="A1782" s="203" t="s">
        <v>5676</v>
      </c>
      <c r="B1782" s="203" t="s">
        <v>502</v>
      </c>
      <c r="C1782" s="203" t="s">
        <v>5677</v>
      </c>
      <c r="D1782" s="203" t="str">
        <f t="shared" si="27"/>
        <v>沖縄県南風原町</v>
      </c>
      <c r="E1782" s="203" t="s">
        <v>5676</v>
      </c>
      <c r="F1782" s="203" t="s">
        <v>5596</v>
      </c>
      <c r="G1782" s="203" t="s">
        <v>5678</v>
      </c>
    </row>
    <row r="1783" spans="1:7">
      <c r="A1783" s="203" t="s">
        <v>5679</v>
      </c>
      <c r="B1783" s="203" t="s">
        <v>502</v>
      </c>
      <c r="C1783" s="203" t="s">
        <v>5680</v>
      </c>
      <c r="D1783" s="203" t="str">
        <f t="shared" si="27"/>
        <v>沖縄県渡嘉敷村</v>
      </c>
      <c r="E1783" s="203" t="s">
        <v>5679</v>
      </c>
      <c r="F1783" s="203" t="s">
        <v>5596</v>
      </c>
      <c r="G1783" s="203" t="s">
        <v>5681</v>
      </c>
    </row>
    <row r="1784" spans="1:7">
      <c r="A1784" s="203" t="s">
        <v>5682</v>
      </c>
      <c r="B1784" s="203" t="s">
        <v>502</v>
      </c>
      <c r="C1784" s="203" t="s">
        <v>5683</v>
      </c>
      <c r="D1784" s="203" t="str">
        <f t="shared" si="27"/>
        <v>沖縄県座間味村</v>
      </c>
      <c r="E1784" s="203" t="s">
        <v>5682</v>
      </c>
      <c r="F1784" s="203" t="s">
        <v>5596</v>
      </c>
      <c r="G1784" s="203" t="s">
        <v>5684</v>
      </c>
    </row>
    <row r="1785" spans="1:7">
      <c r="A1785" s="203" t="s">
        <v>5685</v>
      </c>
      <c r="B1785" s="203" t="s">
        <v>502</v>
      </c>
      <c r="C1785" s="203" t="s">
        <v>5686</v>
      </c>
      <c r="D1785" s="203" t="str">
        <f t="shared" si="27"/>
        <v>沖縄県粟国村</v>
      </c>
      <c r="E1785" s="203" t="s">
        <v>5685</v>
      </c>
      <c r="F1785" s="203" t="s">
        <v>5596</v>
      </c>
      <c r="G1785" s="203" t="s">
        <v>5687</v>
      </c>
    </row>
    <row r="1786" spans="1:7">
      <c r="A1786" s="203" t="s">
        <v>5688</v>
      </c>
      <c r="B1786" s="203" t="s">
        <v>502</v>
      </c>
      <c r="C1786" s="203" t="s">
        <v>5689</v>
      </c>
      <c r="D1786" s="203" t="str">
        <f t="shared" si="27"/>
        <v>沖縄県渡名喜村</v>
      </c>
      <c r="E1786" s="203" t="s">
        <v>5688</v>
      </c>
      <c r="F1786" s="203" t="s">
        <v>5596</v>
      </c>
      <c r="G1786" s="203" t="s">
        <v>5690</v>
      </c>
    </row>
    <row r="1787" spans="1:7">
      <c r="A1787" s="203" t="s">
        <v>5691</v>
      </c>
      <c r="B1787" s="203" t="s">
        <v>502</v>
      </c>
      <c r="C1787" s="203" t="s">
        <v>5692</v>
      </c>
      <c r="D1787" s="203" t="str">
        <f t="shared" si="27"/>
        <v>沖縄県南大東村</v>
      </c>
      <c r="E1787" s="203" t="s">
        <v>5691</v>
      </c>
      <c r="F1787" s="203" t="s">
        <v>5596</v>
      </c>
      <c r="G1787" s="203" t="s">
        <v>5693</v>
      </c>
    </row>
    <row r="1788" spans="1:7">
      <c r="A1788" s="203" t="s">
        <v>5694</v>
      </c>
      <c r="B1788" s="203" t="s">
        <v>502</v>
      </c>
      <c r="C1788" s="203" t="s">
        <v>5695</v>
      </c>
      <c r="D1788" s="203" t="str">
        <f t="shared" si="27"/>
        <v>沖縄県北大東村</v>
      </c>
      <c r="E1788" s="203" t="s">
        <v>5694</v>
      </c>
      <c r="F1788" s="203" t="s">
        <v>5596</v>
      </c>
      <c r="G1788" s="203" t="s">
        <v>5696</v>
      </c>
    </row>
    <row r="1789" spans="1:7">
      <c r="A1789" s="203" t="s">
        <v>5697</v>
      </c>
      <c r="B1789" s="203" t="s">
        <v>502</v>
      </c>
      <c r="C1789" s="203" t="s">
        <v>5698</v>
      </c>
      <c r="D1789" s="203" t="str">
        <f t="shared" si="27"/>
        <v>沖縄県伊平屋村</v>
      </c>
      <c r="E1789" s="203" t="s">
        <v>5697</v>
      </c>
      <c r="F1789" s="203" t="s">
        <v>5596</v>
      </c>
      <c r="G1789" s="203" t="s">
        <v>5699</v>
      </c>
    </row>
    <row r="1790" spans="1:7">
      <c r="A1790" s="203" t="s">
        <v>5700</v>
      </c>
      <c r="B1790" s="203" t="s">
        <v>502</v>
      </c>
      <c r="C1790" s="203" t="s">
        <v>5701</v>
      </c>
      <c r="D1790" s="203" t="str">
        <f t="shared" si="27"/>
        <v>沖縄県伊是名村</v>
      </c>
      <c r="E1790" s="203" t="s">
        <v>5700</v>
      </c>
      <c r="F1790" s="203" t="s">
        <v>5596</v>
      </c>
      <c r="G1790" s="203" t="s">
        <v>5702</v>
      </c>
    </row>
    <row r="1791" spans="1:7">
      <c r="A1791" s="203" t="s">
        <v>5703</v>
      </c>
      <c r="B1791" s="203" t="s">
        <v>502</v>
      </c>
      <c r="C1791" s="203" t="s">
        <v>5704</v>
      </c>
      <c r="D1791" s="203" t="str">
        <f t="shared" si="27"/>
        <v>沖縄県久米島町</v>
      </c>
      <c r="E1791" s="203" t="s">
        <v>5703</v>
      </c>
      <c r="F1791" s="203" t="s">
        <v>5596</v>
      </c>
      <c r="G1791" s="203" t="s">
        <v>5705</v>
      </c>
    </row>
    <row r="1792" spans="1:7">
      <c r="A1792" s="203" t="s">
        <v>5706</v>
      </c>
      <c r="B1792" s="203" t="s">
        <v>502</v>
      </c>
      <c r="C1792" s="203" t="s">
        <v>5707</v>
      </c>
      <c r="D1792" s="203" t="str">
        <f t="shared" si="27"/>
        <v>沖縄県八重瀬町</v>
      </c>
      <c r="E1792" s="203" t="s">
        <v>5706</v>
      </c>
      <c r="F1792" s="203" t="s">
        <v>5596</v>
      </c>
      <c r="G1792" s="203" t="s">
        <v>5708</v>
      </c>
    </row>
    <row r="1793" spans="1:7">
      <c r="A1793" s="203" t="s">
        <v>5709</v>
      </c>
      <c r="B1793" s="203" t="s">
        <v>502</v>
      </c>
      <c r="C1793" s="203" t="s">
        <v>5710</v>
      </c>
      <c r="D1793" s="203" t="str">
        <f t="shared" si="27"/>
        <v>沖縄県多良間村</v>
      </c>
      <c r="E1793" s="203" t="s">
        <v>5709</v>
      </c>
      <c r="F1793" s="203" t="s">
        <v>5596</v>
      </c>
      <c r="G1793" s="203" t="s">
        <v>5711</v>
      </c>
    </row>
    <row r="1794" spans="1:7">
      <c r="A1794" s="203" t="s">
        <v>5712</v>
      </c>
      <c r="B1794" s="203" t="s">
        <v>502</v>
      </c>
      <c r="C1794" s="203" t="s">
        <v>5713</v>
      </c>
      <c r="D1794" s="203" t="str">
        <f t="shared" si="27"/>
        <v>沖縄県竹富町</v>
      </c>
      <c r="E1794" s="203" t="s">
        <v>5712</v>
      </c>
      <c r="F1794" s="203" t="s">
        <v>5596</v>
      </c>
      <c r="G1794" s="203" t="s">
        <v>5714</v>
      </c>
    </row>
    <row r="1795" spans="1:7">
      <c r="A1795" s="203" t="s">
        <v>5715</v>
      </c>
      <c r="B1795" s="203" t="s">
        <v>502</v>
      </c>
      <c r="C1795" s="203" t="s">
        <v>5716</v>
      </c>
      <c r="D1795" s="203" t="str">
        <f t="shared" ref="D1795" si="28">B1795&amp;C1795</f>
        <v>沖縄県与那国町</v>
      </c>
      <c r="E1795" s="203" t="s">
        <v>5715</v>
      </c>
      <c r="F1795" s="203" t="s">
        <v>5596</v>
      </c>
      <c r="G1795" s="203" t="s">
        <v>5717</v>
      </c>
    </row>
  </sheetData>
  <phoneticPr fontI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84</vt:i4>
      </vt:variant>
    </vt:vector>
  </HeadingPairs>
  <TitlesOfParts>
    <vt:vector size="95" baseType="lpstr">
      <vt:lpstr>old_電力供給状況</vt:lpstr>
      <vt:lpstr>電力供給状況 (old)</vt:lpstr>
      <vt:lpstr>活用想定補助金 (記載例)</vt:lpstr>
      <vt:lpstr>費用効率性</vt:lpstr>
      <vt:lpstr>費用効率性 (m)</vt:lpstr>
      <vt:lpstr>(DTC0707)費用効率性_moe確認</vt:lpstr>
      <vt:lpstr>(DTC0708)費用効率性 (m)_moe確認</vt:lpstr>
      <vt:lpstr>費用効率性リスト</vt:lpstr>
      <vt:lpstr>リスト①</vt:lpstr>
      <vt:lpstr>リスト②</vt:lpstr>
      <vt:lpstr>リスト③</vt:lpstr>
      <vt:lpstr>_ア_太陽光発電設備</vt:lpstr>
      <vt:lpstr>EVカーシェア</vt:lpstr>
      <vt:lpstr>EVバス</vt:lpstr>
      <vt:lpstr>EV清掃車</vt:lpstr>
      <vt:lpstr>'(DTC0707)費用効率性_moe確認'!Print_Area</vt:lpstr>
      <vt:lpstr>'(DTC0708)費用効率性 (m)_moe確認'!Print_Area</vt:lpstr>
      <vt:lpstr>old_電力供給状況!Print_Area</vt:lpstr>
      <vt:lpstr>'活用想定補助金 (記載例)'!Print_Area</vt:lpstr>
      <vt:lpstr>'電力供給状況 (old)'!Print_Area</vt:lpstr>
      <vt:lpstr>費用効率性!Print_Area</vt:lpstr>
      <vt:lpstr>'費用効率性 (m)'!Print_Area</vt:lpstr>
      <vt:lpstr>ZEB</vt:lpstr>
      <vt:lpstr>ZEH</vt:lpstr>
      <vt:lpstr>ZEH_M</vt:lpstr>
      <vt:lpstr>ZEH等を上回る自治体独自の断熱性能の基準を満たす高性能住宅</vt:lpstr>
      <vt:lpstr>ア_再エネ設備整備</vt:lpstr>
      <vt:lpstr>イ_基盤インフラ整備</vt:lpstr>
      <vt:lpstr>ウ_省CO2等設備整備</vt:lpstr>
      <vt:lpstr>エ_効果促進事業</vt:lpstr>
      <vt:lpstr>オ_その他</vt:lpstr>
      <vt:lpstr>オンサイト自家消費型業務用</vt:lpstr>
      <vt:lpstr>グリーンスローモビリティ</vt:lpstr>
      <vt:lpstr>その他基盤インフラ設備</vt:lpstr>
      <vt:lpstr>その他再生可能エネルギー発電設備</vt:lpstr>
      <vt:lpstr>その他事業を実現する上で必要と認められる設備</vt:lpstr>
      <vt:lpstr>愛知県</vt:lpstr>
      <vt:lpstr>愛媛県</vt:lpstr>
      <vt:lpstr>茨城県</vt:lpstr>
      <vt:lpstr>岡山県</vt:lpstr>
      <vt:lpstr>沖縄県</vt:lpstr>
      <vt:lpstr>岩手県</vt:lpstr>
      <vt:lpstr>岐阜県</vt:lpstr>
      <vt:lpstr>既存住宅断熱改修</vt:lpstr>
      <vt:lpstr>宮崎県</vt:lpstr>
      <vt:lpstr>宮城県</vt:lpstr>
      <vt:lpstr>京都府</vt:lpstr>
      <vt:lpstr>熊本県</vt:lpstr>
      <vt:lpstr>群馬県</vt:lpstr>
      <vt:lpstr>効果促進事業</vt:lpstr>
      <vt:lpstr>広島県</vt:lpstr>
      <vt:lpstr>香川県</vt:lpstr>
      <vt:lpstr>高効率設備等</vt:lpstr>
      <vt:lpstr>高知県</vt:lpstr>
      <vt:lpstr>佐賀県</vt:lpstr>
      <vt:lpstr>埼玉県</vt:lpstr>
      <vt:lpstr>三重県</vt:lpstr>
      <vt:lpstr>山形県</vt:lpstr>
      <vt:lpstr>山口県</vt:lpstr>
      <vt:lpstr>山梨県</vt:lpstr>
      <vt:lpstr>滋賀県</vt:lpstr>
      <vt:lpstr>鹿児島県</vt:lpstr>
      <vt:lpstr>執行事務費</vt:lpstr>
      <vt:lpstr>車載型蓄電池等</vt:lpstr>
      <vt:lpstr>秋田県</vt:lpstr>
      <vt:lpstr>充放電設備</vt:lpstr>
      <vt:lpstr>新潟県</vt:lpstr>
      <vt:lpstr>神奈川県</vt:lpstr>
      <vt:lpstr>水素等関連設備</vt:lpstr>
      <vt:lpstr>水素等利活用設備</vt:lpstr>
      <vt:lpstr>青森県</vt:lpstr>
      <vt:lpstr>静岡県</vt:lpstr>
      <vt:lpstr>石川県</vt:lpstr>
      <vt:lpstr>千葉県</vt:lpstr>
      <vt:lpstr>太陽光発電設備</vt:lpstr>
      <vt:lpstr>大阪府</vt:lpstr>
      <vt:lpstr>大分県</vt:lpstr>
      <vt:lpstr>蓄電池</vt:lpstr>
      <vt:lpstr>長崎県</vt:lpstr>
      <vt:lpstr>長野県</vt:lpstr>
      <vt:lpstr>鳥取県</vt:lpstr>
      <vt:lpstr>島根県</vt:lpstr>
      <vt:lpstr>東京都</vt:lpstr>
      <vt:lpstr>徳島県</vt:lpstr>
      <vt:lpstr>栃木県</vt:lpstr>
      <vt:lpstr>奈良県</vt:lpstr>
      <vt:lpstr>熱利用設備</vt:lpstr>
      <vt:lpstr>富山県</vt:lpstr>
      <vt:lpstr>風力発電オンサイト自家消費型</vt:lpstr>
      <vt:lpstr>福井県</vt:lpstr>
      <vt:lpstr>福岡県</vt:lpstr>
      <vt:lpstr>福島県</vt:lpstr>
      <vt:lpstr>兵庫県</vt:lpstr>
      <vt:lpstr>北海道</vt:lpstr>
      <vt:lpstr>和歌山県</vt:lpstr>
    </vt:vector>
  </TitlesOfParts>
  <Manager/>
  <Company>Deloitte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DTC 田中宏明</dc:creator>
  <cp:keywords/>
  <dc:description/>
  <cp:lastModifiedBy>玉那覇 喜保</cp:lastModifiedBy>
  <cp:revision/>
  <dcterms:created xsi:type="dcterms:W3CDTF">2022-06-03T07:47:34Z</dcterms:created>
  <dcterms:modified xsi:type="dcterms:W3CDTF">2023-07-14T08:37:18Z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2022-06-03T07:47:34Z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5b3e786a-7c7c-464e-8d8e-9bd816237604</vt:lpwstr>
  </property>
  <property fmtid="{D5CDD505-2E9C-101B-9397-08002B2CF9AE}" pid="8" name="MSIP_Label_ea60d57e-af5b-4752-ac57-3e4f28ca11dc_ContentBits">
    <vt:lpwstr>0</vt:lpwstr>
  </property>
</Properties>
</file>