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codeName="ThisWorkbook"/>
  <xr:revisionPtr revIDLastSave="0" documentId="13_ncr:1_{D4C12CCD-36E5-4EE8-958F-72D97F690F95}" xr6:coauthVersionLast="47" xr6:coauthVersionMax="47" xr10:uidLastSave="{00000000-0000-0000-0000-000000000000}"/>
  <bookViews>
    <workbookView xWindow="8745" yWindow="0" windowWidth="25185" windowHeight="15600" tabRatio="743" xr2:uid="{00000000-000D-0000-FFFF-FFFF00000000}"/>
  </bookViews>
  <sheets>
    <sheet name="前提" sheetId="8" r:id="rId1"/>
    <sheet name="XML構造設計書（様式第1）" sheetId="9" r:id="rId2"/>
    <sheet name="XML構造設計書（様式第1）別紙" sheetId="12" r:id="rId3"/>
    <sheet name="XML構造設計書（様式第2）" sheetId="11" r:id="rId4"/>
    <sheet name="XML構造設計書（権利利益の保護に係る請求）" sheetId="17" r:id="rId5"/>
  </sheets>
  <definedNames>
    <definedName name="_xlnm._FilterDatabase" localSheetId="1" hidden="1">'XML構造設計書（様式第1）'!$A$6:$AZ$235</definedName>
    <definedName name="_xlnm._FilterDatabase" localSheetId="2" hidden="1">'XML構造設計書（様式第1）別紙'!$A$6:$AX$77</definedName>
    <definedName name="_xlnm._FilterDatabase" localSheetId="3" hidden="1">'XML構造設計書（様式第2）'!$A$6:$AX$91</definedName>
    <definedName name="_xlnm.Print_Area" localSheetId="4">'XML構造設計書（権利利益の保護に係る請求）'!$A$1:$Z$33</definedName>
    <definedName name="_xlnm.Print_Area" localSheetId="1">'XML構造設計書（様式第1）'!$A$1:$Z$235</definedName>
    <definedName name="_xlnm.Print_Area" localSheetId="2">'XML構造設計書（様式第1）別紙'!$A$1:$Z$97</definedName>
    <definedName name="_xlnm.Print_Area" localSheetId="3">'XML構造設計書（様式第2）'!$A$1:$Z$91</definedName>
    <definedName name="_xlnm.Print_Area" localSheetId="0">前提!$A$1:$E$20</definedName>
    <definedName name="_xlnm.Print_Titles" localSheetId="1">'XML構造設計書（様式第1）'!$1:$6</definedName>
    <definedName name="_xlnm.Print_Titles" localSheetId="2">'XML構造設計書（様式第1）別紙'!$1:$6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03" i="9" l="1"/>
  <c r="B166" i="9"/>
  <c r="B165" i="9"/>
  <c r="B164" i="9"/>
  <c r="B163" i="9"/>
  <c r="B162" i="9"/>
  <c r="B161" i="9"/>
  <c r="B198" i="9"/>
  <c r="B97" i="12"/>
  <c r="B79" i="12"/>
  <c r="B78" i="12"/>
  <c r="B206" i="9"/>
  <c r="B205" i="9"/>
  <c r="B208" i="9" l="1"/>
  <c r="B209" i="9"/>
  <c r="B210" i="9"/>
  <c r="B211" i="9"/>
  <c r="B212" i="9"/>
  <c r="B213" i="9"/>
  <c r="B214" i="9"/>
  <c r="B215" i="9"/>
  <c r="B216" i="9"/>
  <c r="B217" i="9"/>
  <c r="B218" i="9"/>
  <c r="B219" i="9"/>
  <c r="B220" i="9"/>
  <c r="B221" i="9"/>
  <c r="B222" i="9"/>
  <c r="B223" i="9"/>
  <c r="B224" i="9"/>
  <c r="B225" i="9"/>
  <c r="B226" i="9"/>
  <c r="B227" i="9"/>
  <c r="B228" i="9"/>
  <c r="B229" i="9"/>
  <c r="B230" i="9"/>
  <c r="B231" i="9"/>
  <c r="B232" i="9"/>
  <c r="B233" i="9"/>
  <c r="B234" i="9"/>
  <c r="B235" i="9"/>
  <c r="B94" i="12" l="1"/>
  <c r="B95" i="12"/>
  <c r="B96" i="12"/>
  <c r="B81" i="12"/>
  <c r="B82" i="12"/>
  <c r="B83" i="12"/>
  <c r="B84" i="12"/>
  <c r="B85" i="12"/>
  <c r="B86" i="12"/>
  <c r="B87" i="12"/>
  <c r="B88" i="12"/>
  <c r="B89" i="12"/>
  <c r="B90" i="12"/>
  <c r="B91" i="12"/>
  <c r="B92" i="12"/>
  <c r="B93" i="12"/>
  <c r="B30" i="12"/>
  <c r="B31" i="12"/>
  <c r="B32" i="12"/>
  <c r="B33" i="12"/>
  <c r="B34" i="12"/>
  <c r="B35" i="12"/>
  <c r="B36" i="12"/>
  <c r="B37" i="12"/>
  <c r="B38" i="12"/>
  <c r="B39" i="12"/>
  <c r="B40" i="12"/>
  <c r="B41" i="12"/>
  <c r="B42" i="12"/>
  <c r="B43" i="12"/>
  <c r="B44" i="12"/>
  <c r="B45" i="12"/>
  <c r="B46" i="12"/>
  <c r="B47" i="12"/>
  <c r="B48" i="12"/>
  <c r="B49" i="12"/>
  <c r="B50" i="12"/>
  <c r="B51" i="12"/>
  <c r="B52" i="12"/>
  <c r="B53" i="12"/>
  <c r="B54" i="12"/>
  <c r="B55" i="12"/>
  <c r="B56" i="12"/>
  <c r="B57" i="12"/>
  <c r="B58" i="12"/>
  <c r="B59" i="12"/>
  <c r="B60" i="12"/>
  <c r="B61" i="12"/>
  <c r="B62" i="12"/>
  <c r="B63" i="12"/>
  <c r="B64" i="12"/>
  <c r="B65" i="12"/>
  <c r="B66" i="12"/>
  <c r="B67" i="12"/>
  <c r="B68" i="12"/>
  <c r="B69" i="12"/>
  <c r="B70" i="12"/>
  <c r="B71" i="12"/>
  <c r="B72" i="12"/>
  <c r="B73" i="12"/>
  <c r="B74" i="12"/>
  <c r="B75" i="12"/>
  <c r="B76" i="12"/>
  <c r="B77" i="12"/>
  <c r="B80" i="12"/>
  <c r="AX31" i="12"/>
  <c r="AW31" i="12"/>
  <c r="AO31" i="12"/>
  <c r="AM31" i="12"/>
  <c r="AL31" i="12"/>
  <c r="AK31" i="12"/>
  <c r="AJ31" i="12"/>
  <c r="AG31" i="12"/>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11" i="9"/>
  <c r="B112" i="9"/>
  <c r="B113" i="9"/>
  <c r="B114" i="9"/>
  <c r="B115" i="9"/>
  <c r="B116" i="9"/>
  <c r="B117" i="9"/>
  <c r="B118" i="9"/>
  <c r="B119" i="9"/>
  <c r="B120" i="9"/>
  <c r="B121" i="9"/>
  <c r="B122" i="9"/>
  <c r="B123" i="9"/>
  <c r="B124" i="9"/>
  <c r="B125" i="9"/>
  <c r="B126" i="9"/>
  <c r="B127" i="9"/>
  <c r="B128" i="9"/>
  <c r="B129" i="9"/>
  <c r="B130" i="9"/>
  <c r="B131" i="9"/>
  <c r="B132" i="9"/>
  <c r="B133" i="9"/>
  <c r="B134" i="9"/>
  <c r="B135" i="9"/>
  <c r="B136" i="9"/>
  <c r="B137" i="9"/>
  <c r="B138" i="9"/>
  <c r="B139" i="9"/>
  <c r="B140" i="9"/>
  <c r="B141" i="9"/>
  <c r="B142" i="9"/>
  <c r="B143" i="9"/>
  <c r="B144" i="9"/>
  <c r="B145" i="9"/>
  <c r="B146" i="9"/>
  <c r="B147" i="9"/>
  <c r="B148" i="9"/>
  <c r="B149" i="9"/>
  <c r="B150" i="9"/>
  <c r="B151" i="9"/>
  <c r="B152" i="9"/>
  <c r="B153" i="9"/>
  <c r="B154" i="9"/>
  <c r="B155" i="9"/>
  <c r="B156" i="9"/>
  <c r="B157" i="9"/>
  <c r="B158" i="9"/>
  <c r="B159" i="9"/>
  <c r="B160" i="9"/>
  <c r="B167" i="9"/>
  <c r="B168" i="9"/>
  <c r="B169" i="9"/>
  <c r="B170" i="9"/>
  <c r="B171" i="9"/>
  <c r="B172" i="9"/>
  <c r="B173" i="9"/>
  <c r="B174" i="9"/>
  <c r="B175" i="9"/>
  <c r="B176" i="9"/>
  <c r="B177" i="9"/>
  <c r="B178" i="9"/>
  <c r="B179" i="9"/>
  <c r="B180" i="9"/>
  <c r="B181" i="9"/>
  <c r="B182" i="9"/>
  <c r="B183" i="9"/>
  <c r="B184" i="9"/>
  <c r="B185" i="9"/>
  <c r="B186" i="9"/>
  <c r="B187" i="9"/>
  <c r="B188" i="9"/>
  <c r="B189" i="9"/>
  <c r="B190" i="9"/>
  <c r="B191" i="9"/>
  <c r="B192" i="9"/>
  <c r="B193" i="9"/>
  <c r="B194" i="9"/>
  <c r="B195" i="9"/>
  <c r="B196" i="9"/>
  <c r="B197" i="9"/>
  <c r="B199" i="9"/>
  <c r="B200" i="9"/>
  <c r="B201" i="9"/>
  <c r="B202" i="9"/>
  <c r="B204" i="9"/>
  <c r="B207" i="9"/>
  <c r="AP31" i="12" l="1"/>
  <c r="AQ31" i="12" s="1"/>
  <c r="AR31" i="12" s="1"/>
  <c r="AX46" i="9" l="1"/>
  <c r="AW46" i="9"/>
  <c r="AO46" i="9"/>
  <c r="AP46" i="9" s="1"/>
  <c r="AQ46" i="9" s="1"/>
  <c r="AR46" i="9" s="1"/>
  <c r="AM46" i="9"/>
  <c r="AL46" i="9"/>
  <c r="AK46" i="9"/>
  <c r="AJ46" i="9"/>
  <c r="AG46" i="9"/>
  <c r="B52" i="11" l="1"/>
  <c r="B51" i="11"/>
  <c r="B46" i="11"/>
  <c r="AX48" i="11"/>
  <c r="AW48" i="11"/>
  <c r="AO48" i="11"/>
  <c r="AM48" i="11"/>
  <c r="AL48" i="11"/>
  <c r="AK48" i="11"/>
  <c r="AJ48" i="11"/>
  <c r="AG48" i="11"/>
  <c r="B48" i="11"/>
  <c r="AX47" i="11"/>
  <c r="AW47" i="11"/>
  <c r="AO47" i="11"/>
  <c r="AM47" i="11"/>
  <c r="AL47" i="11"/>
  <c r="AK47" i="11"/>
  <c r="AJ47" i="11"/>
  <c r="AG47" i="11"/>
  <c r="B47" i="11"/>
  <c r="AX48" i="12" l="1"/>
  <c r="AW48" i="12"/>
  <c r="AO48" i="12"/>
  <c r="AP48" i="12" s="1"/>
  <c r="AM48" i="12"/>
  <c r="AL48" i="12"/>
  <c r="AK48" i="12"/>
  <c r="AJ48" i="12"/>
  <c r="AG48" i="12"/>
  <c r="AX47" i="12"/>
  <c r="AW47" i="12"/>
  <c r="AO47" i="12"/>
  <c r="AP47" i="12" s="1"/>
  <c r="AQ47" i="12" s="1"/>
  <c r="AR47" i="12" s="1"/>
  <c r="AM47" i="12"/>
  <c r="AL47" i="12"/>
  <c r="AK47" i="12"/>
  <c r="AJ47" i="12"/>
  <c r="AG47" i="12"/>
  <c r="AX46" i="12"/>
  <c r="AW46" i="12"/>
  <c r="AO46" i="12"/>
  <c r="AM46" i="12"/>
  <c r="AL46" i="12"/>
  <c r="AK46" i="12"/>
  <c r="AJ46" i="12"/>
  <c r="AG46" i="12"/>
  <c r="AX45" i="12"/>
  <c r="AW45" i="12"/>
  <c r="AO45" i="12"/>
  <c r="AP45" i="12" s="1"/>
  <c r="AM45" i="12"/>
  <c r="AL45" i="12"/>
  <c r="AK45" i="12"/>
  <c r="AJ45" i="12"/>
  <c r="AG45" i="12"/>
  <c r="AQ45" i="12" l="1"/>
  <c r="AR45" i="12" s="1"/>
  <c r="AQ48" i="12"/>
  <c r="AR48" i="12" s="1"/>
  <c r="AP46" i="12"/>
  <c r="AQ46" i="12" s="1"/>
  <c r="AR46" i="12" s="1"/>
  <c r="AX64" i="9"/>
  <c r="AW64" i="9"/>
  <c r="AO64" i="9"/>
  <c r="AM64" i="9"/>
  <c r="AL64" i="9"/>
  <c r="AK64" i="9"/>
  <c r="AJ64" i="9"/>
  <c r="AG64" i="9"/>
  <c r="AX54" i="12"/>
  <c r="AW54" i="12"/>
  <c r="AO54" i="12"/>
  <c r="AM54" i="12"/>
  <c r="AL54" i="12"/>
  <c r="AK54" i="12"/>
  <c r="AJ54" i="12"/>
  <c r="AG54" i="12"/>
  <c r="AX53" i="12"/>
  <c r="AW53" i="12"/>
  <c r="AO53" i="12"/>
  <c r="AP53" i="12" s="1"/>
  <c r="AM53" i="12"/>
  <c r="AL53" i="12"/>
  <c r="AK53" i="12"/>
  <c r="AJ53" i="12"/>
  <c r="AG53" i="12"/>
  <c r="AX52" i="12"/>
  <c r="AW52" i="12"/>
  <c r="AO52" i="12"/>
  <c r="AP52" i="12" s="1"/>
  <c r="AM52" i="12"/>
  <c r="AL52" i="12"/>
  <c r="AK52" i="12"/>
  <c r="AJ52" i="12"/>
  <c r="AG52" i="12"/>
  <c r="AX51" i="12"/>
  <c r="AW51" i="12"/>
  <c r="AO51" i="12"/>
  <c r="AP51" i="12" s="1"/>
  <c r="AQ51" i="12" s="1"/>
  <c r="AR51" i="12" s="1"/>
  <c r="AM51" i="12"/>
  <c r="AL51" i="12"/>
  <c r="AK51" i="12"/>
  <c r="AJ51" i="12"/>
  <c r="AG51" i="12"/>
  <c r="AX50" i="12"/>
  <c r="AW50" i="12"/>
  <c r="AO50" i="12"/>
  <c r="AP50" i="12" s="1"/>
  <c r="AQ50" i="12" s="1"/>
  <c r="AR50" i="12" s="1"/>
  <c r="AM50" i="12"/>
  <c r="AL50" i="12"/>
  <c r="AK50" i="12"/>
  <c r="AJ50" i="12"/>
  <c r="AG50" i="12"/>
  <c r="AX49" i="12"/>
  <c r="AW49" i="12"/>
  <c r="AO49" i="12"/>
  <c r="AM49" i="12"/>
  <c r="AL49" i="12"/>
  <c r="AK49" i="12"/>
  <c r="AJ49" i="12"/>
  <c r="AG49" i="12"/>
  <c r="AX44" i="12"/>
  <c r="AW44" i="12"/>
  <c r="AO44" i="12"/>
  <c r="AM44" i="12"/>
  <c r="AL44" i="12"/>
  <c r="AK44" i="12"/>
  <c r="AJ44" i="12"/>
  <c r="AG44" i="12"/>
  <c r="AP64" i="9" l="1"/>
  <c r="AQ64" i="9" s="1"/>
  <c r="AR64" i="9" s="1"/>
  <c r="AP49" i="12"/>
  <c r="AQ49" i="12" s="1"/>
  <c r="AR49" i="12" s="1"/>
  <c r="AQ53" i="12"/>
  <c r="AR53" i="12" s="1"/>
  <c r="AP54" i="12"/>
  <c r="AQ54" i="12" s="1"/>
  <c r="AR54" i="12" s="1"/>
  <c r="AQ52" i="12"/>
  <c r="AR52" i="12" s="1"/>
  <c r="AX63" i="9" l="1"/>
  <c r="AW63" i="9"/>
  <c r="AO63" i="9"/>
  <c r="AM63" i="9"/>
  <c r="AL63" i="9"/>
  <c r="AK63" i="9"/>
  <c r="AJ63" i="9"/>
  <c r="AG63" i="9"/>
  <c r="AX62" i="9"/>
  <c r="AW62" i="9"/>
  <c r="AO62" i="9"/>
  <c r="AM62" i="9"/>
  <c r="AL62" i="9"/>
  <c r="AK62" i="9"/>
  <c r="AJ62" i="9"/>
  <c r="AG62" i="9"/>
  <c r="AT72" i="12"/>
  <c r="AX72" i="12" s="1"/>
  <c r="AO72" i="12"/>
  <c r="AM72" i="12"/>
  <c r="AL72" i="12"/>
  <c r="AK72" i="12"/>
  <c r="AJ72" i="12"/>
  <c r="AG72" i="12"/>
  <c r="AT71" i="12"/>
  <c r="AX71" i="12" s="1"/>
  <c r="AO71" i="12"/>
  <c r="AP71" i="12" s="1"/>
  <c r="AQ71" i="12" s="1"/>
  <c r="AR71" i="12" s="1"/>
  <c r="AM71" i="12"/>
  <c r="AL71" i="12"/>
  <c r="AK71" i="12"/>
  <c r="AJ71" i="12"/>
  <c r="AG71" i="12"/>
  <c r="AT70" i="12"/>
  <c r="AX70" i="12" s="1"/>
  <c r="AO70" i="12"/>
  <c r="AM70" i="12"/>
  <c r="AL70" i="12"/>
  <c r="AK70" i="12"/>
  <c r="AJ70" i="12"/>
  <c r="AG70" i="12"/>
  <c r="AT69" i="12"/>
  <c r="AX69" i="12" s="1"/>
  <c r="AO69" i="12"/>
  <c r="AM69" i="12"/>
  <c r="AL69" i="12"/>
  <c r="AK69" i="12"/>
  <c r="AJ69" i="12"/>
  <c r="AG69" i="12"/>
  <c r="AT68" i="12"/>
  <c r="AX68" i="12" s="1"/>
  <c r="AO68" i="12"/>
  <c r="AM68" i="12"/>
  <c r="AL68" i="12"/>
  <c r="AK68" i="12"/>
  <c r="AJ68" i="12"/>
  <c r="AG68" i="12"/>
  <c r="AT67" i="12"/>
  <c r="AX67" i="12" s="1"/>
  <c r="AO67" i="12"/>
  <c r="AM67" i="12"/>
  <c r="AL67" i="12"/>
  <c r="AK67" i="12"/>
  <c r="AJ67" i="12"/>
  <c r="AG67" i="12"/>
  <c r="AT60" i="12"/>
  <c r="AX60" i="12" s="1"/>
  <c r="AO60" i="12"/>
  <c r="AM60" i="12"/>
  <c r="AL60" i="12"/>
  <c r="AK60" i="12"/>
  <c r="AJ60" i="12"/>
  <c r="AG60" i="12"/>
  <c r="AT59" i="12"/>
  <c r="AX59" i="12" s="1"/>
  <c r="AO59" i="12"/>
  <c r="AP59" i="12" s="1"/>
  <c r="AQ59" i="12" s="1"/>
  <c r="AR59" i="12" s="1"/>
  <c r="AM59" i="12"/>
  <c r="AL59" i="12"/>
  <c r="AK59" i="12"/>
  <c r="AJ59" i="12"/>
  <c r="AG59" i="12"/>
  <c r="AT58" i="12"/>
  <c r="AX58" i="12" s="1"/>
  <c r="AO58" i="12"/>
  <c r="AM58" i="12"/>
  <c r="AL58" i="12"/>
  <c r="AK58" i="12"/>
  <c r="AJ58" i="12"/>
  <c r="AG58" i="12"/>
  <c r="AT57" i="12"/>
  <c r="AX57" i="12" s="1"/>
  <c r="AO57" i="12"/>
  <c r="AM57" i="12"/>
  <c r="AL57" i="12"/>
  <c r="AK57" i="12"/>
  <c r="AJ57" i="12"/>
  <c r="AG57" i="12"/>
  <c r="AT56" i="12"/>
  <c r="AX56" i="12" s="1"/>
  <c r="AO56" i="12"/>
  <c r="AM56" i="12"/>
  <c r="AL56" i="12"/>
  <c r="AK56" i="12"/>
  <c r="AJ56" i="12"/>
  <c r="AG56" i="12"/>
  <c r="AT55" i="12"/>
  <c r="AX55" i="12" s="1"/>
  <c r="AO55" i="12"/>
  <c r="AM55" i="12"/>
  <c r="AL55" i="12"/>
  <c r="AK55" i="12"/>
  <c r="AJ55" i="12"/>
  <c r="AG55" i="12"/>
  <c r="AW69" i="12" l="1"/>
  <c r="AW59" i="12"/>
  <c r="AW71" i="12"/>
  <c r="AW57" i="12"/>
  <c r="AP63" i="9"/>
  <c r="AQ63" i="9" s="1"/>
  <c r="AR63" i="9" s="1"/>
  <c r="AW67" i="12"/>
  <c r="AW55" i="12"/>
  <c r="AP68" i="12"/>
  <c r="AQ68" i="12" s="1"/>
  <c r="AR68" i="12" s="1"/>
  <c r="AP70" i="12"/>
  <c r="AQ70" i="12" s="1"/>
  <c r="AR70" i="12" s="1"/>
  <c r="AP72" i="12"/>
  <c r="AQ72" i="12" s="1"/>
  <c r="AR72" i="12" s="1"/>
  <c r="AW70" i="12"/>
  <c r="AW72" i="12"/>
  <c r="AW68" i="12"/>
  <c r="AP56" i="12"/>
  <c r="AQ56" i="12" s="1"/>
  <c r="AR56" i="12" s="1"/>
  <c r="AW60" i="12"/>
  <c r="AP58" i="12"/>
  <c r="AQ58" i="12" s="1"/>
  <c r="AR58" i="12" s="1"/>
  <c r="AP60" i="12"/>
  <c r="AQ60" i="12" s="1"/>
  <c r="AR60" i="12" s="1"/>
  <c r="AW56" i="12"/>
  <c r="AW58" i="12"/>
  <c r="AX136" i="9" l="1"/>
  <c r="AW136" i="9"/>
  <c r="AO136" i="9"/>
  <c r="AP136" i="9" s="1"/>
  <c r="AQ136" i="9" s="1"/>
  <c r="AR136" i="9" s="1"/>
  <c r="AM136" i="9"/>
  <c r="AL136" i="9"/>
  <c r="AK136" i="9"/>
  <c r="AJ136" i="9"/>
  <c r="AG136" i="9"/>
  <c r="AX135" i="9"/>
  <c r="AW135" i="9"/>
  <c r="AO135" i="9"/>
  <c r="AM135" i="9"/>
  <c r="AL135" i="9"/>
  <c r="AK135" i="9"/>
  <c r="AJ135" i="9"/>
  <c r="AG135" i="9"/>
  <c r="AX134" i="9"/>
  <c r="AW134" i="9"/>
  <c r="AO134" i="9"/>
  <c r="AP134" i="9" s="1"/>
  <c r="AM134" i="9"/>
  <c r="AL134" i="9"/>
  <c r="AK134" i="9"/>
  <c r="AJ134" i="9"/>
  <c r="AG134" i="9"/>
  <c r="AX133" i="9"/>
  <c r="AW133" i="9"/>
  <c r="AO133" i="9"/>
  <c r="AP133" i="9" s="1"/>
  <c r="AQ133" i="9" s="1"/>
  <c r="AR133" i="9" s="1"/>
  <c r="AM133" i="9"/>
  <c r="AL133" i="9"/>
  <c r="AK133" i="9"/>
  <c r="AJ133" i="9"/>
  <c r="AG133" i="9"/>
  <c r="AX132" i="9"/>
  <c r="AW132" i="9"/>
  <c r="AO132" i="9"/>
  <c r="AM132" i="9"/>
  <c r="AL132" i="9"/>
  <c r="AK132" i="9"/>
  <c r="AJ132" i="9"/>
  <c r="AG132" i="9"/>
  <c r="AX131" i="9"/>
  <c r="AW131" i="9"/>
  <c r="AO131" i="9"/>
  <c r="AM131" i="9"/>
  <c r="AL131" i="9"/>
  <c r="AK131" i="9"/>
  <c r="AJ131" i="9"/>
  <c r="AG131" i="9"/>
  <c r="AX130" i="9"/>
  <c r="AW130" i="9"/>
  <c r="AO130" i="9"/>
  <c r="AM130" i="9"/>
  <c r="AL130" i="9"/>
  <c r="AK130" i="9"/>
  <c r="AJ130" i="9"/>
  <c r="AG130" i="9"/>
  <c r="AX129" i="9"/>
  <c r="AW129" i="9"/>
  <c r="AO129" i="9"/>
  <c r="AP129" i="9" s="1"/>
  <c r="AQ129" i="9" s="1"/>
  <c r="AR129" i="9" s="1"/>
  <c r="AM129" i="9"/>
  <c r="AL129" i="9"/>
  <c r="AK129" i="9"/>
  <c r="AJ129" i="9"/>
  <c r="AG129" i="9"/>
  <c r="AX128" i="9"/>
  <c r="AW128" i="9"/>
  <c r="AO128" i="9"/>
  <c r="AP128" i="9" s="1"/>
  <c r="AQ128" i="9" s="1"/>
  <c r="AR128" i="9" s="1"/>
  <c r="AM128" i="9"/>
  <c r="AL128" i="9"/>
  <c r="AK128" i="9"/>
  <c r="AJ128" i="9"/>
  <c r="AG128" i="9"/>
  <c r="AX127" i="9"/>
  <c r="AW127" i="9"/>
  <c r="AO127" i="9"/>
  <c r="AM127" i="9"/>
  <c r="AL127" i="9"/>
  <c r="AK127" i="9"/>
  <c r="AJ127" i="9"/>
  <c r="AG127" i="9"/>
  <c r="AX126" i="9"/>
  <c r="AW126" i="9"/>
  <c r="AO126" i="9"/>
  <c r="AM126" i="9"/>
  <c r="AL126" i="9"/>
  <c r="AK126" i="9"/>
  <c r="AJ126" i="9"/>
  <c r="AG126" i="9"/>
  <c r="AX125" i="9"/>
  <c r="AW125" i="9"/>
  <c r="AO125" i="9"/>
  <c r="AM125" i="9"/>
  <c r="AL125" i="9"/>
  <c r="AK125" i="9"/>
  <c r="AJ125" i="9"/>
  <c r="AG125" i="9"/>
  <c r="AX124" i="9"/>
  <c r="AW124" i="9"/>
  <c r="AO124" i="9"/>
  <c r="AP124" i="9" s="1"/>
  <c r="AQ124" i="9" s="1"/>
  <c r="AR124" i="9" s="1"/>
  <c r="AM124" i="9"/>
  <c r="AL124" i="9"/>
  <c r="AK124" i="9"/>
  <c r="AJ124" i="9"/>
  <c r="AG124" i="9"/>
  <c r="AX123" i="9"/>
  <c r="AW123" i="9"/>
  <c r="AO123" i="9"/>
  <c r="AM123" i="9"/>
  <c r="AL123" i="9"/>
  <c r="AK123" i="9"/>
  <c r="AJ123" i="9"/>
  <c r="AG123" i="9"/>
  <c r="AX52" i="9"/>
  <c r="AW52" i="9"/>
  <c r="AO52" i="9"/>
  <c r="AM52" i="9"/>
  <c r="AL52" i="9"/>
  <c r="AK52" i="9"/>
  <c r="AJ52" i="9"/>
  <c r="AG52" i="9"/>
  <c r="AP126" i="9" l="1"/>
  <c r="AQ126" i="9" s="1"/>
  <c r="AR126" i="9" s="1"/>
  <c r="AQ134" i="9"/>
  <c r="AR134" i="9" s="1"/>
  <c r="AP127" i="9"/>
  <c r="AQ127" i="9" s="1"/>
  <c r="AR127" i="9" s="1"/>
  <c r="AP131" i="9"/>
  <c r="AQ131" i="9" s="1"/>
  <c r="AR131" i="9" s="1"/>
  <c r="AP135" i="9"/>
  <c r="AQ135" i="9" s="1"/>
  <c r="AR135" i="9" s="1"/>
  <c r="AP52" i="9"/>
  <c r="AQ52" i="9" s="1"/>
  <c r="AR52" i="9" s="1"/>
  <c r="AT86" i="11" l="1"/>
  <c r="AX86" i="11" s="1"/>
  <c r="AO86" i="11"/>
  <c r="AP86" i="11" s="1"/>
  <c r="AQ86" i="11" s="1"/>
  <c r="AR86" i="11" s="1"/>
  <c r="AM86" i="11"/>
  <c r="AL86" i="11"/>
  <c r="AK86" i="11"/>
  <c r="AJ86" i="11"/>
  <c r="AG86" i="11"/>
  <c r="B86" i="11"/>
  <c r="AX85" i="11"/>
  <c r="AW85" i="11"/>
  <c r="AO85" i="11"/>
  <c r="AM85" i="11"/>
  <c r="AL85" i="11"/>
  <c r="AK85" i="11"/>
  <c r="AJ85" i="11"/>
  <c r="AG85" i="11"/>
  <c r="B85" i="11"/>
  <c r="AX84" i="11"/>
  <c r="AW84" i="11"/>
  <c r="AO84" i="11"/>
  <c r="AP84" i="11" s="1"/>
  <c r="AQ84" i="11" s="1"/>
  <c r="AR84" i="11" s="1"/>
  <c r="AM84" i="11"/>
  <c r="AL84" i="11"/>
  <c r="AK84" i="11"/>
  <c r="AJ84" i="11"/>
  <c r="AG84" i="11"/>
  <c r="B84" i="11"/>
  <c r="AX83" i="11"/>
  <c r="AW83" i="11"/>
  <c r="AO83" i="11"/>
  <c r="AP83" i="11" s="1"/>
  <c r="AQ83" i="11" s="1"/>
  <c r="AR83" i="11" s="1"/>
  <c r="AM83" i="11"/>
  <c r="AL83" i="11"/>
  <c r="AK83" i="11"/>
  <c r="AJ83" i="11"/>
  <c r="AG83" i="11"/>
  <c r="B83" i="11"/>
  <c r="AX82" i="11"/>
  <c r="AW82" i="11"/>
  <c r="AO82" i="11"/>
  <c r="AM82" i="11"/>
  <c r="AL82" i="11"/>
  <c r="AK82" i="11"/>
  <c r="AJ82" i="11"/>
  <c r="AG82" i="11"/>
  <c r="B82" i="11"/>
  <c r="AX81" i="11"/>
  <c r="AW81" i="11"/>
  <c r="AO81" i="11"/>
  <c r="AM81" i="11"/>
  <c r="AL81" i="11"/>
  <c r="AK81" i="11"/>
  <c r="AJ81" i="11"/>
  <c r="AG81" i="11"/>
  <c r="B81" i="11"/>
  <c r="AX80" i="11"/>
  <c r="AW80" i="11"/>
  <c r="AO80" i="11"/>
  <c r="AM80" i="11"/>
  <c r="AL80" i="11"/>
  <c r="AK80" i="11"/>
  <c r="AJ80" i="11"/>
  <c r="AG80" i="11"/>
  <c r="B80" i="11"/>
  <c r="AX79" i="11"/>
  <c r="AW79" i="11"/>
  <c r="AO79" i="11"/>
  <c r="AM79" i="11"/>
  <c r="AL79" i="11"/>
  <c r="AK79" i="11"/>
  <c r="AJ79" i="11"/>
  <c r="AG79" i="11"/>
  <c r="B79" i="11"/>
  <c r="AX78" i="11"/>
  <c r="AW78" i="11"/>
  <c r="AO78" i="11"/>
  <c r="AM78" i="11"/>
  <c r="AL78" i="11"/>
  <c r="AK78" i="11"/>
  <c r="AJ78" i="11"/>
  <c r="AG78" i="11"/>
  <c r="B78" i="11"/>
  <c r="AX77" i="11"/>
  <c r="AW77" i="11"/>
  <c r="AO77" i="11"/>
  <c r="AM77" i="11"/>
  <c r="AL77" i="11"/>
  <c r="AK77" i="11"/>
  <c r="AJ77" i="11"/>
  <c r="AG77" i="11"/>
  <c r="B77" i="11"/>
  <c r="AX76" i="11"/>
  <c r="AW76" i="11"/>
  <c r="AO76" i="11"/>
  <c r="AM76" i="11"/>
  <c r="AL76" i="11"/>
  <c r="AK76" i="11"/>
  <c r="AJ76" i="11"/>
  <c r="AG76" i="11"/>
  <c r="B76" i="11"/>
  <c r="AX75" i="11"/>
  <c r="AW75" i="11"/>
  <c r="AO75" i="11"/>
  <c r="AM75" i="11"/>
  <c r="AL75" i="11"/>
  <c r="AK75" i="11"/>
  <c r="AJ75" i="11"/>
  <c r="AG75" i="11"/>
  <c r="B75" i="11"/>
  <c r="AX74" i="11"/>
  <c r="AW74" i="11"/>
  <c r="AO74" i="11"/>
  <c r="AM74" i="11"/>
  <c r="AL74" i="11"/>
  <c r="AK74" i="11"/>
  <c r="AJ74" i="11"/>
  <c r="AG74" i="11"/>
  <c r="B74" i="11"/>
  <c r="AX73" i="11"/>
  <c r="AW73" i="11"/>
  <c r="AO73" i="11"/>
  <c r="AM73" i="11"/>
  <c r="AL73" i="11"/>
  <c r="AK73" i="11"/>
  <c r="AJ73" i="11"/>
  <c r="AG73" i="11"/>
  <c r="B73" i="11"/>
  <c r="AX72" i="11"/>
  <c r="AW72" i="11"/>
  <c r="AO72" i="11"/>
  <c r="AP72" i="11" s="1"/>
  <c r="AQ72" i="11" s="1"/>
  <c r="AR72" i="11" s="1"/>
  <c r="AM72" i="11"/>
  <c r="AL72" i="11"/>
  <c r="AK72" i="11"/>
  <c r="AJ72" i="11"/>
  <c r="AG72" i="11"/>
  <c r="B72" i="11"/>
  <c r="AX71" i="11"/>
  <c r="AW71" i="11"/>
  <c r="AO71" i="11"/>
  <c r="AM71" i="11"/>
  <c r="AL71" i="11"/>
  <c r="AK71" i="11"/>
  <c r="AJ71" i="11"/>
  <c r="AG71" i="11"/>
  <c r="B71" i="11"/>
  <c r="AX70" i="11"/>
  <c r="AW70" i="11"/>
  <c r="AO70" i="11"/>
  <c r="AM70" i="11"/>
  <c r="AL70" i="11"/>
  <c r="AK70" i="11"/>
  <c r="AJ70" i="11"/>
  <c r="AG70" i="11"/>
  <c r="B70" i="11"/>
  <c r="AX69" i="11"/>
  <c r="AW69" i="11"/>
  <c r="AO69" i="11"/>
  <c r="AM69" i="11"/>
  <c r="AL69" i="11"/>
  <c r="AK69" i="11"/>
  <c r="AJ69" i="11"/>
  <c r="AG69" i="11"/>
  <c r="B69" i="11"/>
  <c r="AX68" i="11"/>
  <c r="AW68" i="11"/>
  <c r="AO68" i="11"/>
  <c r="AM68" i="11"/>
  <c r="AL68" i="11"/>
  <c r="AK68" i="11"/>
  <c r="AJ68" i="11"/>
  <c r="AG68" i="11"/>
  <c r="B68" i="11"/>
  <c r="AX67" i="11"/>
  <c r="AW67" i="11"/>
  <c r="AO67" i="11"/>
  <c r="AM67" i="11"/>
  <c r="AL67" i="11"/>
  <c r="AK67" i="11"/>
  <c r="AJ67" i="11"/>
  <c r="AG67" i="11"/>
  <c r="B67" i="11"/>
  <c r="AX66" i="11"/>
  <c r="AW66" i="11"/>
  <c r="AO66" i="11"/>
  <c r="AM66" i="11"/>
  <c r="AL66" i="11"/>
  <c r="AK66" i="11"/>
  <c r="AJ66" i="11"/>
  <c r="AG66" i="11"/>
  <c r="B66" i="11"/>
  <c r="AX65" i="11"/>
  <c r="AW65" i="11"/>
  <c r="AO65" i="11"/>
  <c r="AM65" i="11"/>
  <c r="AL65" i="11"/>
  <c r="AK65" i="11"/>
  <c r="AJ65" i="11"/>
  <c r="AG65" i="11"/>
  <c r="B65" i="11"/>
  <c r="AX64" i="11"/>
  <c r="AW64" i="11"/>
  <c r="AO64" i="11"/>
  <c r="AM64" i="11"/>
  <c r="AL64" i="11"/>
  <c r="AK64" i="11"/>
  <c r="AJ64" i="11"/>
  <c r="AG64" i="11"/>
  <c r="B64" i="11"/>
  <c r="AX63" i="11"/>
  <c r="AW63" i="11"/>
  <c r="AO63" i="11"/>
  <c r="AM63" i="11"/>
  <c r="AL63" i="11"/>
  <c r="AK63" i="11"/>
  <c r="AJ63" i="11"/>
  <c r="AG63" i="11"/>
  <c r="B63" i="11"/>
  <c r="AT62" i="11"/>
  <c r="AX62" i="11" s="1"/>
  <c r="AO62" i="11"/>
  <c r="AM62" i="11"/>
  <c r="AL62" i="11"/>
  <c r="AK62" i="11"/>
  <c r="AJ62" i="11"/>
  <c r="AG62" i="11"/>
  <c r="B62" i="11"/>
  <c r="AX61" i="11"/>
  <c r="AW61" i="11"/>
  <c r="AO61" i="11"/>
  <c r="AM61" i="11"/>
  <c r="AL61" i="11"/>
  <c r="AK61" i="11"/>
  <c r="AJ61" i="11"/>
  <c r="AG61" i="11"/>
  <c r="B61" i="11"/>
  <c r="AX60" i="11"/>
  <c r="AW60" i="11"/>
  <c r="AO60" i="11"/>
  <c r="AM60" i="11"/>
  <c r="AL60" i="11"/>
  <c r="AK60" i="11"/>
  <c r="AJ60" i="11"/>
  <c r="AG60" i="11"/>
  <c r="B60" i="11"/>
  <c r="AX59" i="11"/>
  <c r="AW59" i="11"/>
  <c r="AO59" i="11"/>
  <c r="AM59" i="11"/>
  <c r="AL59" i="11"/>
  <c r="AK59" i="11"/>
  <c r="AJ59" i="11"/>
  <c r="AG59" i="11"/>
  <c r="B59" i="11"/>
  <c r="AX58" i="11"/>
  <c r="AW58" i="11"/>
  <c r="AO58" i="11"/>
  <c r="AM58" i="11"/>
  <c r="AL58" i="11"/>
  <c r="AK58" i="11"/>
  <c r="AJ58" i="11"/>
  <c r="AG58" i="11"/>
  <c r="B58" i="11"/>
  <c r="AT57" i="11"/>
  <c r="AW57" i="11" s="1"/>
  <c r="AO57" i="11"/>
  <c r="AP57" i="11" s="1"/>
  <c r="AM57" i="11"/>
  <c r="AL57" i="11"/>
  <c r="AK57" i="11"/>
  <c r="AJ57" i="11"/>
  <c r="AG57" i="11"/>
  <c r="B57" i="11"/>
  <c r="AX56" i="11"/>
  <c r="AW56" i="11"/>
  <c r="AO56" i="11"/>
  <c r="AM56" i="11"/>
  <c r="AL56" i="11"/>
  <c r="AK56" i="11"/>
  <c r="AJ56" i="11"/>
  <c r="AG56" i="11"/>
  <c r="B56" i="11"/>
  <c r="AX55" i="11"/>
  <c r="AW55" i="11"/>
  <c r="AO55" i="11"/>
  <c r="AM55" i="11"/>
  <c r="AL55" i="11"/>
  <c r="AK55" i="11"/>
  <c r="AJ55" i="11"/>
  <c r="AG55" i="11"/>
  <c r="B55" i="11"/>
  <c r="AX54" i="11"/>
  <c r="AW54" i="11"/>
  <c r="AO54" i="11"/>
  <c r="AM54" i="11"/>
  <c r="AL54" i="11"/>
  <c r="AK54" i="11"/>
  <c r="AJ54" i="11"/>
  <c r="AG54" i="11"/>
  <c r="B54" i="11"/>
  <c r="AX53" i="11"/>
  <c r="AW53" i="11"/>
  <c r="AO53" i="11"/>
  <c r="AM53" i="11"/>
  <c r="AL53" i="11"/>
  <c r="AK53" i="11"/>
  <c r="AJ53" i="11"/>
  <c r="AG53" i="11"/>
  <c r="B53" i="11"/>
  <c r="AX50" i="11"/>
  <c r="AW50" i="11"/>
  <c r="AO50" i="11"/>
  <c r="AM50" i="11"/>
  <c r="AL50" i="11"/>
  <c r="AK50" i="11"/>
  <c r="AJ50" i="11"/>
  <c r="AG50" i="11"/>
  <c r="B50" i="11"/>
  <c r="AX49" i="11"/>
  <c r="AW49" i="11"/>
  <c r="AO49" i="11"/>
  <c r="AM49" i="11"/>
  <c r="AL49" i="11"/>
  <c r="AK49" i="11"/>
  <c r="AJ49" i="11"/>
  <c r="AG49" i="11"/>
  <c r="B49" i="11"/>
  <c r="AX45" i="11"/>
  <c r="AW45" i="11"/>
  <c r="AO45" i="11"/>
  <c r="AM45" i="11"/>
  <c r="AL45" i="11"/>
  <c r="AK45" i="11"/>
  <c r="AJ45" i="11"/>
  <c r="AG45" i="11"/>
  <c r="B45" i="11"/>
  <c r="AX44" i="11"/>
  <c r="AW44" i="11"/>
  <c r="AO44" i="11"/>
  <c r="AP44" i="11" s="1"/>
  <c r="AQ44" i="11" s="1"/>
  <c r="AR44" i="11" s="1"/>
  <c r="AM44" i="11"/>
  <c r="AL44" i="11"/>
  <c r="AK44" i="11"/>
  <c r="AJ44" i="11"/>
  <c r="AG44" i="11"/>
  <c r="B44" i="11"/>
  <c r="AX43" i="11"/>
  <c r="AW43" i="11"/>
  <c r="AO43" i="11"/>
  <c r="AM43" i="11"/>
  <c r="AL43" i="11"/>
  <c r="AK43" i="11"/>
  <c r="AJ43" i="11"/>
  <c r="AG43" i="11"/>
  <c r="B43" i="11"/>
  <c r="AX42" i="11"/>
  <c r="AW42" i="11"/>
  <c r="AO42" i="11"/>
  <c r="AP42" i="11" s="1"/>
  <c r="AM42" i="11"/>
  <c r="AL42" i="11"/>
  <c r="AK42" i="11"/>
  <c r="AJ42" i="11"/>
  <c r="AG42" i="11"/>
  <c r="B42" i="11"/>
  <c r="AX41" i="11"/>
  <c r="AW41" i="11"/>
  <c r="AO41" i="11"/>
  <c r="AP41" i="11" s="1"/>
  <c r="AQ41" i="11" s="1"/>
  <c r="AR41" i="11" s="1"/>
  <c r="AM41" i="11"/>
  <c r="AL41" i="11"/>
  <c r="AK41" i="11"/>
  <c r="AJ41" i="11"/>
  <c r="AG41" i="11"/>
  <c r="B41" i="11"/>
  <c r="AX40" i="11"/>
  <c r="AW40" i="11"/>
  <c r="AO40" i="11"/>
  <c r="AM40" i="11"/>
  <c r="AL40" i="11"/>
  <c r="AK40" i="11"/>
  <c r="AJ40" i="11"/>
  <c r="AG40" i="11"/>
  <c r="B40" i="11"/>
  <c r="AT39" i="11"/>
  <c r="AW39" i="11" s="1"/>
  <c r="AO39" i="11"/>
  <c r="AP39" i="11" s="1"/>
  <c r="AQ39" i="11" s="1"/>
  <c r="AR39" i="11" s="1"/>
  <c r="AM39" i="11"/>
  <c r="AL39" i="11"/>
  <c r="AK39" i="11"/>
  <c r="AJ39" i="11"/>
  <c r="AG39" i="11"/>
  <c r="B39" i="11"/>
  <c r="AT38" i="11"/>
  <c r="AW38" i="11" s="1"/>
  <c r="AO38" i="11"/>
  <c r="AM38" i="11"/>
  <c r="AL38" i="11"/>
  <c r="AK38" i="11"/>
  <c r="AJ38" i="11"/>
  <c r="AG38" i="11"/>
  <c r="B38" i="11"/>
  <c r="AX37" i="11"/>
  <c r="AW37" i="11"/>
  <c r="AO37" i="11"/>
  <c r="AM37" i="11"/>
  <c r="AL37" i="11"/>
  <c r="AK37" i="11"/>
  <c r="AJ37" i="11"/>
  <c r="AG37" i="11"/>
  <c r="B37" i="11"/>
  <c r="AX36" i="11"/>
  <c r="AW36" i="11"/>
  <c r="AO36" i="11"/>
  <c r="AM36" i="11"/>
  <c r="AL36" i="11"/>
  <c r="AK36" i="11"/>
  <c r="AJ36" i="11"/>
  <c r="AG36" i="11"/>
  <c r="B36" i="11"/>
  <c r="AX35" i="11"/>
  <c r="AW35" i="11"/>
  <c r="AO35" i="11"/>
  <c r="AM35" i="11"/>
  <c r="AL35" i="11"/>
  <c r="AK35" i="11"/>
  <c r="AJ35" i="11"/>
  <c r="AG35" i="11"/>
  <c r="B35" i="11"/>
  <c r="AX34" i="11"/>
  <c r="AW34" i="11"/>
  <c r="AO34" i="11"/>
  <c r="AM34" i="11"/>
  <c r="AL34" i="11"/>
  <c r="AK34" i="11"/>
  <c r="AJ34" i="11"/>
  <c r="AG34" i="11"/>
  <c r="B34" i="11"/>
  <c r="AX33" i="11"/>
  <c r="AW33" i="11"/>
  <c r="AO33" i="11"/>
  <c r="AM33" i="11"/>
  <c r="AL33" i="11"/>
  <c r="AK33" i="11"/>
  <c r="AJ33" i="11"/>
  <c r="AG33" i="11"/>
  <c r="B33" i="11"/>
  <c r="AX32" i="11"/>
  <c r="AW32" i="11"/>
  <c r="AO32" i="11"/>
  <c r="AM32" i="11"/>
  <c r="AL32" i="11"/>
  <c r="AK32" i="11"/>
  <c r="AJ32" i="11"/>
  <c r="AG32" i="11"/>
  <c r="B32" i="11"/>
  <c r="AX31" i="11"/>
  <c r="AW31" i="11"/>
  <c r="AO31" i="11"/>
  <c r="AM31" i="11"/>
  <c r="AL31" i="11"/>
  <c r="AK31" i="11"/>
  <c r="AJ31" i="11"/>
  <c r="AG31" i="11"/>
  <c r="B31" i="11"/>
  <c r="AX30" i="11"/>
  <c r="AW30" i="11"/>
  <c r="AO30" i="11"/>
  <c r="AM30" i="11"/>
  <c r="AL30" i="11"/>
  <c r="AK30" i="11"/>
  <c r="AJ30" i="11"/>
  <c r="AG30" i="11"/>
  <c r="B30" i="11"/>
  <c r="AT29" i="11"/>
  <c r="AW29" i="11" s="1"/>
  <c r="AO29" i="11"/>
  <c r="AP29" i="11" s="1"/>
  <c r="AQ29" i="11" s="1"/>
  <c r="AR29" i="11" s="1"/>
  <c r="AM29" i="11"/>
  <c r="AL29" i="11"/>
  <c r="AK29" i="11"/>
  <c r="AJ29" i="11"/>
  <c r="AG29" i="11"/>
  <c r="B29" i="11"/>
  <c r="AT28" i="11"/>
  <c r="AW28" i="11" s="1"/>
  <c r="AO28" i="11"/>
  <c r="AP28" i="11" s="1"/>
  <c r="AM28" i="11"/>
  <c r="AL28" i="11"/>
  <c r="AK28" i="11"/>
  <c r="AJ28" i="11"/>
  <c r="AG28" i="11"/>
  <c r="B28" i="11"/>
  <c r="AT27" i="11"/>
  <c r="AW27" i="11" s="1"/>
  <c r="AO27" i="11"/>
  <c r="AP27" i="11" s="1"/>
  <c r="AM27" i="11"/>
  <c r="AL27" i="11"/>
  <c r="AK27" i="11"/>
  <c r="AJ27" i="11"/>
  <c r="AG27" i="11"/>
  <c r="B27" i="11"/>
  <c r="AT26" i="11"/>
  <c r="AW26" i="11" s="1"/>
  <c r="AO26" i="11"/>
  <c r="AM26" i="11"/>
  <c r="AL26" i="11"/>
  <c r="AK26" i="11"/>
  <c r="AJ26" i="11"/>
  <c r="AG26" i="11"/>
  <c r="B26" i="11"/>
  <c r="AT20" i="11"/>
  <c r="AW20" i="11" s="1"/>
  <c r="AO20" i="11"/>
  <c r="AP20" i="11" s="1"/>
  <c r="AQ20" i="11" s="1"/>
  <c r="AR20" i="11" s="1"/>
  <c r="AM20" i="11"/>
  <c r="AL20" i="11"/>
  <c r="AK20" i="11"/>
  <c r="AJ20" i="11"/>
  <c r="AG20" i="11"/>
  <c r="B20" i="11"/>
  <c r="AT19" i="11"/>
  <c r="AX19" i="11" s="1"/>
  <c r="AO19" i="11"/>
  <c r="AM19" i="11"/>
  <c r="AL19" i="11"/>
  <c r="AK19" i="11"/>
  <c r="AJ19" i="11"/>
  <c r="AG19" i="11"/>
  <c r="B19" i="11"/>
  <c r="B21" i="9"/>
  <c r="B20" i="9"/>
  <c r="AM91" i="11"/>
  <c r="AL91" i="11"/>
  <c r="AK91" i="11"/>
  <c r="AJ91" i="11"/>
  <c r="AM90" i="11"/>
  <c r="AL90" i="11"/>
  <c r="AK90" i="11"/>
  <c r="AJ90" i="11"/>
  <c r="AM89" i="11"/>
  <c r="AL89" i="11"/>
  <c r="AK89" i="11"/>
  <c r="AJ89" i="11"/>
  <c r="AM88" i="11"/>
  <c r="AL88" i="11"/>
  <c r="AK88" i="11"/>
  <c r="AJ88" i="11"/>
  <c r="AM87" i="11"/>
  <c r="AL87" i="11"/>
  <c r="AK87" i="11"/>
  <c r="AJ87" i="11"/>
  <c r="AM25" i="11"/>
  <c r="AL25" i="11"/>
  <c r="AK25" i="11"/>
  <c r="AJ25" i="11"/>
  <c r="AM24" i="11"/>
  <c r="AL24" i="11"/>
  <c r="AK24" i="11"/>
  <c r="AJ24" i="11"/>
  <c r="AM23" i="11"/>
  <c r="AL23" i="11"/>
  <c r="AJ23" i="11"/>
  <c r="AM22" i="11"/>
  <c r="AL22" i="11"/>
  <c r="AK22" i="11"/>
  <c r="AJ22" i="11"/>
  <c r="AM21" i="11"/>
  <c r="AL21" i="11"/>
  <c r="AJ21" i="11"/>
  <c r="AM18" i="11"/>
  <c r="AL18" i="11"/>
  <c r="AK18" i="11"/>
  <c r="AJ18" i="11"/>
  <c r="AM17" i="11"/>
  <c r="AL17" i="11"/>
  <c r="AK17" i="11"/>
  <c r="AJ17" i="11"/>
  <c r="AM16" i="11"/>
  <c r="AL16" i="11"/>
  <c r="AK16" i="11"/>
  <c r="AJ16" i="11"/>
  <c r="AM15" i="11"/>
  <c r="AL15" i="11"/>
  <c r="AK15" i="11"/>
  <c r="AJ15" i="11"/>
  <c r="AM14" i="11"/>
  <c r="AL14" i="11"/>
  <c r="AK14" i="11"/>
  <c r="AJ14" i="11"/>
  <c r="AM13" i="11"/>
  <c r="AL13" i="11"/>
  <c r="AK13" i="11"/>
  <c r="AJ13" i="11"/>
  <c r="AM12" i="11"/>
  <c r="AL12" i="11"/>
  <c r="AJ12" i="11"/>
  <c r="AM11" i="11"/>
  <c r="AL11" i="11"/>
  <c r="AK11" i="11"/>
  <c r="AJ11" i="11"/>
  <c r="AM10" i="11"/>
  <c r="AL10" i="11"/>
  <c r="AK10" i="11"/>
  <c r="AJ10" i="11"/>
  <c r="AM77" i="12"/>
  <c r="AL77" i="12"/>
  <c r="AK77" i="12"/>
  <c r="AJ77" i="12"/>
  <c r="AM76" i="12"/>
  <c r="AL76" i="12"/>
  <c r="AK76" i="12"/>
  <c r="AJ76" i="12"/>
  <c r="AM75" i="12"/>
  <c r="AL75" i="12"/>
  <c r="AK75" i="12"/>
  <c r="AJ75" i="12"/>
  <c r="AM74" i="12"/>
  <c r="AL74" i="12"/>
  <c r="AK74" i="12"/>
  <c r="AJ74" i="12"/>
  <c r="AM73" i="12"/>
  <c r="AL73" i="12"/>
  <c r="AK73" i="12"/>
  <c r="AJ73" i="12"/>
  <c r="AM66" i="12"/>
  <c r="AL66" i="12"/>
  <c r="AK66" i="12"/>
  <c r="AJ66" i="12"/>
  <c r="AM65" i="12"/>
  <c r="AL65" i="12"/>
  <c r="AK65" i="12"/>
  <c r="AJ65" i="12"/>
  <c r="AM64" i="12"/>
  <c r="AL64" i="12"/>
  <c r="AK64" i="12"/>
  <c r="AJ64" i="12"/>
  <c r="AM63" i="12"/>
  <c r="AL63" i="12"/>
  <c r="AK63" i="12"/>
  <c r="AJ63" i="12"/>
  <c r="AM62" i="12"/>
  <c r="AL62" i="12"/>
  <c r="AK62" i="12"/>
  <c r="AJ62" i="12"/>
  <c r="AM61" i="12"/>
  <c r="AL61" i="12"/>
  <c r="AK61" i="12"/>
  <c r="AJ61" i="12"/>
  <c r="AM43" i="12"/>
  <c r="AL43" i="12"/>
  <c r="AK43" i="12"/>
  <c r="AJ43" i="12"/>
  <c r="AM42" i="12"/>
  <c r="AL42" i="12"/>
  <c r="AK42" i="12"/>
  <c r="AJ42" i="12"/>
  <c r="AM41" i="12"/>
  <c r="AL41" i="12"/>
  <c r="AK41" i="12"/>
  <c r="AJ41" i="12"/>
  <c r="AM40" i="12"/>
  <c r="AL40" i="12"/>
  <c r="AK40" i="12"/>
  <c r="AJ40" i="12"/>
  <c r="AM39" i="12"/>
  <c r="AL39" i="12"/>
  <c r="AK39" i="12"/>
  <c r="AJ39" i="12"/>
  <c r="AM38" i="12"/>
  <c r="AL38" i="12"/>
  <c r="AK38" i="12"/>
  <c r="AJ38" i="12"/>
  <c r="AM37" i="12"/>
  <c r="AL37" i="12"/>
  <c r="AK37" i="12"/>
  <c r="AJ37" i="12"/>
  <c r="AM36" i="12"/>
  <c r="AL36" i="12"/>
  <c r="AK36" i="12"/>
  <c r="AJ36" i="12"/>
  <c r="AM35" i="12"/>
  <c r="AL35" i="12"/>
  <c r="AK35" i="12"/>
  <c r="AJ35" i="12"/>
  <c r="AM33" i="12"/>
  <c r="AL33" i="12"/>
  <c r="AK33" i="12"/>
  <c r="AJ33" i="12"/>
  <c r="AM32" i="12"/>
  <c r="AL32" i="12"/>
  <c r="AK32" i="12"/>
  <c r="AJ32" i="12"/>
  <c r="AM30" i="12"/>
  <c r="AL30" i="12"/>
  <c r="AJ30" i="12"/>
  <c r="AM29" i="12"/>
  <c r="AL29" i="12"/>
  <c r="AJ29" i="12"/>
  <c r="AM28" i="12"/>
  <c r="AL28" i="12"/>
  <c r="AJ28" i="12"/>
  <c r="AM27" i="12"/>
  <c r="AL27" i="12"/>
  <c r="AJ27" i="12"/>
  <c r="AM26" i="12"/>
  <c r="AL26" i="12"/>
  <c r="AK26" i="12"/>
  <c r="AJ26" i="12"/>
  <c r="AM25" i="12"/>
  <c r="AL25" i="12"/>
  <c r="AJ25" i="12"/>
  <c r="AM24" i="12"/>
  <c r="AL24" i="12"/>
  <c r="AJ24" i="12"/>
  <c r="AM23" i="12"/>
  <c r="AL23" i="12"/>
  <c r="AK23" i="12"/>
  <c r="AJ23" i="12"/>
  <c r="AM22" i="12"/>
  <c r="AL22" i="12"/>
  <c r="AJ22" i="12"/>
  <c r="AM21" i="12"/>
  <c r="AL21" i="12"/>
  <c r="AJ21" i="12"/>
  <c r="AM20" i="12"/>
  <c r="AL20" i="12"/>
  <c r="AJ20" i="12"/>
  <c r="AM19" i="12"/>
  <c r="AL19" i="12"/>
  <c r="AJ19" i="12"/>
  <c r="AM18" i="12"/>
  <c r="AL18" i="12"/>
  <c r="AJ18" i="12"/>
  <c r="AM17" i="12"/>
  <c r="AL17" i="12"/>
  <c r="AJ17" i="12"/>
  <c r="AM16" i="12"/>
  <c r="AL16" i="12"/>
  <c r="AJ16" i="12"/>
  <c r="AM15" i="12"/>
  <c r="AL15" i="12"/>
  <c r="AK15" i="12"/>
  <c r="AJ15" i="12"/>
  <c r="AM14" i="12"/>
  <c r="AL14" i="12"/>
  <c r="AJ14" i="12"/>
  <c r="AM13" i="12"/>
  <c r="AL13" i="12"/>
  <c r="AJ13" i="12"/>
  <c r="AM12" i="12"/>
  <c r="AL12" i="12"/>
  <c r="AK12" i="12"/>
  <c r="AJ12" i="12"/>
  <c r="AM11" i="12"/>
  <c r="AL11" i="12"/>
  <c r="AK11" i="12"/>
  <c r="AJ11" i="12"/>
  <c r="AM10" i="12"/>
  <c r="AL10" i="12"/>
  <c r="AK10" i="12"/>
  <c r="AJ10" i="12"/>
  <c r="AM235" i="9"/>
  <c r="AL235" i="9"/>
  <c r="AK235" i="9"/>
  <c r="AJ235" i="9"/>
  <c r="AM234" i="9"/>
  <c r="AL234" i="9"/>
  <c r="AK234" i="9"/>
  <c r="AJ234" i="9"/>
  <c r="AM233" i="9"/>
  <c r="AL233" i="9"/>
  <c r="AK233" i="9"/>
  <c r="AJ233" i="9"/>
  <c r="AM232" i="9"/>
  <c r="AL232" i="9"/>
  <c r="AK232" i="9"/>
  <c r="AJ232" i="9"/>
  <c r="AM231" i="9"/>
  <c r="AL231" i="9"/>
  <c r="AK231" i="9"/>
  <c r="AJ231" i="9"/>
  <c r="AM230" i="9"/>
  <c r="AL230" i="9"/>
  <c r="AK230" i="9"/>
  <c r="AJ230" i="9"/>
  <c r="AM229" i="9"/>
  <c r="AL229" i="9"/>
  <c r="AK229" i="9"/>
  <c r="AJ229" i="9"/>
  <c r="AM228" i="9"/>
  <c r="AL228" i="9"/>
  <c r="AK228" i="9"/>
  <c r="AJ228" i="9"/>
  <c r="AM227" i="9"/>
  <c r="AL227" i="9"/>
  <c r="AK227" i="9"/>
  <c r="AJ227" i="9"/>
  <c r="AM226" i="9"/>
  <c r="AL226" i="9"/>
  <c r="AK226" i="9"/>
  <c r="AJ226" i="9"/>
  <c r="AM225" i="9"/>
  <c r="AL225" i="9"/>
  <c r="AK225" i="9"/>
  <c r="AJ225" i="9"/>
  <c r="AM194" i="9"/>
  <c r="AL194" i="9"/>
  <c r="AK194" i="9"/>
  <c r="AJ194" i="9"/>
  <c r="AM193" i="9"/>
  <c r="AL193" i="9"/>
  <c r="AK193" i="9"/>
  <c r="AJ193" i="9"/>
  <c r="AM192" i="9"/>
  <c r="AL192" i="9"/>
  <c r="AK192" i="9"/>
  <c r="AJ192" i="9"/>
  <c r="AM191" i="9"/>
  <c r="AL191" i="9"/>
  <c r="AK191" i="9"/>
  <c r="AJ191" i="9"/>
  <c r="AM190" i="9"/>
  <c r="AL190" i="9"/>
  <c r="AK190" i="9"/>
  <c r="AJ190" i="9"/>
  <c r="AM189" i="9"/>
  <c r="AL189" i="9"/>
  <c r="AK189" i="9"/>
  <c r="AJ189" i="9"/>
  <c r="AM188" i="9"/>
  <c r="AL188" i="9"/>
  <c r="AK188" i="9"/>
  <c r="AJ188" i="9"/>
  <c r="AM187" i="9"/>
  <c r="AL187" i="9"/>
  <c r="AK187" i="9"/>
  <c r="AJ187" i="9"/>
  <c r="AM186" i="9"/>
  <c r="AL186" i="9"/>
  <c r="AK186" i="9"/>
  <c r="AJ186" i="9"/>
  <c r="AM185" i="9"/>
  <c r="AL185" i="9"/>
  <c r="AK185" i="9"/>
  <c r="AJ185" i="9"/>
  <c r="AM158" i="9"/>
  <c r="AL158" i="9"/>
  <c r="AK158" i="9"/>
  <c r="AJ158" i="9"/>
  <c r="AM156" i="9"/>
  <c r="AL156" i="9"/>
  <c r="AK156" i="9"/>
  <c r="AJ156" i="9"/>
  <c r="AM155" i="9"/>
  <c r="AL155" i="9"/>
  <c r="AK155" i="9"/>
  <c r="AJ155" i="9"/>
  <c r="AM154" i="9"/>
  <c r="AL154" i="9"/>
  <c r="AK154" i="9"/>
  <c r="AJ154" i="9"/>
  <c r="AM153" i="9"/>
  <c r="AL153" i="9"/>
  <c r="AK153" i="9"/>
  <c r="AJ153" i="9"/>
  <c r="AM152" i="9"/>
  <c r="AL152" i="9"/>
  <c r="AK152" i="9"/>
  <c r="AJ152" i="9"/>
  <c r="AM151" i="9"/>
  <c r="AL151" i="9"/>
  <c r="AK151" i="9"/>
  <c r="AJ151" i="9"/>
  <c r="AM150" i="9"/>
  <c r="AL150" i="9"/>
  <c r="AK150" i="9"/>
  <c r="AJ150" i="9"/>
  <c r="AM149" i="9"/>
  <c r="AL149" i="9"/>
  <c r="AK149" i="9"/>
  <c r="AJ149" i="9"/>
  <c r="AM148" i="9"/>
  <c r="AL148" i="9"/>
  <c r="AK148" i="9"/>
  <c r="AJ148" i="9"/>
  <c r="AM147" i="9"/>
  <c r="AL147" i="9"/>
  <c r="AK147" i="9"/>
  <c r="AJ147" i="9"/>
  <c r="AM146" i="9"/>
  <c r="AL146" i="9"/>
  <c r="AK146" i="9"/>
  <c r="AJ146" i="9"/>
  <c r="AM145" i="9"/>
  <c r="AL145" i="9"/>
  <c r="AK145" i="9"/>
  <c r="AJ145" i="9"/>
  <c r="AM144" i="9"/>
  <c r="AL144" i="9"/>
  <c r="AK144" i="9"/>
  <c r="AJ144" i="9"/>
  <c r="AM143" i="9"/>
  <c r="AL143" i="9"/>
  <c r="AK143" i="9"/>
  <c r="AJ143" i="9"/>
  <c r="AM142" i="9"/>
  <c r="AL142" i="9"/>
  <c r="AK142" i="9"/>
  <c r="AJ142" i="9"/>
  <c r="AM141" i="9"/>
  <c r="AL141" i="9"/>
  <c r="AK141" i="9"/>
  <c r="AJ141" i="9"/>
  <c r="AM140" i="9"/>
  <c r="AL140" i="9"/>
  <c r="AK140" i="9"/>
  <c r="AJ140" i="9"/>
  <c r="AM139" i="9"/>
  <c r="AL139" i="9"/>
  <c r="AK139" i="9"/>
  <c r="AJ139" i="9"/>
  <c r="AM138" i="9"/>
  <c r="AL138" i="9"/>
  <c r="AK138" i="9"/>
  <c r="AJ138" i="9"/>
  <c r="AM137" i="9"/>
  <c r="AL137" i="9"/>
  <c r="AK137" i="9"/>
  <c r="AJ137" i="9"/>
  <c r="AM122" i="9"/>
  <c r="AL122" i="9"/>
  <c r="AK122" i="9"/>
  <c r="AJ122" i="9"/>
  <c r="AM121" i="9"/>
  <c r="AL121" i="9"/>
  <c r="AK121" i="9"/>
  <c r="AJ121" i="9"/>
  <c r="AM120" i="9"/>
  <c r="AL120" i="9"/>
  <c r="AK120" i="9"/>
  <c r="AJ120" i="9"/>
  <c r="AM119" i="9"/>
  <c r="AL119" i="9"/>
  <c r="AK119" i="9"/>
  <c r="AJ119" i="9"/>
  <c r="AM118" i="9"/>
  <c r="AL118" i="9"/>
  <c r="AK118" i="9"/>
  <c r="AJ118" i="9"/>
  <c r="AM117" i="9"/>
  <c r="AL117" i="9"/>
  <c r="AK117" i="9"/>
  <c r="AJ117" i="9"/>
  <c r="AM81" i="9"/>
  <c r="AL81" i="9"/>
  <c r="AK81" i="9"/>
  <c r="AJ81" i="9"/>
  <c r="AM80" i="9"/>
  <c r="AL80" i="9"/>
  <c r="AK80" i="9"/>
  <c r="AJ80" i="9"/>
  <c r="AM79" i="9"/>
  <c r="AL79" i="9"/>
  <c r="AK79" i="9"/>
  <c r="AJ79" i="9"/>
  <c r="AM78" i="9"/>
  <c r="AL78" i="9"/>
  <c r="AK78" i="9"/>
  <c r="AJ78" i="9"/>
  <c r="AM77" i="9"/>
  <c r="AL77" i="9"/>
  <c r="AK77" i="9"/>
  <c r="AJ77" i="9"/>
  <c r="AM76" i="9"/>
  <c r="AL76" i="9"/>
  <c r="AK76" i="9"/>
  <c r="AJ76" i="9"/>
  <c r="AM75" i="9"/>
  <c r="AL75" i="9"/>
  <c r="AK75" i="9"/>
  <c r="AJ75" i="9"/>
  <c r="AM61" i="9"/>
  <c r="AL61" i="9"/>
  <c r="AK61" i="9"/>
  <c r="AJ61" i="9"/>
  <c r="AM60" i="9"/>
  <c r="AL60" i="9"/>
  <c r="AK60" i="9"/>
  <c r="AJ60" i="9"/>
  <c r="AM59" i="9"/>
  <c r="AL59" i="9"/>
  <c r="AK59" i="9"/>
  <c r="AJ59" i="9"/>
  <c r="AM58" i="9"/>
  <c r="AL58" i="9"/>
  <c r="AK58" i="9"/>
  <c r="AJ58" i="9"/>
  <c r="AM57" i="9"/>
  <c r="AL57" i="9"/>
  <c r="AK57" i="9"/>
  <c r="AJ57" i="9"/>
  <c r="AM56" i="9"/>
  <c r="AL56" i="9"/>
  <c r="AK56" i="9"/>
  <c r="AJ56" i="9"/>
  <c r="AM55" i="9"/>
  <c r="AL55" i="9"/>
  <c r="AK55" i="9"/>
  <c r="AJ55" i="9"/>
  <c r="AM54" i="9"/>
  <c r="AL54" i="9"/>
  <c r="AK54" i="9"/>
  <c r="AJ54" i="9"/>
  <c r="AM53" i="9"/>
  <c r="AL53" i="9"/>
  <c r="AK53" i="9"/>
  <c r="AJ53" i="9"/>
  <c r="AM50" i="9"/>
  <c r="AL50" i="9"/>
  <c r="AK50" i="9"/>
  <c r="AJ50" i="9"/>
  <c r="AM49" i="9"/>
  <c r="AL49" i="9"/>
  <c r="AK49" i="9"/>
  <c r="AJ49" i="9"/>
  <c r="AM48" i="9"/>
  <c r="AL48" i="9"/>
  <c r="AJ48" i="9"/>
  <c r="AM47" i="9"/>
  <c r="AL47" i="9"/>
  <c r="AK47" i="9"/>
  <c r="AJ47" i="9"/>
  <c r="AM45" i="9"/>
  <c r="AL45" i="9"/>
  <c r="AJ45" i="9"/>
  <c r="AM44" i="9"/>
  <c r="AL44" i="9"/>
  <c r="AJ44" i="9"/>
  <c r="AM43" i="9"/>
  <c r="AL43" i="9"/>
  <c r="AJ43" i="9"/>
  <c r="AM42" i="9"/>
  <c r="AL42" i="9"/>
  <c r="AJ42" i="9"/>
  <c r="AM41" i="9"/>
  <c r="AL41" i="9"/>
  <c r="AK41" i="9"/>
  <c r="AJ41" i="9"/>
  <c r="AM40" i="9"/>
  <c r="AL40" i="9"/>
  <c r="AJ40" i="9"/>
  <c r="AM39" i="9"/>
  <c r="AL39" i="9"/>
  <c r="AJ39" i="9"/>
  <c r="AM38" i="9"/>
  <c r="AL38" i="9"/>
  <c r="AJ38" i="9"/>
  <c r="AM37" i="9"/>
  <c r="AL37" i="9"/>
  <c r="AJ37" i="9"/>
  <c r="AM36" i="9"/>
  <c r="AL36" i="9"/>
  <c r="AK36" i="9"/>
  <c r="AJ36" i="9"/>
  <c r="AM35" i="9"/>
  <c r="AL35" i="9"/>
  <c r="AK35" i="9"/>
  <c r="AJ35" i="9"/>
  <c r="AM34" i="9"/>
  <c r="AL34" i="9"/>
  <c r="AJ34" i="9"/>
  <c r="AM33" i="9"/>
  <c r="AL33" i="9"/>
  <c r="AK33" i="9"/>
  <c r="AJ33" i="9"/>
  <c r="AM32" i="9"/>
  <c r="AL32" i="9"/>
  <c r="AK32" i="9"/>
  <c r="AJ32" i="9"/>
  <c r="AM31" i="9"/>
  <c r="AL31" i="9"/>
  <c r="AJ31" i="9"/>
  <c r="AM30" i="9"/>
  <c r="AL30" i="9"/>
  <c r="AJ30" i="9"/>
  <c r="AM29" i="9"/>
  <c r="AL29" i="9"/>
  <c r="AJ29" i="9"/>
  <c r="AM28" i="9"/>
  <c r="AL28" i="9"/>
  <c r="AK28" i="9"/>
  <c r="AJ28" i="9"/>
  <c r="AM27" i="9"/>
  <c r="AL27" i="9"/>
  <c r="AK27" i="9"/>
  <c r="AJ27" i="9"/>
  <c r="AM26" i="9"/>
  <c r="AL26" i="9"/>
  <c r="AJ26" i="9"/>
  <c r="AM25" i="9"/>
  <c r="AL25" i="9"/>
  <c r="AJ25" i="9"/>
  <c r="AM24" i="9"/>
  <c r="AL24" i="9"/>
  <c r="AK24" i="9"/>
  <c r="AJ24" i="9"/>
  <c r="AM23" i="9"/>
  <c r="AL23" i="9"/>
  <c r="AK23" i="9"/>
  <c r="AJ23" i="9"/>
  <c r="AW62" i="11" l="1"/>
  <c r="AX57" i="11"/>
  <c r="AX29" i="11"/>
  <c r="AX27" i="11"/>
  <c r="AP19" i="11"/>
  <c r="AQ19" i="11" s="1"/>
  <c r="AR19" i="11" s="1"/>
  <c r="AX38" i="11"/>
  <c r="AX26" i="11"/>
  <c r="AQ28" i="11"/>
  <c r="AR28" i="11" s="1"/>
  <c r="AQ57" i="11"/>
  <c r="AR57" i="11" s="1"/>
  <c r="AP62" i="11"/>
  <c r="AQ62" i="11" s="1"/>
  <c r="AR62" i="11" s="1"/>
  <c r="AQ42" i="11"/>
  <c r="AR42" i="11" s="1"/>
  <c r="AQ27" i="11"/>
  <c r="AR27" i="11" s="1"/>
  <c r="AX20" i="11"/>
  <c r="AX28" i="11"/>
  <c r="AP38" i="11"/>
  <c r="AQ38" i="11" s="1"/>
  <c r="AR38" i="11" s="1"/>
  <c r="AX39" i="11"/>
  <c r="AP43" i="11"/>
  <c r="AQ43" i="11" s="1"/>
  <c r="AR43" i="11" s="1"/>
  <c r="AP64" i="11"/>
  <c r="AQ64" i="11" s="1"/>
  <c r="AR64" i="11" s="1"/>
  <c r="AP45" i="11"/>
  <c r="AQ45" i="11" s="1"/>
  <c r="AR45" i="11" s="1"/>
  <c r="AP85" i="11"/>
  <c r="AQ85" i="11" s="1"/>
  <c r="AR85" i="11" s="1"/>
  <c r="AW86" i="11"/>
  <c r="AW19" i="11"/>
  <c r="AO235" i="9"/>
  <c r="AP235" i="9" s="1"/>
  <c r="AQ235" i="9" s="1"/>
  <c r="AR235" i="9" s="1"/>
  <c r="AO234" i="9"/>
  <c r="AO233" i="9"/>
  <c r="AP233" i="9" s="1"/>
  <c r="AQ233" i="9" s="1"/>
  <c r="AR233" i="9" s="1"/>
  <c r="AO232" i="9"/>
  <c r="AO231" i="9"/>
  <c r="AP231" i="9" s="1"/>
  <c r="AQ231" i="9" s="1"/>
  <c r="AR231" i="9" s="1"/>
  <c r="AO230" i="9"/>
  <c r="AO229" i="9"/>
  <c r="AP229" i="9" s="1"/>
  <c r="AQ229" i="9" s="1"/>
  <c r="AR229" i="9" s="1"/>
  <c r="AO228" i="9"/>
  <c r="AO227" i="9"/>
  <c r="AO226" i="9"/>
  <c r="AO225" i="9"/>
  <c r="AO194" i="9"/>
  <c r="AO193" i="9"/>
  <c r="AP193" i="9" s="1"/>
  <c r="AQ193" i="9" s="1"/>
  <c r="AR193" i="9" s="1"/>
  <c r="AO192" i="9"/>
  <c r="AO191" i="9"/>
  <c r="AP191" i="9" s="1"/>
  <c r="AQ191" i="9" s="1"/>
  <c r="AR191" i="9" s="1"/>
  <c r="AO190" i="9"/>
  <c r="AO189" i="9"/>
  <c r="AP189" i="9" s="1"/>
  <c r="AQ189" i="9" s="1"/>
  <c r="AR189" i="9" s="1"/>
  <c r="AO188" i="9"/>
  <c r="AO187" i="9"/>
  <c r="AO186" i="9"/>
  <c r="AO185" i="9"/>
  <c r="AO158" i="9"/>
  <c r="AO156" i="9"/>
  <c r="AP156" i="9" s="1"/>
  <c r="AQ156" i="9" s="1"/>
  <c r="AR156" i="9" s="1"/>
  <c r="AO155" i="9"/>
  <c r="AO154" i="9"/>
  <c r="AP154" i="9" s="1"/>
  <c r="AQ154" i="9" s="1"/>
  <c r="AR154" i="9" s="1"/>
  <c r="AO153" i="9"/>
  <c r="AO152" i="9"/>
  <c r="AP152" i="9" s="1"/>
  <c r="AQ152" i="9" s="1"/>
  <c r="AR152" i="9" s="1"/>
  <c r="AO151" i="9"/>
  <c r="AO150" i="9"/>
  <c r="AO149" i="9"/>
  <c r="AO148" i="9"/>
  <c r="AO147" i="9"/>
  <c r="AO146" i="9"/>
  <c r="AP146" i="9" s="1"/>
  <c r="AQ146" i="9" s="1"/>
  <c r="AR146" i="9" s="1"/>
  <c r="AO145" i="9"/>
  <c r="AO144" i="9"/>
  <c r="AO143" i="9"/>
  <c r="AO142" i="9"/>
  <c r="AO141" i="9"/>
  <c r="AO140" i="9"/>
  <c r="AP140" i="9" s="1"/>
  <c r="AQ140" i="9" s="1"/>
  <c r="AR140" i="9" s="1"/>
  <c r="AO139" i="9"/>
  <c r="AO138" i="9"/>
  <c r="AP138" i="9" s="1"/>
  <c r="AQ138" i="9" s="1"/>
  <c r="AR138" i="9" s="1"/>
  <c r="AO137" i="9"/>
  <c r="AO122" i="9"/>
  <c r="AP122" i="9" s="1"/>
  <c r="AQ122" i="9" s="1"/>
  <c r="AR122" i="9" s="1"/>
  <c r="AO121" i="9"/>
  <c r="AO120" i="9"/>
  <c r="AO119" i="9"/>
  <c r="AO118" i="9"/>
  <c r="AO117" i="9"/>
  <c r="AO81" i="9"/>
  <c r="AO80" i="9"/>
  <c r="AO79" i="9"/>
  <c r="AO78" i="9"/>
  <c r="AO77" i="9"/>
  <c r="AO76" i="9"/>
  <c r="AO75" i="9"/>
  <c r="AO61" i="9"/>
  <c r="AO60" i="9"/>
  <c r="AO59" i="9"/>
  <c r="AP59" i="9" s="1"/>
  <c r="AO58" i="9"/>
  <c r="AO57" i="9"/>
  <c r="AP57" i="9" s="1"/>
  <c r="AO56" i="9"/>
  <c r="AO55" i="9"/>
  <c r="AP55" i="9" s="1"/>
  <c r="AQ55" i="9" s="1"/>
  <c r="AR55" i="9" s="1"/>
  <c r="AO54" i="9"/>
  <c r="AO53" i="9"/>
  <c r="AP53" i="9" s="1"/>
  <c r="AO50" i="9"/>
  <c r="AO49" i="9"/>
  <c r="AO48" i="9"/>
  <c r="AO47" i="9"/>
  <c r="AO45" i="9"/>
  <c r="AO44" i="9"/>
  <c r="AP44" i="9" s="1"/>
  <c r="AO43" i="9"/>
  <c r="AO42" i="9"/>
  <c r="AP42" i="9" s="1"/>
  <c r="AO41" i="9"/>
  <c r="AO40" i="9"/>
  <c r="AP40" i="9" s="1"/>
  <c r="AO39" i="9"/>
  <c r="AO38" i="9"/>
  <c r="AP38" i="9" s="1"/>
  <c r="AO37" i="9"/>
  <c r="AO36" i="9"/>
  <c r="AO35" i="9"/>
  <c r="AO34" i="9"/>
  <c r="AP34" i="9" s="1"/>
  <c r="AO33" i="9"/>
  <c r="AO32" i="9"/>
  <c r="AP32" i="9" s="1"/>
  <c r="AO31" i="9"/>
  <c r="AO30" i="9"/>
  <c r="AP30" i="9" s="1"/>
  <c r="AO29" i="9"/>
  <c r="AO28" i="9"/>
  <c r="AO27" i="9"/>
  <c r="AO26" i="9"/>
  <c r="AP26" i="9" s="1"/>
  <c r="AO25" i="9"/>
  <c r="AO24" i="9"/>
  <c r="AO23" i="9"/>
  <c r="AG235" i="9"/>
  <c r="AG234" i="9"/>
  <c r="AG233" i="9"/>
  <c r="AG232" i="9"/>
  <c r="AG231" i="9"/>
  <c r="AG230" i="9"/>
  <c r="AG229" i="9"/>
  <c r="AG228" i="9"/>
  <c r="AG227" i="9"/>
  <c r="AG226" i="9"/>
  <c r="AG225" i="9"/>
  <c r="AG194" i="9"/>
  <c r="AG193" i="9"/>
  <c r="AG192" i="9"/>
  <c r="AG191" i="9"/>
  <c r="AG190" i="9"/>
  <c r="AG189" i="9"/>
  <c r="AG188" i="9"/>
  <c r="AG187" i="9"/>
  <c r="AG186" i="9"/>
  <c r="AG185" i="9"/>
  <c r="AG158" i="9"/>
  <c r="AG156" i="9"/>
  <c r="AG155" i="9"/>
  <c r="AG154" i="9"/>
  <c r="AG153" i="9"/>
  <c r="AG152" i="9"/>
  <c r="AG151" i="9"/>
  <c r="AG150" i="9"/>
  <c r="AG149" i="9"/>
  <c r="AG148" i="9"/>
  <c r="AG147" i="9"/>
  <c r="AG146" i="9"/>
  <c r="AG145" i="9"/>
  <c r="AG144" i="9"/>
  <c r="AG143" i="9"/>
  <c r="AG142" i="9"/>
  <c r="AG141" i="9"/>
  <c r="AG140" i="9"/>
  <c r="AG139" i="9"/>
  <c r="AG138" i="9"/>
  <c r="AG137" i="9"/>
  <c r="AG122" i="9"/>
  <c r="AG121" i="9"/>
  <c r="AG120" i="9"/>
  <c r="AG119" i="9"/>
  <c r="AG118" i="9"/>
  <c r="AG117" i="9"/>
  <c r="AG81" i="9"/>
  <c r="AG80" i="9"/>
  <c r="AG79" i="9"/>
  <c r="AG78" i="9"/>
  <c r="AG77" i="9"/>
  <c r="AG76" i="9"/>
  <c r="AG75" i="9"/>
  <c r="AG61" i="9"/>
  <c r="AG60" i="9"/>
  <c r="AG59" i="9"/>
  <c r="AG58" i="9"/>
  <c r="AG57" i="9"/>
  <c r="AG56" i="9"/>
  <c r="AG55" i="9"/>
  <c r="AG54" i="9"/>
  <c r="AG53" i="9"/>
  <c r="AG50" i="9"/>
  <c r="AG49" i="9"/>
  <c r="AG48" i="9"/>
  <c r="AK48" i="9" s="1"/>
  <c r="AG47" i="9"/>
  <c r="AG45" i="9"/>
  <c r="AK45" i="9" s="1"/>
  <c r="AG44" i="9"/>
  <c r="AK44" i="9" s="1"/>
  <c r="AG43" i="9"/>
  <c r="AK43" i="9" s="1"/>
  <c r="AG42" i="9"/>
  <c r="AK42" i="9" s="1"/>
  <c r="AG41" i="9"/>
  <c r="AG40" i="9"/>
  <c r="AK40" i="9" s="1"/>
  <c r="AG39" i="9"/>
  <c r="AK39" i="9" s="1"/>
  <c r="AG38" i="9"/>
  <c r="AK38" i="9" s="1"/>
  <c r="AG37" i="9"/>
  <c r="AK37" i="9" s="1"/>
  <c r="AG36" i="9"/>
  <c r="AG35" i="9"/>
  <c r="AG34" i="9"/>
  <c r="AK34" i="9" s="1"/>
  <c r="AG33" i="9"/>
  <c r="AG32" i="9"/>
  <c r="AG31" i="9"/>
  <c r="AK31" i="9" s="1"/>
  <c r="AG30" i="9"/>
  <c r="AK30" i="9" s="1"/>
  <c r="AG29" i="9"/>
  <c r="AK29" i="9" s="1"/>
  <c r="AG28" i="9"/>
  <c r="AG27" i="9"/>
  <c r="AG26" i="9"/>
  <c r="AK26" i="9" s="1"/>
  <c r="AG25" i="9"/>
  <c r="AK25" i="9" s="1"/>
  <c r="AG24" i="9"/>
  <c r="AG23" i="9"/>
  <c r="AO77" i="12"/>
  <c r="AO76" i="12"/>
  <c r="AP76" i="12" s="1"/>
  <c r="AO75" i="12"/>
  <c r="AO74" i="12"/>
  <c r="AO73" i="12"/>
  <c r="AO66" i="12"/>
  <c r="AP66" i="12" s="1"/>
  <c r="AO65" i="12"/>
  <c r="AO64" i="12"/>
  <c r="AP64" i="12" s="1"/>
  <c r="AO63" i="12"/>
  <c r="AO62" i="12"/>
  <c r="AP62" i="12" s="1"/>
  <c r="AO61" i="12"/>
  <c r="AO43" i="12"/>
  <c r="AP43" i="12" s="1"/>
  <c r="AO42" i="12"/>
  <c r="AO41" i="12"/>
  <c r="AO40" i="12"/>
  <c r="AO39" i="12"/>
  <c r="AP39" i="12" s="1"/>
  <c r="AO38" i="12"/>
  <c r="AO37" i="12"/>
  <c r="AP37" i="12" s="1"/>
  <c r="AO36" i="12"/>
  <c r="AO35" i="12"/>
  <c r="AO33" i="12"/>
  <c r="AO32" i="12"/>
  <c r="AO30" i="12"/>
  <c r="AO29" i="12"/>
  <c r="AO28" i="12"/>
  <c r="AO27" i="12"/>
  <c r="AP27" i="12" s="1"/>
  <c r="AO26" i="12"/>
  <c r="AO25" i="12"/>
  <c r="AO24" i="12"/>
  <c r="AO23" i="12"/>
  <c r="AO22" i="12"/>
  <c r="AO21" i="12"/>
  <c r="AO20" i="12"/>
  <c r="AO19" i="12"/>
  <c r="AP19" i="12" s="1"/>
  <c r="AO18" i="12"/>
  <c r="AO17" i="12"/>
  <c r="AO16" i="12"/>
  <c r="AO15" i="12"/>
  <c r="AP15" i="12" s="1"/>
  <c r="AO14" i="12"/>
  <c r="AO13" i="12"/>
  <c r="AO12" i="12"/>
  <c r="AG77" i="12"/>
  <c r="AG76" i="12"/>
  <c r="AG75" i="12"/>
  <c r="AG74" i="12"/>
  <c r="AG73" i="12"/>
  <c r="AG66" i="12"/>
  <c r="AG65" i="12"/>
  <c r="AG64" i="12"/>
  <c r="AG63" i="12"/>
  <c r="AG62" i="12"/>
  <c r="AG61" i="12"/>
  <c r="AG43" i="12"/>
  <c r="AG42" i="12"/>
  <c r="AG41" i="12"/>
  <c r="AG40" i="12"/>
  <c r="AG39" i="12"/>
  <c r="AG38" i="12"/>
  <c r="AG37" i="12"/>
  <c r="AG36" i="12"/>
  <c r="AG35" i="12"/>
  <c r="AG33" i="12"/>
  <c r="AG32" i="12"/>
  <c r="AG30" i="12"/>
  <c r="AK30" i="12" s="1"/>
  <c r="AG29" i="12"/>
  <c r="AK29" i="12" s="1"/>
  <c r="AG28" i="12"/>
  <c r="AK28" i="12" s="1"/>
  <c r="AG27" i="12"/>
  <c r="AK27" i="12" s="1"/>
  <c r="AG26" i="12"/>
  <c r="AG25" i="12"/>
  <c r="AK25" i="12" s="1"/>
  <c r="AG24" i="12"/>
  <c r="AK24" i="12" s="1"/>
  <c r="AG23" i="12"/>
  <c r="AG22" i="12"/>
  <c r="AK22" i="12" s="1"/>
  <c r="AG21" i="12"/>
  <c r="AK21" i="12" s="1"/>
  <c r="AG20" i="12"/>
  <c r="AK20" i="12" s="1"/>
  <c r="AG19" i="12"/>
  <c r="AK19" i="12" s="1"/>
  <c r="AG18" i="12"/>
  <c r="AK18" i="12" s="1"/>
  <c r="AG17" i="12"/>
  <c r="AK17" i="12" s="1"/>
  <c r="AG16" i="12"/>
  <c r="AK16" i="12" s="1"/>
  <c r="AG15" i="12"/>
  <c r="AG14" i="12"/>
  <c r="AK14" i="12" s="1"/>
  <c r="AG13" i="12"/>
  <c r="AK13" i="12" s="1"/>
  <c r="AG12" i="12"/>
  <c r="AG11" i="12"/>
  <c r="AG91" i="11"/>
  <c r="AG90" i="11"/>
  <c r="AG89" i="11"/>
  <c r="AG88" i="11"/>
  <c r="AG87" i="11"/>
  <c r="AG25" i="11"/>
  <c r="AG24" i="11"/>
  <c r="AG23" i="11"/>
  <c r="AK23" i="11" s="1"/>
  <c r="AG22" i="11"/>
  <c r="AG21" i="11"/>
  <c r="AK21" i="11" s="1"/>
  <c r="AG18" i="11"/>
  <c r="AG17" i="11"/>
  <c r="AG16" i="11"/>
  <c r="AG15" i="11"/>
  <c r="AG14" i="11"/>
  <c r="AG13" i="11"/>
  <c r="AG12" i="11"/>
  <c r="AK12" i="11" s="1"/>
  <c r="AG11" i="11"/>
  <c r="AO11" i="12"/>
  <c r="AO10" i="12"/>
  <c r="AG10" i="12"/>
  <c r="AO91" i="11"/>
  <c r="AO90" i="11"/>
  <c r="AO89" i="11"/>
  <c r="AO88" i="11"/>
  <c r="AO87" i="11"/>
  <c r="AO25" i="11"/>
  <c r="AO24" i="11"/>
  <c r="AO23" i="11"/>
  <c r="AO22" i="11"/>
  <c r="AO21" i="11"/>
  <c r="AO18" i="11"/>
  <c r="AO17" i="11"/>
  <c r="AO16" i="11"/>
  <c r="AO15" i="11"/>
  <c r="AO14" i="11"/>
  <c r="AP82" i="11" s="1"/>
  <c r="AQ82" i="11" s="1"/>
  <c r="AR82" i="11" s="1"/>
  <c r="AO13" i="11"/>
  <c r="AO12" i="11"/>
  <c r="AO11" i="11"/>
  <c r="AO10" i="11"/>
  <c r="AG10" i="11"/>
  <c r="B91" i="11"/>
  <c r="B90" i="11"/>
  <c r="B89" i="11"/>
  <c r="B88" i="11"/>
  <c r="B87" i="11"/>
  <c r="B25" i="11"/>
  <c r="B24" i="11"/>
  <c r="B23" i="11"/>
  <c r="B22" i="11"/>
  <c r="B21" i="11"/>
  <c r="B18" i="11"/>
  <c r="B17" i="11"/>
  <c r="B16" i="11"/>
  <c r="B15" i="11"/>
  <c r="B14" i="11"/>
  <c r="B13" i="11"/>
  <c r="B12" i="11"/>
  <c r="B11" i="11"/>
  <c r="B10" i="11"/>
  <c r="B29" i="12"/>
  <c r="B28" i="12"/>
  <c r="B27" i="12"/>
  <c r="B26" i="12"/>
  <c r="B25" i="12"/>
  <c r="B24" i="12"/>
  <c r="B23" i="12"/>
  <c r="B22" i="12"/>
  <c r="B21" i="12"/>
  <c r="B20" i="12"/>
  <c r="B19" i="12"/>
  <c r="B18" i="12"/>
  <c r="B17" i="12"/>
  <c r="B16" i="12"/>
  <c r="B15" i="12"/>
  <c r="B14" i="12"/>
  <c r="B13" i="12"/>
  <c r="B12" i="12"/>
  <c r="B11" i="12"/>
  <c r="B10" i="12"/>
  <c r="B45" i="9"/>
  <c r="B44" i="9"/>
  <c r="B43" i="9"/>
  <c r="B42" i="9"/>
  <c r="B41" i="9"/>
  <c r="B40" i="9"/>
  <c r="B39" i="9"/>
  <c r="B38" i="9"/>
  <c r="B37" i="9"/>
  <c r="B36" i="9"/>
  <c r="B35" i="9"/>
  <c r="B34" i="9"/>
  <c r="B33" i="9"/>
  <c r="B32" i="9"/>
  <c r="B31" i="9"/>
  <c r="B30" i="9"/>
  <c r="B29" i="9"/>
  <c r="B28" i="9"/>
  <c r="B27" i="9"/>
  <c r="B26" i="9"/>
  <c r="B25" i="9"/>
  <c r="B24" i="9"/>
  <c r="B23" i="9"/>
  <c r="B22" i="9"/>
  <c r="B19" i="9"/>
  <c r="B18" i="9"/>
  <c r="B17" i="9"/>
  <c r="B16" i="9"/>
  <c r="B15" i="9"/>
  <c r="B14" i="9"/>
  <c r="B13" i="9"/>
  <c r="B12" i="9"/>
  <c r="B11" i="9"/>
  <c r="B10" i="9"/>
  <c r="AP48" i="11" l="1"/>
  <c r="AQ48" i="11" s="1"/>
  <c r="AR48" i="11" s="1"/>
  <c r="AP47" i="11"/>
  <c r="AQ47" i="11" s="1"/>
  <c r="AR47" i="11" s="1"/>
  <c r="AP66" i="11"/>
  <c r="AQ66" i="11" s="1"/>
  <c r="AR66" i="11" s="1"/>
  <c r="AP44" i="12"/>
  <c r="AQ44" i="12" s="1"/>
  <c r="AR44" i="12" s="1"/>
  <c r="AP62" i="9"/>
  <c r="AQ62" i="9" s="1"/>
  <c r="AR62" i="9" s="1"/>
  <c r="AP69" i="12"/>
  <c r="AQ69" i="12" s="1"/>
  <c r="AR69" i="12" s="1"/>
  <c r="AP67" i="12"/>
  <c r="AQ67" i="12" s="1"/>
  <c r="AR67" i="12" s="1"/>
  <c r="AP55" i="12"/>
  <c r="AQ55" i="12" s="1"/>
  <c r="AR55" i="12" s="1"/>
  <c r="AP57" i="12"/>
  <c r="AQ57" i="12" s="1"/>
  <c r="AR57" i="12" s="1"/>
  <c r="AP132" i="9"/>
  <c r="AQ132" i="9" s="1"/>
  <c r="AR132" i="9" s="1"/>
  <c r="AP130" i="9"/>
  <c r="AQ130" i="9" s="1"/>
  <c r="AR130" i="9" s="1"/>
  <c r="AP123" i="9"/>
  <c r="AQ123" i="9" s="1"/>
  <c r="AR123" i="9" s="1"/>
  <c r="AP125" i="9"/>
  <c r="AQ125" i="9" s="1"/>
  <c r="AR125" i="9" s="1"/>
  <c r="AP78" i="11"/>
  <c r="AQ78" i="11" s="1"/>
  <c r="AR78" i="11" s="1"/>
  <c r="AP76" i="11"/>
  <c r="AQ76" i="11" s="1"/>
  <c r="AR76" i="11" s="1"/>
  <c r="AP33" i="11"/>
  <c r="AQ33" i="11" s="1"/>
  <c r="AR33" i="11" s="1"/>
  <c r="AP61" i="11"/>
  <c r="AQ61" i="11" s="1"/>
  <c r="AR61" i="11" s="1"/>
  <c r="AP31" i="11"/>
  <c r="AQ31" i="11" s="1"/>
  <c r="AR31" i="11" s="1"/>
  <c r="AP67" i="11"/>
  <c r="AQ67" i="11" s="1"/>
  <c r="AR67" i="11" s="1"/>
  <c r="AP36" i="11"/>
  <c r="AQ36" i="11" s="1"/>
  <c r="AR36" i="11" s="1"/>
  <c r="AP30" i="11"/>
  <c r="AQ30" i="11" s="1"/>
  <c r="AR30" i="11" s="1"/>
  <c r="AP79" i="11"/>
  <c r="AQ79" i="11" s="1"/>
  <c r="AR79" i="11" s="1"/>
  <c r="AP73" i="11"/>
  <c r="AQ73" i="11" s="1"/>
  <c r="AR73" i="11" s="1"/>
  <c r="AP49" i="11"/>
  <c r="AQ49" i="11" s="1"/>
  <c r="AR49" i="11" s="1"/>
  <c r="AP40" i="11"/>
  <c r="AQ40" i="11" s="1"/>
  <c r="AR40" i="11" s="1"/>
  <c r="AP53" i="11"/>
  <c r="AQ53" i="11" s="1"/>
  <c r="AR53" i="11" s="1"/>
  <c r="AP26" i="11"/>
  <c r="AQ26" i="11" s="1"/>
  <c r="AR26" i="11" s="1"/>
  <c r="AP58" i="11"/>
  <c r="AQ58" i="11" s="1"/>
  <c r="AR58" i="11" s="1"/>
  <c r="AP32" i="11"/>
  <c r="AQ32" i="11" s="1"/>
  <c r="AR32" i="11" s="1"/>
  <c r="AP77" i="11"/>
  <c r="AQ77" i="11" s="1"/>
  <c r="AR77" i="11" s="1"/>
  <c r="AP71" i="11"/>
  <c r="AQ71" i="11" s="1"/>
  <c r="AR71" i="11" s="1"/>
  <c r="AP65" i="11"/>
  <c r="AQ65" i="11" s="1"/>
  <c r="AR65" i="11" s="1"/>
  <c r="AP60" i="11"/>
  <c r="AQ60" i="11" s="1"/>
  <c r="AR60" i="11" s="1"/>
  <c r="AP55" i="11"/>
  <c r="AQ55" i="11" s="1"/>
  <c r="AR55" i="11" s="1"/>
  <c r="AP34" i="11"/>
  <c r="AQ34" i="11" s="1"/>
  <c r="AR34" i="11" s="1"/>
  <c r="AP81" i="11"/>
  <c r="AQ81" i="11" s="1"/>
  <c r="AR81" i="11" s="1"/>
  <c r="AP75" i="11"/>
  <c r="AQ75" i="11" s="1"/>
  <c r="AR75" i="11" s="1"/>
  <c r="AP69" i="11"/>
  <c r="AQ69" i="11" s="1"/>
  <c r="AR69" i="11" s="1"/>
  <c r="AP63" i="11"/>
  <c r="AQ63" i="11" s="1"/>
  <c r="AR63" i="11" s="1"/>
  <c r="AP70" i="11"/>
  <c r="AQ70" i="11" s="1"/>
  <c r="AR70" i="11" s="1"/>
  <c r="AP74" i="11"/>
  <c r="AQ74" i="11" s="1"/>
  <c r="AR74" i="11" s="1"/>
  <c r="AP56" i="11"/>
  <c r="AQ56" i="11" s="1"/>
  <c r="AR56" i="11" s="1"/>
  <c r="AP59" i="11"/>
  <c r="AQ59" i="11" s="1"/>
  <c r="AR59" i="11" s="1"/>
  <c r="AP50" i="11"/>
  <c r="AQ50" i="11" s="1"/>
  <c r="AR50" i="11" s="1"/>
  <c r="AP68" i="11"/>
  <c r="AQ68" i="11" s="1"/>
  <c r="AR68" i="11" s="1"/>
  <c r="AP37" i="11"/>
  <c r="AQ37" i="11" s="1"/>
  <c r="AR37" i="11" s="1"/>
  <c r="AP35" i="11"/>
  <c r="AQ35" i="11" s="1"/>
  <c r="AR35" i="11" s="1"/>
  <c r="AP54" i="11"/>
  <c r="AQ54" i="11" s="1"/>
  <c r="AR54" i="11" s="1"/>
  <c r="AP80" i="11"/>
  <c r="AQ80" i="11" s="1"/>
  <c r="AR80" i="11" s="1"/>
  <c r="AP11" i="11"/>
  <c r="AQ11" i="11" s="1"/>
  <c r="AR11" i="11" s="1"/>
  <c r="AP11" i="12"/>
  <c r="AQ11" i="12" s="1"/>
  <c r="AR11" i="12" s="1"/>
  <c r="AP32" i="12"/>
  <c r="AQ32" i="12" s="1"/>
  <c r="AR32" i="12" s="1"/>
  <c r="AP142" i="9"/>
  <c r="AQ142" i="9" s="1"/>
  <c r="AR142" i="9" s="1"/>
  <c r="AP47" i="9"/>
  <c r="AQ47" i="9" s="1"/>
  <c r="AR47" i="9" s="1"/>
  <c r="AP148" i="9"/>
  <c r="AQ148" i="9" s="1"/>
  <c r="AR148" i="9" s="1"/>
  <c r="AP24" i="9"/>
  <c r="AQ24" i="9" s="1"/>
  <c r="AR24" i="9" s="1"/>
  <c r="AP49" i="9"/>
  <c r="AQ49" i="9" s="1"/>
  <c r="AR49" i="9" s="1"/>
  <c r="AP185" i="9"/>
  <c r="AQ185" i="9" s="1"/>
  <c r="AR185" i="9" s="1"/>
  <c r="AP225" i="9"/>
  <c r="AQ225" i="9" s="1"/>
  <c r="AR225" i="9" s="1"/>
  <c r="AP28" i="9"/>
  <c r="AQ28" i="9" s="1"/>
  <c r="AR28" i="9" s="1"/>
  <c r="AP118" i="9"/>
  <c r="AQ118" i="9" s="1"/>
  <c r="AR118" i="9" s="1"/>
  <c r="AP150" i="9"/>
  <c r="AQ150" i="9" s="1"/>
  <c r="AR150" i="9" s="1"/>
  <c r="AP36" i="9"/>
  <c r="AQ36" i="9" s="1"/>
  <c r="AR36" i="9" s="1"/>
  <c r="AP144" i="9"/>
  <c r="AQ144" i="9" s="1"/>
  <c r="AR144" i="9" s="1"/>
  <c r="AP187" i="9"/>
  <c r="AQ187" i="9" s="1"/>
  <c r="AR187" i="9" s="1"/>
  <c r="AP227" i="9"/>
  <c r="AQ227" i="9" s="1"/>
  <c r="AR227" i="9" s="1"/>
  <c r="AQ38" i="9"/>
  <c r="AR38" i="9" s="1"/>
  <c r="AQ57" i="9"/>
  <c r="AR57" i="9" s="1"/>
  <c r="AQ44" i="9"/>
  <c r="AR44" i="9" s="1"/>
  <c r="AQ34" i="9"/>
  <c r="AR34" i="9" s="1"/>
  <c r="AP78" i="9"/>
  <c r="AQ78" i="9" s="1"/>
  <c r="AR78" i="9" s="1"/>
  <c r="AP76" i="9"/>
  <c r="AQ76" i="9" s="1"/>
  <c r="AR76" i="9" s="1"/>
  <c r="AQ53" i="9"/>
  <c r="AR53" i="9" s="1"/>
  <c r="AQ40" i="9"/>
  <c r="AR40" i="9" s="1"/>
  <c r="AQ59" i="9"/>
  <c r="AR59" i="9" s="1"/>
  <c r="AQ30" i="9"/>
  <c r="AR30" i="9" s="1"/>
  <c r="AP61" i="9"/>
  <c r="AQ61" i="9" s="1"/>
  <c r="AR61" i="9" s="1"/>
  <c r="AP80" i="9"/>
  <c r="AQ80" i="9" s="1"/>
  <c r="AR80" i="9" s="1"/>
  <c r="AQ26" i="9"/>
  <c r="AR26" i="9" s="1"/>
  <c r="AQ42" i="9"/>
  <c r="AR42" i="9" s="1"/>
  <c r="AQ32" i="9"/>
  <c r="AR32" i="9" s="1"/>
  <c r="AP23" i="9"/>
  <c r="AQ23" i="9" s="1"/>
  <c r="AR23" i="9" s="1"/>
  <c r="AP25" i="9"/>
  <c r="AQ25" i="9" s="1"/>
  <c r="AR25" i="9" s="1"/>
  <c r="AP27" i="9"/>
  <c r="AQ27" i="9" s="1"/>
  <c r="AR27" i="9" s="1"/>
  <c r="AP29" i="9"/>
  <c r="AQ29" i="9" s="1"/>
  <c r="AR29" i="9" s="1"/>
  <c r="AP31" i="9"/>
  <c r="AQ31" i="9" s="1"/>
  <c r="AR31" i="9" s="1"/>
  <c r="AP33" i="9"/>
  <c r="AQ33" i="9" s="1"/>
  <c r="AR33" i="9" s="1"/>
  <c r="AP35" i="9"/>
  <c r="AQ35" i="9" s="1"/>
  <c r="AR35" i="9" s="1"/>
  <c r="AP37" i="9"/>
  <c r="AQ37" i="9" s="1"/>
  <c r="AR37" i="9" s="1"/>
  <c r="AP39" i="9"/>
  <c r="AQ39" i="9" s="1"/>
  <c r="AR39" i="9" s="1"/>
  <c r="AP41" i="9"/>
  <c r="AQ41" i="9" s="1"/>
  <c r="AR41" i="9" s="1"/>
  <c r="AP43" i="9"/>
  <c r="AQ43" i="9" s="1"/>
  <c r="AR43" i="9" s="1"/>
  <c r="AP45" i="9"/>
  <c r="AQ45" i="9" s="1"/>
  <c r="AR45" i="9" s="1"/>
  <c r="AP48" i="9"/>
  <c r="AQ48" i="9" s="1"/>
  <c r="AR48" i="9" s="1"/>
  <c r="AP50" i="9"/>
  <c r="AQ50" i="9" s="1"/>
  <c r="AR50" i="9" s="1"/>
  <c r="AP54" i="9"/>
  <c r="AQ54" i="9" s="1"/>
  <c r="AR54" i="9" s="1"/>
  <c r="AP56" i="9"/>
  <c r="AQ56" i="9" s="1"/>
  <c r="AR56" i="9" s="1"/>
  <c r="AP58" i="9"/>
  <c r="AQ58" i="9" s="1"/>
  <c r="AR58" i="9" s="1"/>
  <c r="AP60" i="9"/>
  <c r="AQ60" i="9" s="1"/>
  <c r="AR60" i="9" s="1"/>
  <c r="AP75" i="9"/>
  <c r="AQ75" i="9" s="1"/>
  <c r="AR75" i="9" s="1"/>
  <c r="AP77" i="9"/>
  <c r="AQ77" i="9" s="1"/>
  <c r="AR77" i="9" s="1"/>
  <c r="AP79" i="9"/>
  <c r="AQ79" i="9" s="1"/>
  <c r="AR79" i="9" s="1"/>
  <c r="AP81" i="9"/>
  <c r="AQ81" i="9" s="1"/>
  <c r="AR81" i="9" s="1"/>
  <c r="AP117" i="9"/>
  <c r="AQ117" i="9" s="1"/>
  <c r="AR117" i="9" s="1"/>
  <c r="AP119" i="9"/>
  <c r="AQ119" i="9" s="1"/>
  <c r="AR119" i="9" s="1"/>
  <c r="AP121" i="9"/>
  <c r="AQ121" i="9" s="1"/>
  <c r="AR121" i="9" s="1"/>
  <c r="AP137" i="9"/>
  <c r="AQ137" i="9" s="1"/>
  <c r="AR137" i="9" s="1"/>
  <c r="AP139" i="9"/>
  <c r="AQ139" i="9" s="1"/>
  <c r="AR139" i="9" s="1"/>
  <c r="AP141" i="9"/>
  <c r="AQ141" i="9" s="1"/>
  <c r="AR141" i="9" s="1"/>
  <c r="AP143" i="9"/>
  <c r="AQ143" i="9" s="1"/>
  <c r="AR143" i="9" s="1"/>
  <c r="AP145" i="9"/>
  <c r="AQ145" i="9" s="1"/>
  <c r="AR145" i="9" s="1"/>
  <c r="AP147" i="9"/>
  <c r="AQ147" i="9" s="1"/>
  <c r="AR147" i="9" s="1"/>
  <c r="AP149" i="9"/>
  <c r="AQ149" i="9" s="1"/>
  <c r="AR149" i="9" s="1"/>
  <c r="AP151" i="9"/>
  <c r="AQ151" i="9" s="1"/>
  <c r="AR151" i="9" s="1"/>
  <c r="AP153" i="9"/>
  <c r="AQ153" i="9" s="1"/>
  <c r="AR153" i="9" s="1"/>
  <c r="AP155" i="9"/>
  <c r="AQ155" i="9" s="1"/>
  <c r="AR155" i="9" s="1"/>
  <c r="AP158" i="9"/>
  <c r="AQ158" i="9" s="1"/>
  <c r="AR158" i="9" s="1"/>
  <c r="AP186" i="9"/>
  <c r="AQ186" i="9" s="1"/>
  <c r="AR186" i="9" s="1"/>
  <c r="AP188" i="9"/>
  <c r="AQ188" i="9" s="1"/>
  <c r="AR188" i="9" s="1"/>
  <c r="AP190" i="9"/>
  <c r="AQ190" i="9" s="1"/>
  <c r="AR190" i="9" s="1"/>
  <c r="AP192" i="9"/>
  <c r="AQ192" i="9" s="1"/>
  <c r="AR192" i="9" s="1"/>
  <c r="AP194" i="9"/>
  <c r="AQ194" i="9" s="1"/>
  <c r="AR194" i="9" s="1"/>
  <c r="AP226" i="9"/>
  <c r="AQ226" i="9" s="1"/>
  <c r="AR226" i="9" s="1"/>
  <c r="AP228" i="9"/>
  <c r="AQ228" i="9" s="1"/>
  <c r="AR228" i="9" s="1"/>
  <c r="AP230" i="9"/>
  <c r="AQ230" i="9" s="1"/>
  <c r="AR230" i="9" s="1"/>
  <c r="AP232" i="9"/>
  <c r="AQ232" i="9" s="1"/>
  <c r="AR232" i="9" s="1"/>
  <c r="AP234" i="9"/>
  <c r="AQ234" i="9" s="1"/>
  <c r="AR234" i="9" s="1"/>
  <c r="AP120" i="9"/>
  <c r="AQ120" i="9" s="1"/>
  <c r="AR120" i="9" s="1"/>
  <c r="AP13" i="12"/>
  <c r="AQ13" i="12" s="1"/>
  <c r="AR13" i="12" s="1"/>
  <c r="AP17" i="12"/>
  <c r="AQ17" i="12" s="1"/>
  <c r="AR17" i="12" s="1"/>
  <c r="AP21" i="12"/>
  <c r="AQ21" i="12" s="1"/>
  <c r="AR21" i="12" s="1"/>
  <c r="AP25" i="12"/>
  <c r="AQ25" i="12" s="1"/>
  <c r="AR25" i="12" s="1"/>
  <c r="AP29" i="12"/>
  <c r="AQ29" i="12" s="1"/>
  <c r="AR29" i="12" s="1"/>
  <c r="AP35" i="12"/>
  <c r="AQ35" i="12" s="1"/>
  <c r="AR35" i="12" s="1"/>
  <c r="AP41" i="12"/>
  <c r="AQ41" i="12" s="1"/>
  <c r="AR41" i="12" s="1"/>
  <c r="AP74" i="12"/>
  <c r="AQ74" i="12" s="1"/>
  <c r="AR74" i="12" s="1"/>
  <c r="AQ15" i="12"/>
  <c r="AR15" i="12" s="1"/>
  <c r="AQ19" i="12"/>
  <c r="AR19" i="12" s="1"/>
  <c r="AQ27" i="12"/>
  <c r="AR27" i="12" s="1"/>
  <c r="AQ37" i="12"/>
  <c r="AR37" i="12" s="1"/>
  <c r="AQ39" i="12"/>
  <c r="AR39" i="12" s="1"/>
  <c r="AQ43" i="12"/>
  <c r="AR43" i="12" s="1"/>
  <c r="AQ62" i="12"/>
  <c r="AR62" i="12" s="1"/>
  <c r="AQ64" i="12"/>
  <c r="AR64" i="12" s="1"/>
  <c r="AQ66" i="12"/>
  <c r="AR66" i="12" s="1"/>
  <c r="AQ76" i="12"/>
  <c r="AR76" i="12" s="1"/>
  <c r="AP23" i="12"/>
  <c r="AQ23" i="12" s="1"/>
  <c r="AR23" i="12" s="1"/>
  <c r="AP12" i="12"/>
  <c r="AQ12" i="12" s="1"/>
  <c r="AR12" i="12" s="1"/>
  <c r="AP14" i="12"/>
  <c r="AQ14" i="12" s="1"/>
  <c r="AR14" i="12" s="1"/>
  <c r="AP16" i="12"/>
  <c r="AQ16" i="12" s="1"/>
  <c r="AR16" i="12" s="1"/>
  <c r="AP18" i="12"/>
  <c r="AQ18" i="12" s="1"/>
  <c r="AR18" i="12" s="1"/>
  <c r="AP20" i="12"/>
  <c r="AQ20" i="12" s="1"/>
  <c r="AR20" i="12" s="1"/>
  <c r="AP22" i="12"/>
  <c r="AQ22" i="12" s="1"/>
  <c r="AR22" i="12" s="1"/>
  <c r="AP24" i="12"/>
  <c r="AQ24" i="12" s="1"/>
  <c r="AR24" i="12" s="1"/>
  <c r="AP26" i="12"/>
  <c r="AQ26" i="12" s="1"/>
  <c r="AR26" i="12" s="1"/>
  <c r="AP28" i="12"/>
  <c r="AQ28" i="12" s="1"/>
  <c r="AR28" i="12" s="1"/>
  <c r="AP30" i="12"/>
  <c r="AQ30" i="12" s="1"/>
  <c r="AR30" i="12" s="1"/>
  <c r="AP33" i="12"/>
  <c r="AQ33" i="12" s="1"/>
  <c r="AR33" i="12" s="1"/>
  <c r="AP36" i="12"/>
  <c r="AQ36" i="12" s="1"/>
  <c r="AR36" i="12" s="1"/>
  <c r="AP38" i="12"/>
  <c r="AQ38" i="12" s="1"/>
  <c r="AR38" i="12" s="1"/>
  <c r="AP40" i="12"/>
  <c r="AQ40" i="12" s="1"/>
  <c r="AR40" i="12" s="1"/>
  <c r="AP42" i="12"/>
  <c r="AQ42" i="12" s="1"/>
  <c r="AR42" i="12" s="1"/>
  <c r="AP61" i="12"/>
  <c r="AQ61" i="12" s="1"/>
  <c r="AR61" i="12" s="1"/>
  <c r="AP63" i="12"/>
  <c r="AQ63" i="12" s="1"/>
  <c r="AR63" i="12" s="1"/>
  <c r="AP65" i="12"/>
  <c r="AQ65" i="12" s="1"/>
  <c r="AR65" i="12" s="1"/>
  <c r="AP73" i="12"/>
  <c r="AQ73" i="12" s="1"/>
  <c r="AR73" i="12" s="1"/>
  <c r="AP75" i="12"/>
  <c r="AQ75" i="12" s="1"/>
  <c r="AR75" i="12" s="1"/>
  <c r="AP77" i="12"/>
  <c r="AQ77" i="12" s="1"/>
  <c r="AR77" i="12" s="1"/>
  <c r="AP10" i="12"/>
  <c r="AQ10" i="12" s="1"/>
  <c r="AR10" i="12" s="1"/>
  <c r="AP13" i="11"/>
  <c r="AQ13" i="11" s="1"/>
  <c r="AR13" i="11" s="1"/>
  <c r="AP15" i="11"/>
  <c r="AQ15" i="11" s="1"/>
  <c r="AR15" i="11" s="1"/>
  <c r="AP17" i="11"/>
  <c r="AQ17" i="11" s="1"/>
  <c r="AR17" i="11" s="1"/>
  <c r="AP21" i="11"/>
  <c r="AQ21" i="11" s="1"/>
  <c r="AR21" i="11" s="1"/>
  <c r="AP23" i="11"/>
  <c r="AQ23" i="11" s="1"/>
  <c r="AR23" i="11" s="1"/>
  <c r="AP25" i="11"/>
  <c r="AQ25" i="11" s="1"/>
  <c r="AR25" i="11" s="1"/>
  <c r="AP88" i="11"/>
  <c r="AQ88" i="11" s="1"/>
  <c r="AR88" i="11" s="1"/>
  <c r="AP90" i="11"/>
  <c r="AQ90" i="11" s="1"/>
  <c r="AR90" i="11" s="1"/>
  <c r="AP12" i="11"/>
  <c r="AQ12" i="11" s="1"/>
  <c r="AR12" i="11" s="1"/>
  <c r="AP14" i="11"/>
  <c r="AQ14" i="11" s="1"/>
  <c r="AR14" i="11" s="1"/>
  <c r="AP16" i="11"/>
  <c r="AQ16" i="11" s="1"/>
  <c r="AR16" i="11" s="1"/>
  <c r="AP18" i="11"/>
  <c r="AQ18" i="11" s="1"/>
  <c r="AR18" i="11" s="1"/>
  <c r="AP22" i="11"/>
  <c r="AQ22" i="11" s="1"/>
  <c r="AR22" i="11" s="1"/>
  <c r="AP24" i="11"/>
  <c r="AQ24" i="11" s="1"/>
  <c r="AR24" i="11" s="1"/>
  <c r="AP87" i="11"/>
  <c r="AQ87" i="11" s="1"/>
  <c r="AR87" i="11" s="1"/>
  <c r="AP89" i="11"/>
  <c r="AQ89" i="11" s="1"/>
  <c r="AR89" i="11" s="1"/>
  <c r="AP91" i="11"/>
  <c r="AQ91" i="11" s="1"/>
  <c r="AR91" i="11" s="1"/>
  <c r="AP10" i="11"/>
  <c r="AQ10" i="11" s="1"/>
  <c r="AR10" i="11" s="1"/>
  <c r="AT88" i="11" l="1"/>
  <c r="AX88" i="11" s="1"/>
  <c r="AT89" i="11"/>
  <c r="AX89" i="11" s="1"/>
  <c r="AT90" i="11"/>
  <c r="AX90" i="11" s="1"/>
  <c r="AT91" i="11"/>
  <c r="AX91" i="11" s="1"/>
  <c r="AX194" i="11"/>
  <c r="AX193" i="11"/>
  <c r="AX192" i="11"/>
  <c r="AX191" i="11"/>
  <c r="AX190" i="11"/>
  <c r="AT87" i="11"/>
  <c r="AX87" i="11" s="1"/>
  <c r="AT25" i="11"/>
  <c r="AT24" i="11"/>
  <c r="AX24" i="11" s="1"/>
  <c r="AT23" i="11"/>
  <c r="AT22" i="11"/>
  <c r="AX22" i="11" s="1"/>
  <c r="AT21" i="11"/>
  <c r="AT18" i="11"/>
  <c r="AX18" i="11" s="1"/>
  <c r="AT17" i="11"/>
  <c r="AX17" i="11" s="1"/>
  <c r="AT16" i="11"/>
  <c r="AX16" i="11" s="1"/>
  <c r="AT15" i="11"/>
  <c r="AT14" i="11"/>
  <c r="AT13" i="11"/>
  <c r="AT12" i="11"/>
  <c r="AX12" i="11" s="1"/>
  <c r="AT11" i="11"/>
  <c r="AT10" i="11"/>
  <c r="AX10" i="11" s="1"/>
  <c r="AU9" i="11"/>
  <c r="AT9" i="11"/>
  <c r="AX9" i="11" s="1"/>
  <c r="AT8" i="11"/>
  <c r="AT7" i="11"/>
  <c r="AT74" i="12"/>
  <c r="AX74" i="12" s="1"/>
  <c r="AT75" i="12"/>
  <c r="AT76" i="12"/>
  <c r="AX76" i="12" s="1"/>
  <c r="AT77" i="12"/>
  <c r="AX77" i="12" s="1"/>
  <c r="AT73" i="12"/>
  <c r="AT62" i="12"/>
  <c r="AX62" i="12" s="1"/>
  <c r="AT63" i="12"/>
  <c r="AX63" i="12" s="1"/>
  <c r="AT64" i="12"/>
  <c r="AX64" i="12" s="1"/>
  <c r="AT65" i="12"/>
  <c r="AX65" i="12" s="1"/>
  <c r="AT66" i="12"/>
  <c r="AX66" i="12" s="1"/>
  <c r="AT61" i="12"/>
  <c r="AX61" i="12" s="1"/>
  <c r="AT33" i="12"/>
  <c r="AX33" i="12" s="1"/>
  <c r="AT35" i="12"/>
  <c r="AX35" i="12" s="1"/>
  <c r="AT36" i="12"/>
  <c r="AX36" i="12" s="1"/>
  <c r="AT37" i="12"/>
  <c r="AX37" i="12" s="1"/>
  <c r="AT38" i="12"/>
  <c r="AT39" i="12"/>
  <c r="AX39" i="12" s="1"/>
  <c r="AT40" i="12"/>
  <c r="AX40" i="12" s="1"/>
  <c r="AT41" i="12"/>
  <c r="AX41" i="12" s="1"/>
  <c r="AT42" i="12"/>
  <c r="AX42" i="12" s="1"/>
  <c r="AT43" i="12"/>
  <c r="AT32" i="12"/>
  <c r="AX32" i="12" s="1"/>
  <c r="AX165" i="12"/>
  <c r="AX164" i="12"/>
  <c r="AX163" i="12"/>
  <c r="AX162" i="12"/>
  <c r="AX161" i="12"/>
  <c r="AT30" i="12"/>
  <c r="AT29" i="12"/>
  <c r="AX29" i="12" s="1"/>
  <c r="AT28" i="12"/>
  <c r="AT27" i="12"/>
  <c r="AX27" i="12" s="1"/>
  <c r="AT26" i="12"/>
  <c r="AX26" i="12" s="1"/>
  <c r="AT25" i="12"/>
  <c r="AT24" i="12"/>
  <c r="AT23" i="12"/>
  <c r="AX23" i="12" s="1"/>
  <c r="AT22" i="12"/>
  <c r="AT21" i="12"/>
  <c r="AX21" i="12" s="1"/>
  <c r="AT20" i="12"/>
  <c r="AX20" i="12" s="1"/>
  <c r="AT19" i="12"/>
  <c r="AX19" i="12" s="1"/>
  <c r="AT18" i="12"/>
  <c r="AT17" i="12"/>
  <c r="AT16" i="12"/>
  <c r="AT15" i="12"/>
  <c r="AX15" i="12" s="1"/>
  <c r="AT14" i="12"/>
  <c r="AT13" i="12"/>
  <c r="AX13" i="12" s="1"/>
  <c r="AT12" i="12"/>
  <c r="AT11" i="12"/>
  <c r="AX11" i="12" s="1"/>
  <c r="AT10" i="12"/>
  <c r="AU9" i="12"/>
  <c r="AT9" i="12"/>
  <c r="AX9" i="12" s="1"/>
  <c r="AT8" i="12"/>
  <c r="AT7" i="12"/>
  <c r="AX226" i="9"/>
  <c r="AX229" i="9"/>
  <c r="AX230" i="9"/>
  <c r="AX231" i="9"/>
  <c r="AX232" i="9"/>
  <c r="AX233" i="9"/>
  <c r="AX234" i="9"/>
  <c r="AX235" i="9"/>
  <c r="AX186" i="9"/>
  <c r="AX188" i="9"/>
  <c r="AX190" i="9"/>
  <c r="AX191" i="9"/>
  <c r="AX192" i="9"/>
  <c r="AX193" i="9"/>
  <c r="AX194" i="9"/>
  <c r="AX185" i="9"/>
  <c r="AX149" i="9"/>
  <c r="AX150" i="9"/>
  <c r="AX151" i="9"/>
  <c r="AX152" i="9"/>
  <c r="AX153" i="9"/>
  <c r="AX154" i="9"/>
  <c r="AX155" i="9"/>
  <c r="AX156" i="9"/>
  <c r="AX158" i="9"/>
  <c r="AX143" i="9"/>
  <c r="AX144" i="9"/>
  <c r="AX145" i="9"/>
  <c r="AX146" i="9"/>
  <c r="AX147" i="9"/>
  <c r="AX142" i="9"/>
  <c r="AX138" i="9"/>
  <c r="AX139" i="9"/>
  <c r="AX140" i="9"/>
  <c r="AX141" i="9"/>
  <c r="AX137" i="9"/>
  <c r="AX117" i="9"/>
  <c r="AX118" i="9"/>
  <c r="AX119" i="9"/>
  <c r="AX120" i="9"/>
  <c r="AX121" i="9"/>
  <c r="AX122" i="9"/>
  <c r="AX48" i="9"/>
  <c r="AX49" i="9"/>
  <c r="AX50" i="9"/>
  <c r="AX53" i="9"/>
  <c r="AX54" i="9"/>
  <c r="AX55" i="9"/>
  <c r="AX56" i="9"/>
  <c r="AX57" i="9"/>
  <c r="AX58" i="9"/>
  <c r="AX59" i="9"/>
  <c r="AX60" i="9"/>
  <c r="AX61" i="9"/>
  <c r="AX75" i="9"/>
  <c r="AX76" i="9"/>
  <c r="AX77" i="9"/>
  <c r="AX78" i="9"/>
  <c r="AX79" i="9"/>
  <c r="AX80" i="9"/>
  <c r="AX81" i="9"/>
  <c r="AX47" i="9"/>
  <c r="AX189" i="9"/>
  <c r="AX236" i="9"/>
  <c r="AX237" i="9"/>
  <c r="AX238" i="9"/>
  <c r="AX239" i="9"/>
  <c r="AX240" i="9"/>
  <c r="AW55" i="9"/>
  <c r="AW122" i="9"/>
  <c r="AW143" i="9"/>
  <c r="AW150" i="9"/>
  <c r="AW151" i="9"/>
  <c r="AW191" i="9"/>
  <c r="AW233" i="9"/>
  <c r="AX24" i="9"/>
  <c r="AX25" i="9"/>
  <c r="AX26" i="9"/>
  <c r="AX27" i="9"/>
  <c r="AX28" i="9"/>
  <c r="AX30" i="9"/>
  <c r="AX32" i="9"/>
  <c r="AX33" i="9"/>
  <c r="AX34" i="9"/>
  <c r="AX35" i="9"/>
  <c r="AX36" i="9"/>
  <c r="AX37" i="9"/>
  <c r="AX38" i="9"/>
  <c r="AX40" i="9"/>
  <c r="AX41" i="9"/>
  <c r="AX42" i="9"/>
  <c r="AX43" i="9"/>
  <c r="AX44" i="9"/>
  <c r="AT7" i="9"/>
  <c r="AT8" i="9"/>
  <c r="AT9" i="9"/>
  <c r="AX9" i="9" s="1"/>
  <c r="AU9" i="9"/>
  <c r="AW39" i="12" l="1"/>
  <c r="AW90" i="11"/>
  <c r="AW74" i="12"/>
  <c r="AW158" i="9"/>
  <c r="AW149" i="9"/>
  <c r="AW89" i="11"/>
  <c r="AW91" i="11"/>
  <c r="AW14" i="11"/>
  <c r="AW13" i="11"/>
  <c r="AV14" i="11" s="1"/>
  <c r="AW11" i="11"/>
  <c r="AW12" i="11"/>
  <c r="AW18" i="11"/>
  <c r="AW24" i="11"/>
  <c r="AW15" i="11"/>
  <c r="AW21" i="11"/>
  <c r="AW25" i="11"/>
  <c r="AW88" i="11"/>
  <c r="AW16" i="11"/>
  <c r="AW22" i="11"/>
  <c r="AX25" i="11"/>
  <c r="AX15" i="11"/>
  <c r="AW17" i="11"/>
  <c r="AW23" i="11"/>
  <c r="AX14" i="11"/>
  <c r="AX23" i="11"/>
  <c r="AX13" i="11"/>
  <c r="AW10" i="11"/>
  <c r="AW87" i="11"/>
  <c r="AX21" i="11"/>
  <c r="AX11" i="11"/>
  <c r="AW35" i="12"/>
  <c r="AW65" i="12"/>
  <c r="AW32" i="12"/>
  <c r="AW14" i="12"/>
  <c r="AW18" i="12"/>
  <c r="AW30" i="12"/>
  <c r="AW25" i="12"/>
  <c r="AW64" i="12"/>
  <c r="AW37" i="12"/>
  <c r="AW21" i="12"/>
  <c r="AW63" i="12"/>
  <c r="AW40" i="12"/>
  <c r="AW12" i="12"/>
  <c r="AW16" i="12"/>
  <c r="AW24" i="12"/>
  <c r="AW19" i="12"/>
  <c r="AW77" i="12"/>
  <c r="AW43" i="12"/>
  <c r="AW73" i="12"/>
  <c r="AW75" i="12"/>
  <c r="AX24" i="12"/>
  <c r="AW36" i="12"/>
  <c r="AW15" i="12"/>
  <c r="AW27" i="12"/>
  <c r="AW17" i="12"/>
  <c r="AX73" i="12"/>
  <c r="AX16" i="12"/>
  <c r="AW139" i="9"/>
  <c r="AW189" i="9"/>
  <c r="AX75" i="12"/>
  <c r="AX18" i="12"/>
  <c r="AW10" i="12"/>
  <c r="AW13" i="12"/>
  <c r="AW28" i="12"/>
  <c r="AW42" i="12"/>
  <c r="AW33" i="12"/>
  <c r="AX43" i="12"/>
  <c r="AX25" i="12"/>
  <c r="AX17" i="12"/>
  <c r="AW11" i="12"/>
  <c r="AW22" i="12"/>
  <c r="AW41" i="12"/>
  <c r="AX30" i="12"/>
  <c r="AX22" i="12"/>
  <c r="AX14" i="12"/>
  <c r="AW26" i="12"/>
  <c r="AW29" i="12"/>
  <c r="AW38" i="12"/>
  <c r="AX10" i="12"/>
  <c r="AX38" i="12"/>
  <c r="AX28" i="12"/>
  <c r="AX12" i="12"/>
  <c r="AW20" i="12"/>
  <c r="AW23" i="12"/>
  <c r="AW231" i="9"/>
  <c r="AW138" i="9"/>
  <c r="AW137" i="9"/>
  <c r="AW75" i="9"/>
  <c r="AW56" i="9"/>
  <c r="AW141" i="9"/>
  <c r="AW120" i="9"/>
  <c r="AW229" i="9"/>
  <c r="AW118" i="9"/>
  <c r="AW78" i="9"/>
  <c r="AW59" i="9"/>
  <c r="AW49" i="9"/>
  <c r="AW29" i="9"/>
  <c r="AW45" i="9"/>
  <c r="AW155" i="9"/>
  <c r="AW147" i="9"/>
  <c r="AW152" i="9"/>
  <c r="AW144" i="9"/>
  <c r="AW23" i="9"/>
  <c r="AW39" i="9"/>
  <c r="AW31" i="9"/>
  <c r="AW185" i="9"/>
  <c r="AW228" i="9"/>
  <c r="AW142" i="9"/>
  <c r="AW145" i="9"/>
  <c r="AW227" i="9"/>
  <c r="AW80" i="9"/>
  <c r="AW61" i="9"/>
  <c r="AW53" i="9"/>
  <c r="AW27" i="9"/>
  <c r="AW50" i="9"/>
  <c r="AW42" i="9"/>
  <c r="AW187" i="9"/>
  <c r="AW230" i="9"/>
  <c r="AW43" i="9"/>
  <c r="AW153" i="9"/>
  <c r="AW26" i="9"/>
  <c r="AW235" i="9"/>
  <c r="AW146" i="9"/>
  <c r="AW76" i="9"/>
  <c r="AW57" i="9"/>
  <c r="AX228" i="9"/>
  <c r="AW225" i="9"/>
  <c r="AW154" i="9"/>
  <c r="AX227" i="9"/>
  <c r="AW38" i="9"/>
  <c r="AW37" i="9"/>
  <c r="AW32" i="9"/>
  <c r="AX39" i="9"/>
  <c r="AX31" i="9"/>
  <c r="AX23" i="9"/>
  <c r="AW194" i="9"/>
  <c r="AW186" i="9"/>
  <c r="AW41" i="9"/>
  <c r="AW36" i="9"/>
  <c r="AW25" i="9"/>
  <c r="AX45" i="9"/>
  <c r="AX29" i="9"/>
  <c r="AW192" i="9"/>
  <c r="AW119" i="9"/>
  <c r="AW79" i="9"/>
  <c r="AW35" i="9"/>
  <c r="AW30" i="9"/>
  <c r="AX187" i="9"/>
  <c r="AW234" i="9"/>
  <c r="AW226" i="9"/>
  <c r="AW193" i="9"/>
  <c r="AW156" i="9"/>
  <c r="AW40" i="9"/>
  <c r="AW24" i="9"/>
  <c r="AW190" i="9"/>
  <c r="AW60" i="9"/>
  <c r="AW34" i="9"/>
  <c r="AW148" i="9"/>
  <c r="AW232" i="9"/>
  <c r="AW44" i="9"/>
  <c r="AW33" i="9"/>
  <c r="AW28" i="9"/>
  <c r="AW188" i="9"/>
  <c r="AW76" i="12"/>
  <c r="AW62" i="12"/>
  <c r="AW66" i="12"/>
  <c r="AW61" i="12"/>
  <c r="AX225" i="9"/>
  <c r="AX148" i="9"/>
  <c r="AW140" i="9"/>
  <c r="AW121" i="9"/>
  <c r="AW117" i="9"/>
  <c r="AW81" i="9"/>
  <c r="AW77" i="9"/>
  <c r="AW58" i="9"/>
  <c r="AW54" i="9"/>
  <c r="AW48" i="9"/>
  <c r="AW47" i="9"/>
  <c r="AV31" i="12" l="1"/>
  <c r="AV46" i="9"/>
  <c r="AV47" i="11"/>
  <c r="AV48" i="11"/>
  <c r="AV10" i="11"/>
  <c r="AV45" i="12"/>
  <c r="AV46" i="12"/>
  <c r="AV48" i="12"/>
  <c r="AV47" i="12"/>
  <c r="AV64" i="9"/>
  <c r="AV50" i="12"/>
  <c r="AV51" i="12"/>
  <c r="AV49" i="12"/>
  <c r="AV44" i="12"/>
  <c r="AV52" i="12"/>
  <c r="AV53" i="12"/>
  <c r="AV54" i="12"/>
  <c r="AV63" i="9"/>
  <c r="AV62" i="9"/>
  <c r="AV67" i="12"/>
  <c r="AV69" i="12"/>
  <c r="AV71" i="12"/>
  <c r="AV70" i="12"/>
  <c r="AV68" i="12"/>
  <c r="AV72" i="12"/>
  <c r="AV57" i="12"/>
  <c r="AV59" i="12"/>
  <c r="AV55" i="12"/>
  <c r="AV58" i="12"/>
  <c r="AV60" i="12"/>
  <c r="AV56" i="12"/>
  <c r="AV127" i="9"/>
  <c r="AV133" i="9"/>
  <c r="AV129" i="9"/>
  <c r="AV125" i="9"/>
  <c r="AV123" i="9"/>
  <c r="AV135" i="9"/>
  <c r="AV131" i="9"/>
  <c r="AV132" i="9"/>
  <c r="AV130" i="9"/>
  <c r="AV126" i="9"/>
  <c r="AV124" i="9"/>
  <c r="AV136" i="9"/>
  <c r="AV128" i="9"/>
  <c r="AV134" i="9"/>
  <c r="AV12" i="12"/>
  <c r="AV52" i="9"/>
  <c r="AV43" i="11"/>
  <c r="AV45" i="11"/>
  <c r="AV82" i="11"/>
  <c r="AV76" i="11"/>
  <c r="AV70" i="11"/>
  <c r="AV64" i="11"/>
  <c r="AV59" i="11"/>
  <c r="AV54" i="11"/>
  <c r="AV33" i="11"/>
  <c r="AV61" i="11"/>
  <c r="AV35" i="11"/>
  <c r="AV37" i="11"/>
  <c r="AV27" i="11"/>
  <c r="AV80" i="11"/>
  <c r="AV74" i="11"/>
  <c r="AV68" i="11"/>
  <c r="AV62" i="11"/>
  <c r="AV57" i="11"/>
  <c r="AV50" i="11"/>
  <c r="AV41" i="11"/>
  <c r="AV31" i="11"/>
  <c r="AV56" i="11"/>
  <c r="AV84" i="11"/>
  <c r="AV78" i="11"/>
  <c r="AV72" i="11"/>
  <c r="AV66" i="11"/>
  <c r="AV75" i="11"/>
  <c r="AV42" i="11"/>
  <c r="AV85" i="11"/>
  <c r="AV83" i="11"/>
  <c r="AV77" i="11"/>
  <c r="AV26" i="11"/>
  <c r="AV63" i="11"/>
  <c r="AV39" i="11"/>
  <c r="AV49" i="11"/>
  <c r="AV40" i="11"/>
  <c r="AV65" i="11"/>
  <c r="AV79" i="11"/>
  <c r="AV67" i="11"/>
  <c r="AV38" i="11"/>
  <c r="AV44" i="11"/>
  <c r="AV30" i="11"/>
  <c r="AV73" i="11"/>
  <c r="AV36" i="11"/>
  <c r="AV69" i="11"/>
  <c r="AV81" i="11"/>
  <c r="AV58" i="11"/>
  <c r="AV53" i="11"/>
  <c r="AV28" i="11"/>
  <c r="AV32" i="11"/>
  <c r="AV71" i="11"/>
  <c r="AV60" i="11"/>
  <c r="AV55" i="11"/>
  <c r="AV34" i="11"/>
  <c r="AV29" i="11"/>
  <c r="AV86" i="11"/>
  <c r="AV12" i="11"/>
  <c r="AV20" i="11"/>
  <c r="AV19" i="11"/>
  <c r="AV13" i="11"/>
  <c r="AV11" i="11"/>
  <c r="AV23" i="11"/>
  <c r="AV18" i="11"/>
  <c r="AV89" i="11"/>
  <c r="AV15" i="11"/>
  <c r="AV88" i="11"/>
  <c r="AV25" i="11"/>
  <c r="AV87" i="11"/>
  <c r="AV24" i="11"/>
  <c r="AV22" i="11"/>
  <c r="AV91" i="11"/>
  <c r="AV16" i="11"/>
  <c r="AV21" i="11"/>
  <c r="AV90" i="11"/>
  <c r="AV17" i="11"/>
  <c r="AV11" i="12"/>
  <c r="AV66" i="12"/>
  <c r="AV43" i="12"/>
  <c r="AV14" i="12"/>
  <c r="AV27" i="12"/>
  <c r="AV15" i="12"/>
  <c r="AV21" i="12"/>
  <c r="AV13" i="12"/>
  <c r="AV25" i="12"/>
  <c r="AV17" i="12"/>
  <c r="AV18" i="12"/>
  <c r="AV64" i="12"/>
  <c r="AV38" i="12"/>
  <c r="AV22" i="12"/>
  <c r="AV19" i="12"/>
  <c r="AV40" i="12"/>
  <c r="AV29" i="12"/>
  <c r="AV41" i="12"/>
  <c r="AV24" i="12"/>
  <c r="AV28" i="12"/>
  <c r="AV35" i="12"/>
  <c r="AV65" i="12"/>
  <c r="AV62" i="12"/>
  <c r="AV23" i="12"/>
  <c r="AV30" i="12"/>
  <c r="AV61" i="12"/>
  <c r="AV26" i="12"/>
  <c r="AV33" i="12"/>
  <c r="AV63" i="12"/>
  <c r="AV74" i="12"/>
  <c r="AV16" i="12"/>
  <c r="AV42" i="12"/>
  <c r="AV76" i="12"/>
  <c r="AV75" i="12"/>
  <c r="AV20" i="12"/>
  <c r="AV10" i="12"/>
  <c r="AV37" i="12"/>
  <c r="AV39" i="12"/>
  <c r="AV36" i="12"/>
  <c r="AV32" i="12"/>
  <c r="AV77" i="12"/>
  <c r="AV73" i="12"/>
  <c r="AV235" i="9"/>
  <c r="AV29" i="9"/>
  <c r="AV34" i="9"/>
  <c r="AV31" i="9"/>
  <c r="AV26" i="9"/>
  <c r="AV33" i="9"/>
  <c r="AV45" i="9"/>
  <c r="AV79" i="9"/>
  <c r="AV36" i="9"/>
  <c r="AV155" i="9"/>
  <c r="AV39" i="9"/>
  <c r="AV50" i="9"/>
  <c r="AV148" i="9"/>
  <c r="AV37" i="9"/>
  <c r="AV77" i="9"/>
  <c r="AV27" i="9"/>
  <c r="AV43" i="9"/>
  <c r="AV185" i="9"/>
  <c r="AV30" i="9"/>
  <c r="AV149" i="9"/>
  <c r="AV121" i="9"/>
  <c r="AV190" i="9"/>
  <c r="AV28" i="9"/>
  <c r="AV56" i="9"/>
  <c r="AV35" i="9"/>
  <c r="AV58" i="9"/>
  <c r="AV48" i="9"/>
  <c r="AV32" i="9"/>
  <c r="AV54" i="9"/>
  <c r="AV119" i="9"/>
  <c r="AV44" i="9"/>
  <c r="AV23" i="9"/>
  <c r="AV60" i="9"/>
  <c r="AV231" i="9"/>
  <c r="AV47" i="9"/>
  <c r="AV42" i="9"/>
  <c r="AV24" i="9"/>
  <c r="AV38" i="9"/>
  <c r="AV25" i="9"/>
  <c r="AV41" i="9"/>
  <c r="AV81" i="9"/>
  <c r="AV75" i="9"/>
  <c r="AV193" i="9"/>
  <c r="AV40" i="9"/>
  <c r="AV141" i="9"/>
  <c r="AV226" i="9"/>
  <c r="AV189" i="9"/>
  <c r="AV154" i="9"/>
  <c r="AV145" i="9"/>
  <c r="AV228" i="9"/>
  <c r="AV144" i="9"/>
  <c r="AV117" i="9"/>
  <c r="AV139" i="9"/>
  <c r="AV137" i="9"/>
  <c r="AV233" i="9"/>
  <c r="AV229" i="9"/>
  <c r="AV225" i="9"/>
  <c r="AV191" i="9"/>
  <c r="AV187" i="9"/>
  <c r="AV156" i="9"/>
  <c r="AV151" i="9"/>
  <c r="AV147" i="9"/>
  <c r="AV143" i="9"/>
  <c r="AV232" i="9"/>
  <c r="AV194" i="9"/>
  <c r="AV186" i="9"/>
  <c r="AV152" i="9"/>
  <c r="AV234" i="9"/>
  <c r="AV230" i="9"/>
  <c r="AV227" i="9"/>
  <c r="AV192" i="9"/>
  <c r="AV188" i="9"/>
  <c r="AV158" i="9"/>
  <c r="AV153" i="9"/>
  <c r="AV150" i="9"/>
  <c r="AV146" i="9"/>
  <c r="AV53" i="9"/>
  <c r="AV61" i="9"/>
  <c r="AV80" i="9"/>
  <c r="AV120" i="9"/>
  <c r="AV142" i="9"/>
  <c r="AV55" i="9"/>
  <c r="AV122" i="9"/>
  <c r="AV57" i="9"/>
  <c r="AV76" i="9"/>
  <c r="AV138" i="9"/>
  <c r="AV49" i="9"/>
  <c r="AV59" i="9"/>
  <c r="AV78" i="9"/>
  <c r="AV118" i="9"/>
  <c r="AV140" i="9"/>
</calcChain>
</file>

<file path=xl/sharedStrings.xml><?xml version="1.0" encoding="utf-8"?>
<sst xmlns="http://schemas.openxmlformats.org/spreadsheetml/2006/main" count="5076" uniqueCount="1367">
  <si>
    <t>項番</t>
    <rPh sb="0" eb="2">
      <t>コウバン</t>
    </rPh>
    <phoneticPr fontId="5"/>
  </si>
  <si>
    <t>レベル</t>
    <phoneticPr fontId="5"/>
  </si>
  <si>
    <t>要素内容</t>
    <rPh sb="0" eb="2">
      <t>ヨウソ</t>
    </rPh>
    <rPh sb="2" eb="4">
      <t>ナイヨウ</t>
    </rPh>
    <phoneticPr fontId="5"/>
  </si>
  <si>
    <t>最小</t>
    <phoneticPr fontId="5"/>
  </si>
  <si>
    <t>最大</t>
    <phoneticPr fontId="5"/>
  </si>
  <si>
    <t>9</t>
  </si>
  <si>
    <t>10</t>
  </si>
  <si>
    <t>11</t>
  </si>
  <si>
    <t>12</t>
  </si>
  <si>
    <t>13</t>
  </si>
  <si>
    <t>14</t>
  </si>
  <si>
    <t>15</t>
  </si>
  <si>
    <t>16</t>
  </si>
  <si>
    <t>17</t>
  </si>
  <si>
    <t>18</t>
  </si>
  <si>
    <t>19</t>
  </si>
  <si>
    <t>20</t>
  </si>
  <si>
    <t>21</t>
  </si>
  <si>
    <t>1</t>
    <phoneticPr fontId="4"/>
  </si>
  <si>
    <t>2</t>
  </si>
  <si>
    <t>2</t>
    <phoneticPr fontId="4"/>
  </si>
  <si>
    <t>3</t>
  </si>
  <si>
    <t>3</t>
    <phoneticPr fontId="4"/>
  </si>
  <si>
    <t>4</t>
  </si>
  <si>
    <t>4</t>
    <phoneticPr fontId="4"/>
  </si>
  <si>
    <t>5</t>
    <phoneticPr fontId="4"/>
  </si>
  <si>
    <t>6</t>
    <phoneticPr fontId="4"/>
  </si>
  <si>
    <t>7</t>
    <phoneticPr fontId="4"/>
  </si>
  <si>
    <t>8</t>
    <phoneticPr fontId="4"/>
  </si>
  <si>
    <t>9</t>
    <phoneticPr fontId="4"/>
  </si>
  <si>
    <t>10</t>
    <phoneticPr fontId="4"/>
  </si>
  <si>
    <t>名前空間</t>
    <rPh sb="0" eb="2">
      <t>ナマエ</t>
    </rPh>
    <rPh sb="2" eb="4">
      <t>クウカン</t>
    </rPh>
    <phoneticPr fontId="4"/>
  </si>
  <si>
    <t>　ＸＭＬ構造設計書</t>
    <rPh sb="4" eb="6">
      <t>コウゾウ</t>
    </rPh>
    <rPh sb="6" eb="9">
      <t>セッケイショ</t>
    </rPh>
    <phoneticPr fontId="4"/>
  </si>
  <si>
    <t xml:space="preserve"> 構造定義名</t>
    <rPh sb="1" eb="3">
      <t>コウゾウ</t>
    </rPh>
    <rPh sb="3" eb="5">
      <t>テイギ</t>
    </rPh>
    <rPh sb="5" eb="6">
      <t>メイ</t>
    </rPh>
    <phoneticPr fontId="4"/>
  </si>
  <si>
    <t xml:space="preserve"> 構造定義ＩＤ</t>
    <phoneticPr fontId="4"/>
  </si>
  <si>
    <t>&lt;?xml version="1.0" encoding="UTF-8"?&gt;</t>
    <phoneticPr fontId="4"/>
  </si>
  <si>
    <t>&lt;xsｄ:schema xmlns:xsｄ="http://www.w3.org/2001/XMLSchema"&gt;</t>
    <phoneticPr fontId="4"/>
  </si>
  <si>
    <t>表紙</t>
    <rPh sb="0" eb="2">
      <t>ヒョウシ</t>
    </rPh>
    <phoneticPr fontId="4"/>
  </si>
  <si>
    <t>提出先</t>
    <rPh sb="0" eb="2">
      <t>テイシュツ</t>
    </rPh>
    <rPh sb="2" eb="3">
      <t>サキ</t>
    </rPh>
    <phoneticPr fontId="4"/>
  </si>
  <si>
    <t>提出年月日</t>
    <rPh sb="0" eb="2">
      <t>テイシュツ</t>
    </rPh>
    <rPh sb="2" eb="4">
      <t>ネンゲツ</t>
    </rPh>
    <rPh sb="4" eb="5">
      <t>ヒ</t>
    </rPh>
    <phoneticPr fontId="4"/>
  </si>
  <si>
    <t>住所</t>
    <rPh sb="0" eb="2">
      <t>ジュウショ</t>
    </rPh>
    <phoneticPr fontId="4"/>
  </si>
  <si>
    <t>指定区分</t>
    <rPh sb="0" eb="2">
      <t>シテイ</t>
    </rPh>
    <rPh sb="2" eb="4">
      <t>クブン</t>
    </rPh>
    <phoneticPr fontId="8"/>
  </si>
  <si>
    <t>細分類番号</t>
    <phoneticPr fontId="8"/>
  </si>
  <si>
    <t>25</t>
  </si>
  <si>
    <t>26</t>
  </si>
  <si>
    <t>27</t>
  </si>
  <si>
    <t>28</t>
  </si>
  <si>
    <t>29</t>
  </si>
  <si>
    <t>37</t>
  </si>
  <si>
    <t>38</t>
  </si>
  <si>
    <t>39</t>
  </si>
  <si>
    <t>40</t>
  </si>
  <si>
    <t>41</t>
  </si>
  <si>
    <t>42</t>
  </si>
  <si>
    <t>43</t>
  </si>
  <si>
    <t>44</t>
  </si>
  <si>
    <t>45</t>
  </si>
  <si>
    <t>46</t>
  </si>
  <si>
    <t>47</t>
  </si>
  <si>
    <t>48</t>
  </si>
  <si>
    <t>49</t>
  </si>
  <si>
    <t>50</t>
  </si>
  <si>
    <t>51</t>
  </si>
  <si>
    <t>52</t>
  </si>
  <si>
    <t>55</t>
  </si>
  <si>
    <t>56</t>
  </si>
  <si>
    <t>57</t>
  </si>
  <si>
    <t>58</t>
  </si>
  <si>
    <t>59</t>
  </si>
  <si>
    <t>60</t>
  </si>
  <si>
    <t>61</t>
  </si>
  <si>
    <t>62</t>
  </si>
  <si>
    <t>63</t>
  </si>
  <si>
    <t>64</t>
  </si>
  <si>
    <t>65</t>
  </si>
  <si>
    <t>66</t>
  </si>
  <si>
    <t>73</t>
  </si>
  <si>
    <t>74</t>
  </si>
  <si>
    <t>75</t>
  </si>
  <si>
    <t>76</t>
  </si>
  <si>
    <t>77</t>
  </si>
  <si>
    <t>78</t>
  </si>
  <si>
    <t>79</t>
  </si>
  <si>
    <t>80</t>
  </si>
  <si>
    <t>81</t>
  </si>
  <si>
    <t>82</t>
  </si>
  <si>
    <t>83</t>
  </si>
  <si>
    <t>84</t>
  </si>
  <si>
    <t>85</t>
  </si>
  <si>
    <t>86</t>
  </si>
  <si>
    <t>87</t>
  </si>
  <si>
    <t>88</t>
  </si>
  <si>
    <t>89</t>
  </si>
  <si>
    <t>91</t>
  </si>
  <si>
    <t>92</t>
  </si>
  <si>
    <t>93</t>
  </si>
  <si>
    <t>94</t>
  </si>
  <si>
    <t>95</t>
  </si>
  <si>
    <t>96</t>
  </si>
  <si>
    <t>97</t>
  </si>
  <si>
    <t>98</t>
  </si>
  <si>
    <t>99</t>
  </si>
  <si>
    <t>100</t>
  </si>
  <si>
    <t>101</t>
  </si>
  <si>
    <t>102</t>
  </si>
  <si>
    <t>103</t>
  </si>
  <si>
    <t>104</t>
  </si>
  <si>
    <t>105</t>
  </si>
  <si>
    <t>106</t>
  </si>
  <si>
    <t>107</t>
  </si>
  <si>
    <t>108</t>
  </si>
  <si>
    <t>109</t>
  </si>
  <si>
    <t>110</t>
  </si>
  <si>
    <t>111</t>
  </si>
  <si>
    <t>112</t>
  </si>
  <si>
    <t>114</t>
  </si>
  <si>
    <t>115</t>
  </si>
  <si>
    <t>116</t>
  </si>
  <si>
    <t>117</t>
  </si>
  <si>
    <t>118</t>
  </si>
  <si>
    <t>120</t>
  </si>
  <si>
    <t>121</t>
  </si>
  <si>
    <t>7桁の整数。前ｾﾞﾛ有効。</t>
    <rPh sb="1" eb="2">
      <t>ケタ</t>
    </rPh>
    <rPh sb="3" eb="5">
      <t>セイスウ</t>
    </rPh>
    <phoneticPr fontId="4"/>
  </si>
  <si>
    <t>9桁の整数。前ｾﾞﾛ有効。</t>
    <rPh sb="1" eb="2">
      <t>ケタ</t>
    </rPh>
    <rPh sb="3" eb="5">
      <t>セイスウ</t>
    </rPh>
    <rPh sb="6" eb="7">
      <t>マエ</t>
    </rPh>
    <rPh sb="10" eb="12">
      <t>ユウコウ</t>
    </rPh>
    <phoneticPr fontId="4"/>
  </si>
  <si>
    <t>半角数字</t>
    <rPh sb="0" eb="2">
      <t>ハンカク</t>
    </rPh>
    <rPh sb="2" eb="4">
      <t>スウジ</t>
    </rPh>
    <phoneticPr fontId="4"/>
  </si>
  <si>
    <t>文字列</t>
    <rPh sb="0" eb="3">
      <t>モジレツ</t>
    </rPh>
    <phoneticPr fontId="4"/>
  </si>
  <si>
    <t>半角英数字</t>
    <rPh sb="0" eb="2">
      <t>ハンカク</t>
    </rPh>
    <rPh sb="2" eb="3">
      <t>エイ</t>
    </rPh>
    <rPh sb="3" eb="5">
      <t>スウジ</t>
    </rPh>
    <phoneticPr fontId="4"/>
  </si>
  <si>
    <t>半角数字（小数）</t>
    <rPh sb="0" eb="2">
      <t>ハンカク</t>
    </rPh>
    <rPh sb="2" eb="4">
      <t>スウジ</t>
    </rPh>
    <rPh sb="5" eb="7">
      <t>ショウスウ</t>
    </rPh>
    <phoneticPr fontId="4"/>
  </si>
  <si>
    <t>1</t>
  </si>
  <si>
    <t>0以上の整数で最大4桁。前ｾﾞﾛは有も無も有効。</t>
    <phoneticPr fontId="4"/>
  </si>
  <si>
    <t>排出年度</t>
    <rPh sb="0" eb="2">
      <t>ハイシュツ</t>
    </rPh>
    <rPh sb="2" eb="4">
      <t>ネンド</t>
    </rPh>
    <phoneticPr fontId="8"/>
  </si>
  <si>
    <t>番号</t>
    <rPh sb="0" eb="2">
      <t>バンゴウ</t>
    </rPh>
    <phoneticPr fontId="4"/>
  </si>
  <si>
    <t>合計量</t>
    <rPh sb="0" eb="2">
      <t>ゴウケイ</t>
    </rPh>
    <rPh sb="2" eb="3">
      <t>リョウ</t>
    </rPh>
    <phoneticPr fontId="6"/>
  </si>
  <si>
    <t>1</t>
    <phoneticPr fontId="5"/>
  </si>
  <si>
    <t>半角数字</t>
    <rPh sb="0" eb="2">
      <t>ハンカク</t>
    </rPh>
    <rPh sb="2" eb="4">
      <t>スウジ</t>
    </rPh>
    <phoneticPr fontId="5"/>
  </si>
  <si>
    <t>文字種</t>
    <rPh sb="0" eb="2">
      <t>モジ</t>
    </rPh>
    <rPh sb="2" eb="3">
      <t>タネ</t>
    </rPh>
    <phoneticPr fontId="4"/>
  </si>
  <si>
    <t>以下より選択
・半角
・半角数字
・半角英数字
・全角
・全角数字
・全角英数字
・文字列
(半角/全角混在)</t>
    <rPh sb="0" eb="2">
      <t>イカ</t>
    </rPh>
    <rPh sb="4" eb="6">
      <t>センタク</t>
    </rPh>
    <rPh sb="8" eb="10">
      <t>ハンカク</t>
    </rPh>
    <rPh sb="12" eb="14">
      <t>ハンカク</t>
    </rPh>
    <rPh sb="14" eb="16">
      <t>スウジ</t>
    </rPh>
    <rPh sb="18" eb="20">
      <t>ハンカク</t>
    </rPh>
    <rPh sb="20" eb="21">
      <t>エイ</t>
    </rPh>
    <rPh sb="21" eb="23">
      <t>スウジ</t>
    </rPh>
    <rPh sb="25" eb="27">
      <t>ゼンカク</t>
    </rPh>
    <rPh sb="29" eb="31">
      <t>ゼンカク</t>
    </rPh>
    <rPh sb="31" eb="33">
      <t>スウジ</t>
    </rPh>
    <rPh sb="35" eb="37">
      <t>ゼンカク</t>
    </rPh>
    <rPh sb="37" eb="40">
      <t>エイスウジ</t>
    </rPh>
    <rPh sb="42" eb="45">
      <t>モジレツ</t>
    </rPh>
    <rPh sb="47" eb="49">
      <t>ハンカク</t>
    </rPh>
    <rPh sb="50" eb="52">
      <t>ゼンカク</t>
    </rPh>
    <rPh sb="52" eb="54">
      <t>コンザイ</t>
    </rPh>
    <phoneticPr fontId="4"/>
  </si>
  <si>
    <t>項目説明（内容）</t>
    <rPh sb="0" eb="2">
      <t>コウモク</t>
    </rPh>
    <rPh sb="2" eb="4">
      <t>セツメイ</t>
    </rPh>
    <rPh sb="5" eb="7">
      <t>ナイヨウ</t>
    </rPh>
    <phoneticPr fontId="5"/>
  </si>
  <si>
    <t>属性指定</t>
    <rPh sb="0" eb="2">
      <t>ゾクセイ</t>
    </rPh>
    <rPh sb="2" eb="4">
      <t>シテイ</t>
    </rPh>
    <phoneticPr fontId="4"/>
  </si>
  <si>
    <t>　最大文字数</t>
    <rPh sb="1" eb="2">
      <t>サイ</t>
    </rPh>
    <rPh sb="2" eb="3">
      <t>ダイ</t>
    </rPh>
    <rPh sb="3" eb="4">
      <t>ブン</t>
    </rPh>
    <rPh sb="4" eb="5">
      <t>ジ</t>
    </rPh>
    <rPh sb="5" eb="6">
      <t>カズ</t>
    </rPh>
    <phoneticPr fontId="4"/>
  </si>
  <si>
    <t>作成日</t>
    <rPh sb="0" eb="3">
      <t>サクセイビ</t>
    </rPh>
    <phoneticPr fontId="4"/>
  </si>
  <si>
    <t>更新日</t>
    <rPh sb="0" eb="3">
      <t>コウシンビ</t>
    </rPh>
    <phoneticPr fontId="4"/>
  </si>
  <si>
    <t>タ　グ　名</t>
    <rPh sb="4" eb="5">
      <t>メイ</t>
    </rPh>
    <phoneticPr fontId="4"/>
  </si>
  <si>
    <t>備　　　考</t>
    <rPh sb="0" eb="1">
      <t>ソナエ</t>
    </rPh>
    <rPh sb="4" eb="5">
      <t>コウ</t>
    </rPh>
    <phoneticPr fontId="5"/>
  </si>
  <si>
    <t>必須</t>
    <rPh sb="0" eb="2">
      <t>ヒッス</t>
    </rPh>
    <phoneticPr fontId="5"/>
  </si>
  <si>
    <t>22</t>
  </si>
  <si>
    <t>23</t>
  </si>
  <si>
    <t>24</t>
  </si>
  <si>
    <t>30</t>
  </si>
  <si>
    <t>31</t>
  </si>
  <si>
    <t>32</t>
  </si>
  <si>
    <t>33</t>
  </si>
  <si>
    <t>34</t>
  </si>
  <si>
    <t>36</t>
  </si>
  <si>
    <t>○</t>
    <phoneticPr fontId="4"/>
  </si>
  <si>
    <t>出現回数
(繰 返）</t>
    <rPh sb="0" eb="2">
      <t>シュツゲン</t>
    </rPh>
    <rPh sb="2" eb="4">
      <t>カイスウ</t>
    </rPh>
    <rPh sb="6" eb="7">
      <t>ク</t>
    </rPh>
    <rPh sb="8" eb="9">
      <t>カエ</t>
    </rPh>
    <phoneticPr fontId="4"/>
  </si>
  <si>
    <t>○印無の項目は空タグの場合あり</t>
    <rPh sb="1" eb="2">
      <t>シルシ</t>
    </rPh>
    <rPh sb="2" eb="3">
      <t>ナ</t>
    </rPh>
    <rPh sb="4" eb="6">
      <t>コウモク</t>
    </rPh>
    <rPh sb="7" eb="8">
      <t>カラ</t>
    </rPh>
    <rPh sb="11" eb="13">
      <t>バアイ</t>
    </rPh>
    <phoneticPr fontId="5"/>
  </si>
  <si>
    <t>タグの出現回数
（1より大きい場合は繰り返しあり。最小が0の場合は、出力されない場合あり）</t>
    <rPh sb="3" eb="5">
      <t>シュツゲン</t>
    </rPh>
    <rPh sb="5" eb="7">
      <t>カイスウ</t>
    </rPh>
    <rPh sb="13" eb="14">
      <t>オオ</t>
    </rPh>
    <rPh sb="16" eb="18">
      <t>バアイ</t>
    </rPh>
    <rPh sb="19" eb="20">
      <t>ク</t>
    </rPh>
    <rPh sb="21" eb="22">
      <t>カエ</t>
    </rPh>
    <rPh sb="26" eb="28">
      <t>サイショウ</t>
    </rPh>
    <rPh sb="31" eb="33">
      <t>バアイ</t>
    </rPh>
    <rPh sb="35" eb="37">
      <t>シュツリョク</t>
    </rPh>
    <rPh sb="41" eb="43">
      <t>バアイ</t>
    </rPh>
    <phoneticPr fontId="4"/>
  </si>
  <si>
    <t>半角数字</t>
    <phoneticPr fontId="4"/>
  </si>
  <si>
    <t>5</t>
  </si>
  <si>
    <t>6</t>
  </si>
  <si>
    <t>7</t>
  </si>
  <si>
    <t>8</t>
  </si>
  <si>
    <t>－</t>
    <phoneticPr fontId="5"/>
  </si>
  <si>
    <t>氏名</t>
    <rPh sb="0" eb="2">
      <t>シメイ</t>
    </rPh>
    <phoneticPr fontId="5"/>
  </si>
  <si>
    <t>電話番号</t>
    <rPh sb="0" eb="2">
      <t>デンワ</t>
    </rPh>
    <rPh sb="2" eb="4">
      <t>バンゴウ</t>
    </rPh>
    <phoneticPr fontId="5"/>
  </si>
  <si>
    <t>係数値</t>
    <rPh sb="0" eb="2">
      <t>ケイスウ</t>
    </rPh>
    <rPh sb="2" eb="3">
      <t>アタイ</t>
    </rPh>
    <phoneticPr fontId="6"/>
  </si>
  <si>
    <t>温室効果ガス算定係数Array</t>
    <rPh sb="0" eb="2">
      <t>オンシツ</t>
    </rPh>
    <rPh sb="2" eb="4">
      <t>コウカ</t>
    </rPh>
    <rPh sb="6" eb="8">
      <t>サンテイ</t>
    </rPh>
    <rPh sb="8" eb="10">
      <t>ケイスウ</t>
    </rPh>
    <phoneticPr fontId="5"/>
  </si>
  <si>
    <t>温室効果ガス算定係数</t>
    <rPh sb="0" eb="2">
      <t>オンシツ</t>
    </rPh>
    <rPh sb="2" eb="4">
      <t>コウカ</t>
    </rPh>
    <rPh sb="6" eb="8">
      <t>サンテイ</t>
    </rPh>
    <rPh sb="8" eb="10">
      <t>ケイスウ</t>
    </rPh>
    <phoneticPr fontId="6"/>
  </si>
  <si>
    <t>事業分類明細Array</t>
    <rPh sb="4" eb="6">
      <t>メイサイ</t>
    </rPh>
    <phoneticPr fontId="4"/>
  </si>
  <si>
    <t>事業分類明細</t>
    <rPh sb="4" eb="6">
      <t>メイサイ</t>
    </rPh>
    <phoneticPr fontId="4"/>
  </si>
  <si>
    <t>事業名称</t>
    <phoneticPr fontId="5"/>
  </si>
  <si>
    <t>根拠</t>
    <rPh sb="0" eb="2">
      <t>コンキョ</t>
    </rPh>
    <phoneticPr fontId="6"/>
  </si>
  <si>
    <t>適用範囲</t>
    <rPh sb="0" eb="2">
      <t>テキヨウ</t>
    </rPh>
    <rPh sb="2" eb="4">
      <t>ハンイ</t>
    </rPh>
    <phoneticPr fontId="6"/>
  </si>
  <si>
    <t>調整後温室効果ガス算定係数Array</t>
    <rPh sb="0" eb="2">
      <t>チョウセイ</t>
    </rPh>
    <rPh sb="2" eb="3">
      <t>ゴ</t>
    </rPh>
    <rPh sb="3" eb="5">
      <t>オンシツ</t>
    </rPh>
    <rPh sb="5" eb="7">
      <t>コウカ</t>
    </rPh>
    <rPh sb="9" eb="11">
      <t>サンテイ</t>
    </rPh>
    <rPh sb="11" eb="13">
      <t>ケイスウ</t>
    </rPh>
    <phoneticPr fontId="5"/>
  </si>
  <si>
    <t>調整後温室効果ガス算定係数</t>
    <rPh sb="0" eb="2">
      <t>チョウセイ</t>
    </rPh>
    <rPh sb="2" eb="3">
      <t>ゴ</t>
    </rPh>
    <rPh sb="3" eb="5">
      <t>オンシツ</t>
    </rPh>
    <rPh sb="5" eb="7">
      <t>コウカ</t>
    </rPh>
    <rPh sb="9" eb="11">
      <t>サンテイ</t>
    </rPh>
    <rPh sb="11" eb="13">
      <t>ケイスウ</t>
    </rPh>
    <phoneticPr fontId="6"/>
  </si>
  <si>
    <t>明細Array</t>
    <rPh sb="0" eb="2">
      <t>メイサイ</t>
    </rPh>
    <phoneticPr fontId="6"/>
  </si>
  <si>
    <t>明細</t>
    <rPh sb="0" eb="2">
      <t>メイサイ</t>
    </rPh>
    <phoneticPr fontId="6"/>
  </si>
  <si>
    <t>Teishutsubi</t>
    <phoneticPr fontId="5"/>
  </si>
  <si>
    <t>Haishutsu_Sakugen</t>
    <phoneticPr fontId="5"/>
  </si>
  <si>
    <t>削減量種別</t>
    <rPh sb="0" eb="2">
      <t>サクゲン</t>
    </rPh>
    <rPh sb="2" eb="3">
      <t>リョウ</t>
    </rPh>
    <rPh sb="3" eb="5">
      <t>シュベツ</t>
    </rPh>
    <phoneticPr fontId="6"/>
  </si>
  <si>
    <t>Address</t>
    <phoneticPr fontId="5"/>
  </si>
  <si>
    <t>郵便番号</t>
    <phoneticPr fontId="4"/>
  </si>
  <si>
    <t>Atai</t>
    <phoneticPr fontId="5"/>
  </si>
  <si>
    <t>Name</t>
    <phoneticPr fontId="5"/>
  </si>
  <si>
    <t>Kbn</t>
    <phoneticPr fontId="5"/>
  </si>
  <si>
    <t>調整後温室効果ガス排出量</t>
    <rPh sb="0" eb="3">
      <t>チョウセイゴ</t>
    </rPh>
    <rPh sb="3" eb="5">
      <t>オンシツ</t>
    </rPh>
    <rPh sb="5" eb="7">
      <t>コウカ</t>
    </rPh>
    <rPh sb="9" eb="11">
      <t>ハイシュツ</t>
    </rPh>
    <rPh sb="11" eb="12">
      <t>リョウ</t>
    </rPh>
    <phoneticPr fontId="5"/>
  </si>
  <si>
    <t>排出削減量Array</t>
    <rPh sb="0" eb="2">
      <t>ハイシュツ</t>
    </rPh>
    <rPh sb="2" eb="4">
      <t>サクゲン</t>
    </rPh>
    <rPh sb="4" eb="5">
      <t>リョウ</t>
    </rPh>
    <phoneticPr fontId="5"/>
  </si>
  <si>
    <t>排出削減量</t>
    <phoneticPr fontId="5"/>
  </si>
  <si>
    <t>国内認証削減量情報Array</t>
    <rPh sb="0" eb="2">
      <t>コクナイ</t>
    </rPh>
    <rPh sb="2" eb="4">
      <t>ニンショウ</t>
    </rPh>
    <rPh sb="4" eb="6">
      <t>サクゲン</t>
    </rPh>
    <rPh sb="6" eb="7">
      <t>リョウ</t>
    </rPh>
    <rPh sb="7" eb="9">
      <t>ジョウホウ</t>
    </rPh>
    <phoneticPr fontId="5"/>
  </si>
  <si>
    <t>国内認証削減量情報</t>
    <rPh sb="0" eb="2">
      <t>コクナイ</t>
    </rPh>
    <rPh sb="2" eb="4">
      <t>ニンショウ</t>
    </rPh>
    <rPh sb="4" eb="6">
      <t>サクゲン</t>
    </rPh>
    <rPh sb="6" eb="7">
      <t>リョウ</t>
    </rPh>
    <rPh sb="7" eb="9">
      <t>ジョウホウ</t>
    </rPh>
    <phoneticPr fontId="5"/>
  </si>
  <si>
    <t>Haishutsu_Nendo</t>
    <phoneticPr fontId="5"/>
  </si>
  <si>
    <t>Renban</t>
    <phoneticPr fontId="5"/>
  </si>
  <si>
    <t>No</t>
    <phoneticPr fontId="5"/>
  </si>
  <si>
    <t>Konkyo</t>
    <phoneticPr fontId="5"/>
  </si>
  <si>
    <t>Tekiyo</t>
    <phoneticPr fontId="5"/>
  </si>
  <si>
    <t>Naiyo</t>
    <phoneticPr fontId="5"/>
  </si>
  <si>
    <t>Haishutsu_Sakugen_Array</t>
    <phoneticPr fontId="5"/>
  </si>
  <si>
    <t>Shurui</t>
    <phoneticPr fontId="5"/>
  </si>
  <si>
    <t>Gokeiryo</t>
    <phoneticPr fontId="5"/>
  </si>
  <si>
    <t>Sakugen_Array</t>
    <phoneticPr fontId="5"/>
  </si>
  <si>
    <t>Sakugen</t>
    <phoneticPr fontId="5"/>
  </si>
  <si>
    <t>50</t>
    <phoneticPr fontId="5"/>
  </si>
  <si>
    <t>63</t>
    <phoneticPr fontId="5"/>
  </si>
  <si>
    <t>Zip</t>
    <phoneticPr fontId="5"/>
  </si>
  <si>
    <t>Tel</t>
    <phoneticPr fontId="5"/>
  </si>
  <si>
    <t>JigyoBunrui</t>
    <phoneticPr fontId="5"/>
  </si>
  <si>
    <t>Shubetsu</t>
    <phoneticPr fontId="5"/>
  </si>
  <si>
    <t>Meisai_Array</t>
    <phoneticPr fontId="5"/>
  </si>
  <si>
    <t>Meisai</t>
    <phoneticPr fontId="5"/>
  </si>
  <si>
    <t>文字コード</t>
    <rPh sb="0" eb="2">
      <t>モジ</t>
    </rPh>
    <phoneticPr fontId="5"/>
  </si>
  <si>
    <t>改行コード</t>
    <rPh sb="0" eb="2">
      <t>カイギョウ</t>
    </rPh>
    <phoneticPr fontId="5"/>
  </si>
  <si>
    <t>\ｎ</t>
    <phoneticPr fontId="5"/>
  </si>
  <si>
    <t>■XMLファイル</t>
    <phoneticPr fontId="5"/>
  </si>
  <si>
    <t>空タグ</t>
    <rPh sb="0" eb="1">
      <t>カラ</t>
    </rPh>
    <phoneticPr fontId="5"/>
  </si>
  <si>
    <t>(記述例）</t>
    <rPh sb="1" eb="3">
      <t>キジュツ</t>
    </rPh>
    <rPh sb="3" eb="4">
      <t>レイ</t>
    </rPh>
    <phoneticPr fontId="5"/>
  </si>
  <si>
    <t>　&lt;A△/&gt;</t>
    <phoneticPr fontId="5"/>
  </si>
  <si>
    <t>△は半角空白１文字</t>
    <rPh sb="2" eb="4">
      <t>ハンカク</t>
    </rPh>
    <rPh sb="4" eb="6">
      <t>クウハク</t>
    </rPh>
    <rPh sb="7" eb="9">
      <t>モジ</t>
    </rPh>
    <phoneticPr fontId="5"/>
  </si>
  <si>
    <t>西暦8桁(yyyymmdd）固定</t>
    <rPh sb="0" eb="2">
      <t>セイレキ</t>
    </rPh>
    <rPh sb="3" eb="4">
      <t>ケタ</t>
    </rPh>
    <rPh sb="14" eb="16">
      <t>コテイ</t>
    </rPh>
    <phoneticPr fontId="5"/>
  </si>
  <si>
    <t>西暦4桁（年度）　（ｙｙｙｙ固定）</t>
    <rPh sb="0" eb="2">
      <t>セイレキ</t>
    </rPh>
    <rPh sb="3" eb="4">
      <t>ケタ</t>
    </rPh>
    <rPh sb="5" eb="7">
      <t>ネンド</t>
    </rPh>
    <rPh sb="14" eb="16">
      <t>コテイ</t>
    </rPh>
    <phoneticPr fontId="4"/>
  </si>
  <si>
    <t>999-9999形式に編集(8桁）。</t>
    <rPh sb="8" eb="10">
      <t>ケイシキ</t>
    </rPh>
    <phoneticPr fontId="5"/>
  </si>
  <si>
    <t>空タグと"N/A"の区別</t>
    <rPh sb="0" eb="1">
      <t>カラ</t>
    </rPh>
    <rPh sb="10" eb="12">
      <t>クベツ</t>
    </rPh>
    <phoneticPr fontId="5"/>
  </si>
  <si>
    <t>・値が一意に定まらず設定不可の場合</t>
    <rPh sb="1" eb="2">
      <t>アタイ</t>
    </rPh>
    <rPh sb="3" eb="5">
      <t>イチイ</t>
    </rPh>
    <rPh sb="6" eb="7">
      <t>サダ</t>
    </rPh>
    <rPh sb="10" eb="12">
      <t>セッテイ</t>
    </rPh>
    <rPh sb="12" eb="14">
      <t>フカ</t>
    </rPh>
    <rPh sb="15" eb="17">
      <t>バアイ</t>
    </rPh>
    <phoneticPr fontId="5"/>
  </si>
  <si>
    <t>・未使用項目</t>
    <rPh sb="1" eb="4">
      <t>ミシヨウ</t>
    </rPh>
    <rPh sb="4" eb="6">
      <t>コウモク</t>
    </rPh>
    <phoneticPr fontId="5"/>
  </si>
  <si>
    <t>値が設定されない項目で以下の場合は"N/A"を設定</t>
    <rPh sb="0" eb="1">
      <t>アタイ</t>
    </rPh>
    <rPh sb="2" eb="4">
      <t>セッテイ</t>
    </rPh>
    <rPh sb="8" eb="10">
      <t>コウモク</t>
    </rPh>
    <rPh sb="11" eb="13">
      <t>イカ</t>
    </rPh>
    <rPh sb="14" eb="16">
      <t>バアイ</t>
    </rPh>
    <rPh sb="23" eb="25">
      <t>セッテイ</t>
    </rPh>
    <phoneticPr fontId="5"/>
  </si>
  <si>
    <t>特殊文字</t>
    <rPh sb="0" eb="2">
      <t>トクシュ</t>
    </rPh>
    <rPh sb="2" eb="4">
      <t>モジ</t>
    </rPh>
    <phoneticPr fontId="5"/>
  </si>
  <si>
    <t>入力値をそのまま設定</t>
    <rPh sb="0" eb="2">
      <t>ニュウリョク</t>
    </rPh>
    <rPh sb="2" eb="3">
      <t>アタイ</t>
    </rPh>
    <rPh sb="8" eb="10">
      <t>セッテイ</t>
    </rPh>
    <phoneticPr fontId="5"/>
  </si>
  <si>
    <t>温室効果ガス算定排出量等の報告書　様式第１</t>
  </si>
  <si>
    <t>住所ふりがな</t>
    <rPh sb="0" eb="2">
      <t>ジュウショ</t>
    </rPh>
    <phoneticPr fontId="4"/>
  </si>
  <si>
    <t>特定排出者コード</t>
    <phoneticPr fontId="4"/>
  </si>
  <si>
    <t>特定排出者の名称</t>
    <phoneticPr fontId="5"/>
  </si>
  <si>
    <t>特定排出者の名称ふりがな</t>
    <rPh sb="0" eb="2">
      <t>トクテイ</t>
    </rPh>
    <rPh sb="2" eb="5">
      <t>ハイシュツシャ</t>
    </rPh>
    <rPh sb="6" eb="8">
      <t>メイショウ</t>
    </rPh>
    <phoneticPr fontId="5"/>
  </si>
  <si>
    <t>前回の報告における名称</t>
    <rPh sb="0" eb="2">
      <t>ゼンカイ</t>
    </rPh>
    <rPh sb="3" eb="5">
      <t>ホウコク</t>
    </rPh>
    <rPh sb="9" eb="11">
      <t>メイショウ</t>
    </rPh>
    <phoneticPr fontId="5"/>
  </si>
  <si>
    <t>所在地</t>
    <phoneticPr fontId="4"/>
  </si>
  <si>
    <t>商標又は商号等</t>
    <rPh sb="0" eb="2">
      <t>ショウヒョウ</t>
    </rPh>
    <rPh sb="2" eb="3">
      <t>マタ</t>
    </rPh>
    <rPh sb="4" eb="6">
      <t>ショウゴウ</t>
    </rPh>
    <rPh sb="6" eb="7">
      <t>トウ</t>
    </rPh>
    <phoneticPr fontId="8"/>
  </si>
  <si>
    <t>特定排出者の主たる事業</t>
    <rPh sb="0" eb="2">
      <t>トクテイ</t>
    </rPh>
    <rPh sb="2" eb="5">
      <t>ハイシュツシャ</t>
    </rPh>
    <rPh sb="6" eb="7">
      <t>シュ</t>
    </rPh>
    <rPh sb="9" eb="11">
      <t>ジギョウ</t>
    </rPh>
    <phoneticPr fontId="5"/>
  </si>
  <si>
    <t>事業コード</t>
    <rPh sb="0" eb="2">
      <t>ジギョウ</t>
    </rPh>
    <phoneticPr fontId="5"/>
  </si>
  <si>
    <t>権利利益の保護に係る請求の有無</t>
    <rPh sb="0" eb="2">
      <t>ケンリ</t>
    </rPh>
    <rPh sb="2" eb="4">
      <t>リエキ</t>
    </rPh>
    <rPh sb="5" eb="7">
      <t>ホゴ</t>
    </rPh>
    <rPh sb="8" eb="9">
      <t>カカワ</t>
    </rPh>
    <rPh sb="10" eb="12">
      <t>セイキュウ</t>
    </rPh>
    <rPh sb="13" eb="15">
      <t>ウム</t>
    </rPh>
    <phoneticPr fontId="5"/>
  </si>
  <si>
    <t>その他の関連情報の提供の有無</t>
    <rPh sb="2" eb="3">
      <t>タ</t>
    </rPh>
    <rPh sb="4" eb="6">
      <t>カンレン</t>
    </rPh>
    <rPh sb="6" eb="8">
      <t>ジョウホウ</t>
    </rPh>
    <rPh sb="9" eb="11">
      <t>テイキョウ</t>
    </rPh>
    <rPh sb="12" eb="14">
      <t>ウム</t>
    </rPh>
    <phoneticPr fontId="5"/>
  </si>
  <si>
    <t>担当者</t>
    <rPh sb="0" eb="3">
      <t>タントウシャ</t>
    </rPh>
    <phoneticPr fontId="5"/>
  </si>
  <si>
    <t>"1"(有） or "2"(無)</t>
    <rPh sb="4" eb="5">
      <t>アリ</t>
    </rPh>
    <rPh sb="14" eb="15">
      <t>ナ</t>
    </rPh>
    <phoneticPr fontId="4"/>
  </si>
  <si>
    <t>部署</t>
    <rPh sb="0" eb="2">
      <t>ブショ</t>
    </rPh>
    <phoneticPr fontId="5"/>
  </si>
  <si>
    <t>氏名ふりがな</t>
    <rPh sb="0" eb="2">
      <t>シメイ</t>
    </rPh>
    <phoneticPr fontId="5"/>
  </si>
  <si>
    <t>第1表
(温室効果ガス算定排出量)</t>
    <rPh sb="5" eb="7">
      <t>オンシツ</t>
    </rPh>
    <rPh sb="7" eb="9">
      <t>コウカ</t>
    </rPh>
    <rPh sb="11" eb="13">
      <t>サンテイ</t>
    </rPh>
    <rPh sb="13" eb="15">
      <t>ハイシュツ</t>
    </rPh>
    <rPh sb="15" eb="16">
      <t>リョウ</t>
    </rPh>
    <phoneticPr fontId="5"/>
  </si>
  <si>
    <t>「特定排出者の全体及び事業分類ごとの温室効果ガス算定排出量」の入力内容。</t>
    <rPh sb="31" eb="33">
      <t>ニュウリョク</t>
    </rPh>
    <rPh sb="33" eb="35">
      <t>ナイヨウ</t>
    </rPh>
    <phoneticPr fontId="5"/>
  </si>
  <si>
    <t>特定排出者全体</t>
    <rPh sb="0" eb="2">
      <t>トクテイ</t>
    </rPh>
    <rPh sb="2" eb="5">
      <t>ハイシュツシャ</t>
    </rPh>
    <rPh sb="5" eb="7">
      <t>ゼンタイ</t>
    </rPh>
    <phoneticPr fontId="5"/>
  </si>
  <si>
    <t>②非エネルギー起源CO2</t>
  </si>
  <si>
    <t>③廃棄物の原燃料使用に伴う非エネルギー起源CO2</t>
  </si>
  <si>
    <t>④メタン</t>
  </si>
  <si>
    <t>⑤N2O</t>
  </si>
  <si>
    <t>⑥HFC</t>
  </si>
  <si>
    <t>⑦PFC</t>
  </si>
  <si>
    <t>⑧SF6</t>
  </si>
  <si>
    <t>第2表</t>
    <rPh sb="0" eb="1">
      <t>ダイ</t>
    </rPh>
    <rPh sb="2" eb="3">
      <t>ヒョウ</t>
    </rPh>
    <phoneticPr fontId="5"/>
  </si>
  <si>
    <t>第3表-1</t>
    <rPh sb="0" eb="1">
      <t>ダイ</t>
    </rPh>
    <rPh sb="2" eb="3">
      <t>ヒョウ</t>
    </rPh>
    <phoneticPr fontId="5"/>
  </si>
  <si>
    <t>第3表-2</t>
    <rPh sb="0" eb="1">
      <t>ダイ</t>
    </rPh>
    <rPh sb="2" eb="3">
      <t>ヒョウ</t>
    </rPh>
    <phoneticPr fontId="5"/>
  </si>
  <si>
    <t>第4表</t>
    <rPh sb="0" eb="1">
      <t>ダイ</t>
    </rPh>
    <rPh sb="2" eb="3">
      <t>ヒョウ</t>
    </rPh>
    <phoneticPr fontId="5"/>
  </si>
  <si>
    <t>温室効果ガスである物質の区分</t>
    <rPh sb="0" eb="2">
      <t>オンシツ</t>
    </rPh>
    <rPh sb="2" eb="4">
      <t>コウカ</t>
    </rPh>
    <rPh sb="9" eb="11">
      <t>ブッシツ</t>
    </rPh>
    <rPh sb="12" eb="14">
      <t>クブン</t>
    </rPh>
    <phoneticPr fontId="5"/>
  </si>
  <si>
    <t>当該算定方法又は係数の内容</t>
    <rPh sb="0" eb="2">
      <t>トウガイ</t>
    </rPh>
    <rPh sb="2" eb="4">
      <t>サンテイ</t>
    </rPh>
    <rPh sb="4" eb="6">
      <t>ホウホウ</t>
    </rPh>
    <rPh sb="6" eb="7">
      <t>マタ</t>
    </rPh>
    <rPh sb="8" eb="10">
      <t>ケイスウ</t>
    </rPh>
    <rPh sb="11" eb="13">
      <t>ナイヨウ</t>
    </rPh>
    <phoneticPr fontId="5"/>
  </si>
  <si>
    <t>第5表-1</t>
    <rPh sb="0" eb="1">
      <t>ダイ</t>
    </rPh>
    <rPh sb="2" eb="3">
      <t>ヒョウ</t>
    </rPh>
    <phoneticPr fontId="5"/>
  </si>
  <si>
    <t>第5表-2</t>
    <rPh sb="0" eb="1">
      <t>ダイ</t>
    </rPh>
    <rPh sb="2" eb="3">
      <t>ヒョウ</t>
    </rPh>
    <phoneticPr fontId="5"/>
  </si>
  <si>
    <t>第6表</t>
    <rPh sb="0" eb="1">
      <t>ダイ</t>
    </rPh>
    <rPh sb="2" eb="3">
      <t>ヒョウ</t>
    </rPh>
    <phoneticPr fontId="5"/>
  </si>
  <si>
    <t>特定排出者が設置する特定事業所の一覧</t>
    <rPh sb="0" eb="2">
      <t>トクテイ</t>
    </rPh>
    <rPh sb="2" eb="5">
      <t>ハイシュツシャ</t>
    </rPh>
    <rPh sb="6" eb="8">
      <t>セッチ</t>
    </rPh>
    <rPh sb="10" eb="12">
      <t>トクテイ</t>
    </rPh>
    <rPh sb="12" eb="15">
      <t>ジギョウショ</t>
    </rPh>
    <rPh sb="16" eb="18">
      <t>イチラン</t>
    </rPh>
    <phoneticPr fontId="5"/>
  </si>
  <si>
    <t>210</t>
    <phoneticPr fontId="5"/>
  </si>
  <si>
    <t>0以上の整数で最大4桁。前ｾﾞﾛは有も無も有効。</t>
    <phoneticPr fontId="4"/>
  </si>
  <si>
    <t>事業所番号</t>
  </si>
  <si>
    <t>事業所の名称</t>
  </si>
  <si>
    <t>事業コード</t>
  </si>
  <si>
    <t>事業の名称</t>
  </si>
  <si>
    <t>1からの連番</t>
    <phoneticPr fontId="5"/>
  </si>
  <si>
    <t>（別紙）【特定事業所単位の報告】</t>
    <rPh sb="1" eb="3">
      <t>ベッシ</t>
    </rPh>
    <rPh sb="5" eb="7">
      <t>トクテイ</t>
    </rPh>
    <rPh sb="7" eb="10">
      <t>ジギョウショ</t>
    </rPh>
    <rPh sb="10" eb="12">
      <t>タンイ</t>
    </rPh>
    <rPh sb="13" eb="15">
      <t>ホウコク</t>
    </rPh>
    <phoneticPr fontId="4"/>
  </si>
  <si>
    <t>事業所の名称</t>
    <phoneticPr fontId="5"/>
  </si>
  <si>
    <t>事業所の名称ふりがな</t>
    <rPh sb="0" eb="3">
      <t>ジギョウショ</t>
    </rPh>
    <rPh sb="4" eb="6">
      <t>メイショウ</t>
    </rPh>
    <phoneticPr fontId="5"/>
  </si>
  <si>
    <t>事業所において行われる事業</t>
    <rPh sb="0" eb="3">
      <t>ジギョウショ</t>
    </rPh>
    <rPh sb="7" eb="8">
      <t>オコナ</t>
    </rPh>
    <rPh sb="11" eb="13">
      <t>ジギョウ</t>
    </rPh>
    <phoneticPr fontId="5"/>
  </si>
  <si>
    <t>2桁の整数。前ｾﾞﾛ有効。</t>
    <rPh sb="1" eb="2">
      <t>ケタ</t>
    </rPh>
    <rPh sb="3" eb="5">
      <t>セイスウ</t>
    </rPh>
    <rPh sb="6" eb="7">
      <t>マエ</t>
    </rPh>
    <rPh sb="10" eb="12">
      <t>ユウコウ</t>
    </rPh>
    <phoneticPr fontId="4"/>
  </si>
  <si>
    <t>表紙</t>
    <rPh sb="0" eb="2">
      <t>ヒョウシ</t>
    </rPh>
    <phoneticPr fontId="5"/>
  </si>
  <si>
    <t>別紙第１表</t>
    <rPh sb="0" eb="2">
      <t>ベッシ</t>
    </rPh>
    <rPh sb="2" eb="3">
      <t>ダイ</t>
    </rPh>
    <rPh sb="4" eb="5">
      <t>ヒョウ</t>
    </rPh>
    <phoneticPr fontId="5"/>
  </si>
  <si>
    <t>別紙第３表</t>
    <phoneticPr fontId="5"/>
  </si>
  <si>
    <t>異なる算定方法又は係数Array</t>
    <rPh sb="0" eb="1">
      <t>コト</t>
    </rPh>
    <rPh sb="3" eb="5">
      <t>サンテイ</t>
    </rPh>
    <rPh sb="5" eb="7">
      <t>ホウホウ</t>
    </rPh>
    <rPh sb="7" eb="8">
      <t>マタ</t>
    </rPh>
    <rPh sb="9" eb="11">
      <t>ケイスウ</t>
    </rPh>
    <phoneticPr fontId="5"/>
  </si>
  <si>
    <t>異なる算定方法又は係数</t>
    <rPh sb="0" eb="1">
      <t>コト</t>
    </rPh>
    <rPh sb="3" eb="5">
      <t>サンテイ</t>
    </rPh>
    <rPh sb="5" eb="7">
      <t>ホウホウ</t>
    </rPh>
    <rPh sb="7" eb="8">
      <t>マタ</t>
    </rPh>
    <rPh sb="9" eb="11">
      <t>ケイスウ</t>
    </rPh>
    <phoneticPr fontId="6"/>
  </si>
  <si>
    <t>温対法様式第１（温室効果ガス算定排出量等の報告書）</t>
    <rPh sb="0" eb="1">
      <t>アツシ</t>
    </rPh>
    <rPh sb="1" eb="2">
      <t>タイ</t>
    </rPh>
    <rPh sb="2" eb="3">
      <t>ホウ</t>
    </rPh>
    <rPh sb="3" eb="5">
      <t>ヨウシキ</t>
    </rPh>
    <rPh sb="5" eb="6">
      <t>ダイ</t>
    </rPh>
    <rPh sb="8" eb="10">
      <t>オンシツ</t>
    </rPh>
    <rPh sb="10" eb="12">
      <t>コウカ</t>
    </rPh>
    <rPh sb="14" eb="16">
      <t>サンテイ</t>
    </rPh>
    <rPh sb="16" eb="18">
      <t>ハイシュツ</t>
    </rPh>
    <rPh sb="18" eb="20">
      <t>リョウナド</t>
    </rPh>
    <rPh sb="21" eb="24">
      <t>ホウコクショ</t>
    </rPh>
    <phoneticPr fontId="4"/>
  </si>
  <si>
    <t>報告者</t>
    <rPh sb="0" eb="3">
      <t>ホウコクシャ</t>
    </rPh>
    <phoneticPr fontId="4"/>
  </si>
  <si>
    <t>温対法様式第2（温室効果ガス算定排出量の増減の状況に関する情報その他の情報）</t>
    <rPh sb="0" eb="1">
      <t>アツシ</t>
    </rPh>
    <rPh sb="1" eb="2">
      <t>タイ</t>
    </rPh>
    <rPh sb="2" eb="3">
      <t>ホウ</t>
    </rPh>
    <rPh sb="3" eb="5">
      <t>ヨウシキ</t>
    </rPh>
    <rPh sb="5" eb="6">
      <t>ダイ</t>
    </rPh>
    <rPh sb="8" eb="10">
      <t>オンシツ</t>
    </rPh>
    <rPh sb="10" eb="12">
      <t>コウカ</t>
    </rPh>
    <rPh sb="14" eb="16">
      <t>サンテイ</t>
    </rPh>
    <rPh sb="16" eb="18">
      <t>ハイシュツ</t>
    </rPh>
    <rPh sb="18" eb="19">
      <t>リョウ</t>
    </rPh>
    <rPh sb="20" eb="22">
      <t>ゾウゲン</t>
    </rPh>
    <rPh sb="23" eb="25">
      <t>ジョウキョウ</t>
    </rPh>
    <rPh sb="26" eb="27">
      <t>カン</t>
    </rPh>
    <rPh sb="29" eb="31">
      <t>ジョウホウ</t>
    </rPh>
    <rPh sb="33" eb="34">
      <t>タ</t>
    </rPh>
    <rPh sb="35" eb="37">
      <t>ジョウホウ</t>
    </rPh>
    <phoneticPr fontId="4"/>
  </si>
  <si>
    <t>温室効果ガス算定排出量の増減の状況に関する情報その他の情報　様式第２</t>
    <phoneticPr fontId="5"/>
  </si>
  <si>
    <t>"1"(特定排出者全体） or "2"(当事業所のみ)</t>
    <phoneticPr fontId="4"/>
  </si>
  <si>
    <t>温室効果ガスに関する情報</t>
    <rPh sb="7" eb="8">
      <t>カン</t>
    </rPh>
    <rPh sb="10" eb="12">
      <t>ジョウホウ</t>
    </rPh>
    <phoneticPr fontId="5"/>
  </si>
  <si>
    <t>算定排出量の増減の状況に関する情報</t>
    <phoneticPr fontId="5"/>
  </si>
  <si>
    <t>排出原単位の増減の状況に関する情報</t>
    <phoneticPr fontId="5"/>
  </si>
  <si>
    <t>排出量の削減に関し実施した措置に関する情報</t>
    <phoneticPr fontId="5"/>
  </si>
  <si>
    <t>算定排出量等の算定方法及び算定の基礎となるデータの管理方法に関する情報</t>
    <phoneticPr fontId="5"/>
  </si>
  <si>
    <t>その他の情報</t>
    <phoneticPr fontId="5"/>
  </si>
  <si>
    <t>Joho</t>
    <phoneticPr fontId="5"/>
  </si>
  <si>
    <t>Tantosha</t>
    <phoneticPr fontId="5"/>
  </si>
  <si>
    <t>Busho</t>
    <phoneticPr fontId="5"/>
  </si>
  <si>
    <t>Hokokusho_00</t>
    <phoneticPr fontId="5"/>
  </si>
  <si>
    <t>Hokokusha</t>
    <phoneticPr fontId="5"/>
  </si>
  <si>
    <t>Haishutsusha_Name</t>
    <phoneticPr fontId="5"/>
  </si>
  <si>
    <t>Haishutsusha_Name_Furigana</t>
    <phoneticPr fontId="5"/>
  </si>
  <si>
    <t>Haishutsusha</t>
    <phoneticPr fontId="5"/>
  </si>
  <si>
    <t>Jugyoinsu</t>
    <phoneticPr fontId="5"/>
  </si>
  <si>
    <t>Hokokusho_01</t>
    <phoneticPr fontId="5"/>
  </si>
  <si>
    <t>Hokokusho_06</t>
    <phoneticPr fontId="5"/>
  </si>
  <si>
    <t>Hokokusho_05_3</t>
    <phoneticPr fontId="5"/>
  </si>
  <si>
    <t>Hokokusho_05_1</t>
    <phoneticPr fontId="5"/>
  </si>
  <si>
    <t>Hokokusho_04</t>
    <phoneticPr fontId="5"/>
  </si>
  <si>
    <t>Hokokusho_03_2</t>
    <phoneticPr fontId="5"/>
  </si>
  <si>
    <t>Hokokusho_03_1</t>
    <phoneticPr fontId="5"/>
  </si>
  <si>
    <t>Hokokusho_02</t>
    <phoneticPr fontId="5"/>
  </si>
  <si>
    <t>ShiteKbn</t>
    <phoneticPr fontId="5"/>
  </si>
  <si>
    <t>特定事業所Array</t>
    <rPh sb="0" eb="2">
      <t>トクテイ</t>
    </rPh>
    <rPh sb="2" eb="5">
      <t>ジギョウショ</t>
    </rPh>
    <phoneticPr fontId="5"/>
  </si>
  <si>
    <t>特定事業所</t>
    <phoneticPr fontId="5"/>
  </si>
  <si>
    <t>Jigyosho_Array</t>
    <phoneticPr fontId="5"/>
  </si>
  <si>
    <t>Jigyosho</t>
    <phoneticPr fontId="5"/>
  </si>
  <si>
    <t>都道府県コード</t>
    <phoneticPr fontId="5"/>
  </si>
  <si>
    <t>エネルギー管理指定工場等番号</t>
    <phoneticPr fontId="5"/>
  </si>
  <si>
    <t>20</t>
    <phoneticPr fontId="5"/>
  </si>
  <si>
    <t>100</t>
    <phoneticPr fontId="5"/>
  </si>
  <si>
    <t>9</t>
    <phoneticPr fontId="5"/>
  </si>
  <si>
    <t>7</t>
    <phoneticPr fontId="5"/>
  </si>
  <si>
    <t>8</t>
    <phoneticPr fontId="5"/>
  </si>
  <si>
    <t>特定連鎖化事業者の場合、必須</t>
    <phoneticPr fontId="5"/>
  </si>
  <si>
    <t>△</t>
    <phoneticPr fontId="5"/>
  </si>
  <si>
    <t>4</t>
    <phoneticPr fontId="5"/>
  </si>
  <si>
    <t>-</t>
    <phoneticPr fontId="5"/>
  </si>
  <si>
    <t>100</t>
    <phoneticPr fontId="4"/>
  </si>
  <si>
    <t>1</t>
    <phoneticPr fontId="5"/>
  </si>
  <si>
    <t>無効化日又は移転日</t>
    <rPh sb="0" eb="3">
      <t>ムコウカ</t>
    </rPh>
    <rPh sb="3" eb="4">
      <t>ヒ</t>
    </rPh>
    <rPh sb="4" eb="5">
      <t>マタ</t>
    </rPh>
    <rPh sb="6" eb="9">
      <t>イテンビ</t>
    </rPh>
    <phoneticPr fontId="6"/>
  </si>
  <si>
    <t>無効化量又は移転量</t>
    <rPh sb="0" eb="3">
      <t>ムコウカ</t>
    </rPh>
    <rPh sb="3" eb="4">
      <t>リョウ</t>
    </rPh>
    <rPh sb="4" eb="5">
      <t>マタ</t>
    </rPh>
    <rPh sb="6" eb="8">
      <t>イテン</t>
    </rPh>
    <rPh sb="8" eb="9">
      <t>リョウ</t>
    </rPh>
    <phoneticPr fontId="6"/>
  </si>
  <si>
    <t>2</t>
    <phoneticPr fontId="5"/>
  </si>
  <si>
    <t>係数の値</t>
    <rPh sb="0" eb="2">
      <t>ケイスウ</t>
    </rPh>
    <rPh sb="3" eb="4">
      <t>アタイ</t>
    </rPh>
    <phoneticPr fontId="6"/>
  </si>
  <si>
    <t>係数の根拠</t>
    <rPh sb="0" eb="2">
      <t>ケイスウ</t>
    </rPh>
    <rPh sb="3" eb="5">
      <t>コンキョ</t>
    </rPh>
    <phoneticPr fontId="5"/>
  </si>
  <si>
    <t>9</t>
    <phoneticPr fontId="5"/>
  </si>
  <si>
    <t>-</t>
    <phoneticPr fontId="5"/>
  </si>
  <si>
    <t>・非エネ起CO2と廃棄物原燃料使用に伴う非エネ起CO2の排出量の合計が3,000t未満となっている場合必須
・5.5ガスのいずれかのガス排出量が3,000t未満となっている場合必須</t>
    <phoneticPr fontId="5"/>
  </si>
  <si>
    <t>種別に応じた入力フォーマットあり</t>
    <rPh sb="0" eb="2">
      <t>シュベツ</t>
    </rPh>
    <rPh sb="3" eb="4">
      <t>オウ</t>
    </rPh>
    <rPh sb="6" eb="8">
      <t>ニュウリョク</t>
    </rPh>
    <phoneticPr fontId="5"/>
  </si>
  <si>
    <t>5</t>
    <phoneticPr fontId="5"/>
  </si>
  <si>
    <t>10</t>
    <phoneticPr fontId="5"/>
  </si>
  <si>
    <t>34</t>
    <phoneticPr fontId="5"/>
  </si>
  <si>
    <t>6</t>
    <phoneticPr fontId="5"/>
  </si>
  <si>
    <t>海外認証削減量情報Array</t>
    <rPh sb="0" eb="2">
      <t>カイガイ</t>
    </rPh>
    <rPh sb="2" eb="4">
      <t>ニンショウ</t>
    </rPh>
    <rPh sb="4" eb="6">
      <t>サクゲン</t>
    </rPh>
    <rPh sb="6" eb="7">
      <t>リョウ</t>
    </rPh>
    <rPh sb="7" eb="9">
      <t>ジョウホウ</t>
    </rPh>
    <phoneticPr fontId="5"/>
  </si>
  <si>
    <t>海外認証削減量情報</t>
    <rPh sb="0" eb="2">
      <t>カイガイ</t>
    </rPh>
    <rPh sb="2" eb="4">
      <t>ニンショウ</t>
    </rPh>
    <rPh sb="4" eb="6">
      <t>サクゲン</t>
    </rPh>
    <rPh sb="6" eb="7">
      <t>リョウ</t>
    </rPh>
    <rPh sb="7" eb="9">
      <t>ジョウホウ</t>
    </rPh>
    <phoneticPr fontId="5"/>
  </si>
  <si>
    <t>番号</t>
    <rPh sb="0" eb="2">
      <t>バンゴウ</t>
    </rPh>
    <phoneticPr fontId="6"/>
  </si>
  <si>
    <t>1からの連番</t>
    <rPh sb="4" eb="6">
      <t>レンバン</t>
    </rPh>
    <phoneticPr fontId="4"/>
  </si>
  <si>
    <t>35</t>
  </si>
  <si>
    <t>8</t>
    <phoneticPr fontId="5"/>
  </si>
  <si>
    <t>温室効果ガス算定係数Array</t>
    <rPh sb="0" eb="2">
      <t>オンシツ</t>
    </rPh>
    <rPh sb="2" eb="4">
      <t>コウカ</t>
    </rPh>
    <rPh sb="6" eb="8">
      <t>サンテイ</t>
    </rPh>
    <rPh sb="8" eb="10">
      <t>ケイスウ</t>
    </rPh>
    <phoneticPr fontId="6"/>
  </si>
  <si>
    <t>2</t>
    <phoneticPr fontId="5"/>
  </si>
  <si>
    <t>1</t>
    <phoneticPr fontId="5"/>
  </si>
  <si>
    <t>エネルギー管理指定工場等番号</t>
    <phoneticPr fontId="5"/>
  </si>
  <si>
    <t>53</t>
  </si>
  <si>
    <t>54</t>
  </si>
  <si>
    <t>67</t>
  </si>
  <si>
    <t>68</t>
  </si>
  <si>
    <t>69</t>
  </si>
  <si>
    <t>70</t>
  </si>
  <si>
    <t>71</t>
  </si>
  <si>
    <t>72</t>
  </si>
  <si>
    <t>90</t>
  </si>
  <si>
    <t>113</t>
  </si>
  <si>
    <t>特定排出者コード</t>
    <phoneticPr fontId="4"/>
  </si>
  <si>
    <t>ShikibetsuNo</t>
    <phoneticPr fontId="5"/>
  </si>
  <si>
    <t>識別番号</t>
    <rPh sb="0" eb="2">
      <t>シキベツ</t>
    </rPh>
    <rPh sb="2" eb="4">
      <t>バンゴウ</t>
    </rPh>
    <phoneticPr fontId="6"/>
  </si>
  <si>
    <t>Teishutsusaki</t>
  </si>
  <si>
    <t>Haishutsusha_Name_Bf</t>
    <phoneticPr fontId="5"/>
  </si>
  <si>
    <t>Jigyosha</t>
    <phoneticPr fontId="5"/>
  </si>
  <si>
    <t>Jigyosha_Zip</t>
    <phoneticPr fontId="5"/>
  </si>
  <si>
    <t>JigyoName</t>
  </si>
  <si>
    <t>SaibunruiNo</t>
  </si>
  <si>
    <t>Shohyo</t>
  </si>
  <si>
    <t>0以上の整数で1～4桁。前ｾﾞﾛは有も無も有効。</t>
    <phoneticPr fontId="4"/>
  </si>
  <si>
    <t>SeikyuKbn</t>
  </si>
  <si>
    <t>TeikyoKbn</t>
  </si>
  <si>
    <t>Name</t>
    <phoneticPr fontId="5"/>
  </si>
  <si>
    <t>Co2</t>
    <phoneticPr fontId="5"/>
  </si>
  <si>
    <t>Hi_Co2</t>
    <phoneticPr fontId="5"/>
  </si>
  <si>
    <t>Metan</t>
  </si>
  <si>
    <t>N2o</t>
  </si>
  <si>
    <t>Hfc</t>
  </si>
  <si>
    <t>Pfc</t>
  </si>
  <si>
    <t>Sf6</t>
  </si>
  <si>
    <t>Ene_Co2_Mae</t>
  </si>
  <si>
    <t>Co2_JigyoZentai</t>
    <phoneticPr fontId="5"/>
  </si>
  <si>
    <t>Co2_JigyoBunrui_Array</t>
    <phoneticPr fontId="5"/>
  </si>
  <si>
    <t>Co2_Chosei_Haishutsuryo</t>
  </si>
  <si>
    <t>Co2_SanteiKeisu_Array</t>
  </si>
  <si>
    <t>Co2_SanteiKeisu</t>
  </si>
  <si>
    <t>○</t>
    <phoneticPr fontId="5"/>
  </si>
  <si>
    <t>（t-CO2/kWh)</t>
    <phoneticPr fontId="5"/>
  </si>
  <si>
    <t>（t-CO2/kWh）</t>
    <phoneticPr fontId="5"/>
  </si>
  <si>
    <t>Mukokabi</t>
    <phoneticPr fontId="5"/>
  </si>
  <si>
    <t>Mukokaryo</t>
    <phoneticPr fontId="5"/>
  </si>
  <si>
    <t>Mukokaryo_Kei</t>
    <phoneticPr fontId="5"/>
  </si>
  <si>
    <t>3</t>
    <phoneticPr fontId="5"/>
  </si>
  <si>
    <t>Name</t>
  </si>
  <si>
    <t>SaibunruiNo</t>
    <phoneticPr fontId="5"/>
  </si>
  <si>
    <t>JigyoName</t>
    <phoneticPr fontId="5"/>
  </si>
  <si>
    <t>エネルギー管理指定工場等に該当する場合のみ必須</t>
    <phoneticPr fontId="5"/>
  </si>
  <si>
    <t>Jigyosho_01</t>
    <phoneticPr fontId="5"/>
  </si>
  <si>
    <t>Jigyosho_03</t>
    <phoneticPr fontId="5"/>
  </si>
  <si>
    <t>Jigyosho_No</t>
    <phoneticPr fontId="5"/>
  </si>
  <si>
    <t>Shitei_Kojyo_No</t>
    <phoneticPr fontId="5"/>
  </si>
  <si>
    <t>Shitei_Kojyo</t>
    <phoneticPr fontId="5"/>
  </si>
  <si>
    <t>Shitei_Kojyo_00</t>
    <phoneticPr fontId="5"/>
  </si>
  <si>
    <t>Shitei_Kojyo_Name</t>
    <phoneticPr fontId="5"/>
  </si>
  <si>
    <t>Shitei_Kojyo_Name_Bf</t>
    <phoneticPr fontId="5"/>
  </si>
  <si>
    <t>Shitei_Kojyo_Address</t>
    <phoneticPr fontId="5"/>
  </si>
  <si>
    <t>(t-CO2/kWh)</t>
    <phoneticPr fontId="5"/>
  </si>
  <si>
    <t>Hokokusho</t>
    <phoneticPr fontId="5"/>
  </si>
  <si>
    <t>Hokokusho_Yoshiki2</t>
    <phoneticPr fontId="5"/>
  </si>
  <si>
    <t>119</t>
  </si>
  <si>
    <t>文字列（ひらがな）</t>
    <rPh sb="0" eb="3">
      <t>モジレツ</t>
    </rPh>
    <phoneticPr fontId="4"/>
  </si>
  <si>
    <t>Haishutsusha_No</t>
    <phoneticPr fontId="5"/>
  </si>
  <si>
    <t>Jigyosha_No</t>
    <phoneticPr fontId="5"/>
  </si>
  <si>
    <t>Jigyosha_Address_Furigana</t>
    <phoneticPr fontId="5"/>
  </si>
  <si>
    <t>Jigyosha_Address</t>
    <phoneticPr fontId="5"/>
  </si>
  <si>
    <t>特定排出者において常時使用される従業員数</t>
    <rPh sb="0" eb="2">
      <t>トクテイ</t>
    </rPh>
    <rPh sb="2" eb="5">
      <t>ハイシュツシャ</t>
    </rPh>
    <rPh sb="9" eb="11">
      <t>ジョウジ</t>
    </rPh>
    <rPh sb="11" eb="13">
      <t>シヨウ</t>
    </rPh>
    <rPh sb="16" eb="19">
      <t>ジュウギョウイン</t>
    </rPh>
    <rPh sb="19" eb="20">
      <t>スウ</t>
    </rPh>
    <phoneticPr fontId="5"/>
  </si>
  <si>
    <t>Name_Furigana</t>
    <phoneticPr fontId="5"/>
  </si>
  <si>
    <t>Haikibutsu_Hi_Co2</t>
    <phoneticPr fontId="5"/>
  </si>
  <si>
    <t>「第４表 法に基づく命令に定める算定方法又は係数と異なる算定方法又は係数」の入力内容。
改行コード付</t>
    <rPh sb="38" eb="40">
      <t>ニュウリョク</t>
    </rPh>
    <rPh sb="40" eb="42">
      <t>ナイヨウ</t>
    </rPh>
    <phoneticPr fontId="5"/>
  </si>
  <si>
    <t>種別</t>
    <rPh sb="0" eb="2">
      <t>シュベツ</t>
    </rPh>
    <phoneticPr fontId="6"/>
  </si>
  <si>
    <t>特定排出者の名称</t>
    <phoneticPr fontId="5"/>
  </si>
  <si>
    <t>50</t>
    <phoneticPr fontId="5"/>
  </si>
  <si>
    <t>△</t>
    <phoneticPr fontId="5"/>
  </si>
  <si>
    <t>50</t>
    <phoneticPr fontId="5"/>
  </si>
  <si>
    <t>Shitei_Kojyo_NameFurigana</t>
    <phoneticPr fontId="5"/>
  </si>
  <si>
    <t>Shitei_Kojyo_Zip</t>
    <phoneticPr fontId="5"/>
  </si>
  <si>
    <t>Shitei_Kojyo_Address_Furigana</t>
    <phoneticPr fontId="5"/>
  </si>
  <si>
    <t>Haishutsusha_No</t>
    <phoneticPr fontId="5"/>
  </si>
  <si>
    <t>Pref_Cd</t>
    <phoneticPr fontId="5"/>
  </si>
  <si>
    <t>Name_Furigana</t>
    <phoneticPr fontId="5"/>
  </si>
  <si>
    <t>「別紙第１表 特定事業所に係る温室効果ガス算定排出量」の入力内容</t>
    <rPh sb="1" eb="3">
      <t>ベッシ</t>
    </rPh>
    <rPh sb="3" eb="4">
      <t>ダイ</t>
    </rPh>
    <rPh sb="5" eb="6">
      <t>ヒョウ</t>
    </rPh>
    <rPh sb="7" eb="8">
      <t>トク</t>
    </rPh>
    <rPh sb="8" eb="9">
      <t>ジョウ</t>
    </rPh>
    <rPh sb="28" eb="30">
      <t>ニュウリョク</t>
    </rPh>
    <rPh sb="30" eb="32">
      <t>ナイヨウ</t>
    </rPh>
    <phoneticPr fontId="5"/>
  </si>
  <si>
    <t>「別紙第3表 法に基づく命令に定める算定方法又は係数と異なる算定方法又は係数
改行コード付」の入力内容</t>
    <rPh sb="1" eb="3">
      <t>ベッシ</t>
    </rPh>
    <rPh sb="3" eb="4">
      <t>ダイ</t>
    </rPh>
    <rPh sb="5" eb="6">
      <t>ヒョウ</t>
    </rPh>
    <rPh sb="47" eb="49">
      <t>ニュウリョク</t>
    </rPh>
    <rPh sb="49" eb="51">
      <t>ナイヨウ</t>
    </rPh>
    <phoneticPr fontId="5"/>
  </si>
  <si>
    <t>Hokokusho_Yoshiki2_00</t>
    <phoneticPr fontId="5"/>
  </si>
  <si>
    <t>提供区分</t>
    <rPh sb="0" eb="2">
      <t>テイキョウ</t>
    </rPh>
    <rPh sb="2" eb="4">
      <t>クブン</t>
    </rPh>
    <phoneticPr fontId="4"/>
  </si>
  <si>
    <t>Teikyo_Kbn</t>
    <phoneticPr fontId="5"/>
  </si>
  <si>
    <t>「１．温室効果ガス算定排出量の増減の状況に関する情報」の入力内容
改行コード付</t>
    <rPh sb="3" eb="5">
      <t>オンシツ</t>
    </rPh>
    <rPh sb="5" eb="7">
      <t>コウカ</t>
    </rPh>
    <rPh sb="9" eb="11">
      <t>サンテイ</t>
    </rPh>
    <rPh sb="11" eb="13">
      <t>ハイシュツ</t>
    </rPh>
    <rPh sb="13" eb="14">
      <t>リョウ</t>
    </rPh>
    <rPh sb="15" eb="17">
      <t>ゾウゲン</t>
    </rPh>
    <rPh sb="18" eb="20">
      <t>ジョウキョウ</t>
    </rPh>
    <rPh sb="21" eb="22">
      <t>カン</t>
    </rPh>
    <rPh sb="24" eb="26">
      <t>ジョウホウ</t>
    </rPh>
    <rPh sb="28" eb="30">
      <t>ニュウリョク</t>
    </rPh>
    <rPh sb="30" eb="32">
      <t>ナイヨウ</t>
    </rPh>
    <rPh sb="33" eb="35">
      <t>カイギョウ</t>
    </rPh>
    <rPh sb="38" eb="39">
      <t>ヅケ</t>
    </rPh>
    <phoneticPr fontId="5"/>
  </si>
  <si>
    <t>「２．温室効果ガス排出原単位の増減の状況に関する情報」の入力内容
改行コード付</t>
    <rPh sb="3" eb="5">
      <t>オンシツ</t>
    </rPh>
    <rPh sb="5" eb="7">
      <t>コウカ</t>
    </rPh>
    <rPh sb="9" eb="11">
      <t>ハイシュツ</t>
    </rPh>
    <rPh sb="11" eb="14">
      <t>ゲンタンイ</t>
    </rPh>
    <rPh sb="15" eb="17">
      <t>ゾウゲン</t>
    </rPh>
    <rPh sb="18" eb="20">
      <t>ジョウキョウ</t>
    </rPh>
    <rPh sb="21" eb="22">
      <t>カン</t>
    </rPh>
    <rPh sb="24" eb="26">
      <t>ジョウホウ</t>
    </rPh>
    <rPh sb="28" eb="30">
      <t>ニュウリョク</t>
    </rPh>
    <rPh sb="30" eb="32">
      <t>ナイヨウ</t>
    </rPh>
    <rPh sb="33" eb="35">
      <t>カイギョウ</t>
    </rPh>
    <rPh sb="38" eb="39">
      <t>ヅケ</t>
    </rPh>
    <phoneticPr fontId="5"/>
  </si>
  <si>
    <t>「４．温室効果ガス算定排出量等の算定方法及び算定の基礎となるデータの管理方法に関する情報」の入力内容
改行コード付</t>
    <rPh sb="3" eb="5">
      <t>オンシツ</t>
    </rPh>
    <rPh sb="5" eb="7">
      <t>コウカ</t>
    </rPh>
    <rPh sb="9" eb="11">
      <t>サンテイ</t>
    </rPh>
    <rPh sb="11" eb="13">
      <t>ハイシュツ</t>
    </rPh>
    <rPh sb="13" eb="14">
      <t>リョウ</t>
    </rPh>
    <rPh sb="14" eb="15">
      <t>トウ</t>
    </rPh>
    <rPh sb="16" eb="18">
      <t>サンテイ</t>
    </rPh>
    <rPh sb="18" eb="20">
      <t>ホウホウ</t>
    </rPh>
    <rPh sb="20" eb="21">
      <t>オヨ</t>
    </rPh>
    <rPh sb="22" eb="24">
      <t>サンテイ</t>
    </rPh>
    <rPh sb="25" eb="27">
      <t>キソ</t>
    </rPh>
    <rPh sb="34" eb="36">
      <t>カンリ</t>
    </rPh>
    <rPh sb="36" eb="38">
      <t>ホウホウ</t>
    </rPh>
    <rPh sb="39" eb="40">
      <t>カン</t>
    </rPh>
    <rPh sb="42" eb="44">
      <t>ジョウホウ</t>
    </rPh>
    <rPh sb="46" eb="48">
      <t>ニュウリョク</t>
    </rPh>
    <rPh sb="48" eb="50">
      <t>ナイヨウ</t>
    </rPh>
    <rPh sb="51" eb="53">
      <t>カイギョウ</t>
    </rPh>
    <rPh sb="56" eb="57">
      <t>ヅケ</t>
    </rPh>
    <phoneticPr fontId="5"/>
  </si>
  <si>
    <t>Name_Furigana</t>
    <phoneticPr fontId="5"/>
  </si>
  <si>
    <t>50</t>
    <phoneticPr fontId="5"/>
  </si>
  <si>
    <t>所管大臣Array</t>
    <rPh sb="0" eb="2">
      <t>ショカン</t>
    </rPh>
    <rPh sb="2" eb="4">
      <t>ダイジン</t>
    </rPh>
    <phoneticPr fontId="8"/>
  </si>
  <si>
    <t>1</t>
    <phoneticPr fontId="5"/>
  </si>
  <si>
    <t>Daijin_Array</t>
    <phoneticPr fontId="5"/>
  </si>
  <si>
    <t>所管大臣</t>
    <rPh sb="0" eb="2">
      <t>ショカン</t>
    </rPh>
    <rPh sb="2" eb="4">
      <t>ダイジン</t>
    </rPh>
    <phoneticPr fontId="8"/>
  </si>
  <si>
    <t>1</t>
    <phoneticPr fontId="4"/>
  </si>
  <si>
    <t>3</t>
    <phoneticPr fontId="5"/>
  </si>
  <si>
    <t>Daijin</t>
    <phoneticPr fontId="5"/>
  </si>
  <si>
    <t>所管大臣名</t>
    <rPh sb="0" eb="2">
      <t>ショカン</t>
    </rPh>
    <rPh sb="2" eb="4">
      <t>ダイジン</t>
    </rPh>
    <rPh sb="4" eb="5">
      <t>メイ</t>
    </rPh>
    <phoneticPr fontId="8"/>
  </si>
  <si>
    <t>1</t>
    <phoneticPr fontId="4"/>
  </si>
  <si>
    <t>1</t>
    <phoneticPr fontId="5"/>
  </si>
  <si>
    <t>－</t>
    <phoneticPr fontId="5"/>
  </si>
  <si>
    <t>Daijin_Name</t>
    <phoneticPr fontId="5"/>
  </si>
  <si>
    <t>エネルギー管理指定工場等に該当する場合のみ必須</t>
    <phoneticPr fontId="5"/>
  </si>
  <si>
    <t>800</t>
    <phoneticPr fontId="5"/>
  </si>
  <si>
    <t>温対法様式第１（別紙）【特定事業所単位での報告】</t>
    <rPh sb="0" eb="1">
      <t>アツシ</t>
    </rPh>
    <rPh sb="1" eb="2">
      <t>タイ</t>
    </rPh>
    <rPh sb="2" eb="3">
      <t>ホウ</t>
    </rPh>
    <rPh sb="3" eb="5">
      <t>ヨウシキ</t>
    </rPh>
    <rPh sb="5" eb="6">
      <t>ダイ</t>
    </rPh>
    <rPh sb="8" eb="10">
      <t>ベッシ</t>
    </rPh>
    <rPh sb="12" eb="14">
      <t>トクテイ</t>
    </rPh>
    <rPh sb="14" eb="17">
      <t>ジギョウショ</t>
    </rPh>
    <rPh sb="17" eb="19">
      <t>タンイ</t>
    </rPh>
    <rPh sb="21" eb="23">
      <t>ホウコク</t>
    </rPh>
    <phoneticPr fontId="4"/>
  </si>
  <si>
    <t>15</t>
    <phoneticPr fontId="5"/>
  </si>
  <si>
    <t>15</t>
    <phoneticPr fontId="5"/>
  </si>
  <si>
    <t>10</t>
    <phoneticPr fontId="5"/>
  </si>
  <si>
    <t>整数・小数合計で15
（小数点含まず）</t>
    <phoneticPr fontId="5"/>
  </si>
  <si>
    <t>20</t>
    <phoneticPr fontId="4"/>
  </si>
  <si>
    <t>（t-CO2）</t>
    <phoneticPr fontId="5"/>
  </si>
  <si>
    <t>無効化日</t>
    <rPh sb="0" eb="3">
      <t>ムコウカ</t>
    </rPh>
    <rPh sb="3" eb="4">
      <t>ヒ</t>
    </rPh>
    <phoneticPr fontId="6"/>
  </si>
  <si>
    <t>無効化量</t>
    <rPh sb="0" eb="3">
      <t>ムコウカ</t>
    </rPh>
    <rPh sb="3" eb="4">
      <t>リョウ</t>
    </rPh>
    <phoneticPr fontId="6"/>
  </si>
  <si>
    <t>整数・小数合計で15
（小数点含まず）</t>
    <phoneticPr fontId="5"/>
  </si>
  <si>
    <t>△</t>
    <phoneticPr fontId="5"/>
  </si>
  <si>
    <t>明細のいずれかに入力がある場合は必須（t-CO2）</t>
    <rPh sb="0" eb="2">
      <t>メイサイ</t>
    </rPh>
    <rPh sb="8" eb="10">
      <t>ニュウリョク</t>
    </rPh>
    <rPh sb="13" eb="15">
      <t>バアイ</t>
    </rPh>
    <rPh sb="16" eb="18">
      <t>ヒッス</t>
    </rPh>
    <phoneticPr fontId="5"/>
  </si>
  <si>
    <t>入力値をそのまま設定。(最大20桁）</t>
    <rPh sb="0" eb="2">
      <t>ニュウリョク</t>
    </rPh>
    <rPh sb="2" eb="3">
      <t>アタイ</t>
    </rPh>
    <rPh sb="8" eb="10">
      <t>セッテイ</t>
    </rPh>
    <rPh sb="12" eb="14">
      <t>サイダイ</t>
    </rPh>
    <phoneticPr fontId="5"/>
  </si>
  <si>
    <t>20</t>
    <phoneticPr fontId="5"/>
  </si>
  <si>
    <t>-</t>
    <phoneticPr fontId="4"/>
  </si>
  <si>
    <t>1つ目の大臣は必須</t>
    <rPh sb="2" eb="3">
      <t>メ</t>
    </rPh>
    <rPh sb="4" eb="6">
      <t>ダイジン</t>
    </rPh>
    <rPh sb="7" eb="9">
      <t>ヒッス</t>
    </rPh>
    <phoneticPr fontId="5"/>
  </si>
  <si>
    <t>UTF-8</t>
    <phoneticPr fontId="5"/>
  </si>
  <si>
    <t>（温対法報告書のみ）様式第１第６表の事業所番号</t>
    <rPh sb="1" eb="4">
      <t>オンタイホウ</t>
    </rPh>
    <rPh sb="4" eb="7">
      <t>ホウコクショ</t>
    </rPh>
    <rPh sb="10" eb="12">
      <t>ヨウシキ</t>
    </rPh>
    <rPh sb="12" eb="13">
      <t>ダイ</t>
    </rPh>
    <rPh sb="14" eb="15">
      <t>ダイ</t>
    </rPh>
    <rPh sb="16" eb="17">
      <t>ヒョウ</t>
    </rPh>
    <rPh sb="18" eb="21">
      <t>ジギョウショ</t>
    </rPh>
    <rPh sb="21" eb="23">
      <t>バンゴウ</t>
    </rPh>
    <phoneticPr fontId="5"/>
  </si>
  <si>
    <t>事業分類ごとに合計した温室効果ガス算定排出量（非エネルギー起源CO2）（t-CO2）
0以上の整数</t>
    <rPh sb="0" eb="2">
      <t>ジギョウ</t>
    </rPh>
    <rPh sb="2" eb="4">
      <t>ブンルイ</t>
    </rPh>
    <rPh sb="7" eb="9">
      <t>ゴウケイ</t>
    </rPh>
    <rPh sb="11" eb="13">
      <t>オンシツ</t>
    </rPh>
    <rPh sb="13" eb="15">
      <t>コウカ</t>
    </rPh>
    <rPh sb="17" eb="19">
      <t>サンテイ</t>
    </rPh>
    <rPh sb="19" eb="21">
      <t>ハイシュツ</t>
    </rPh>
    <rPh sb="21" eb="22">
      <t>リョウ</t>
    </rPh>
    <phoneticPr fontId="5"/>
  </si>
  <si>
    <t>事業分類ごとに合計した温室効果ガス算定排出量（廃棄物の原燃料使用に伴う非エネルギー起源CO2）（t-CO2）
0以上の整数</t>
    <rPh sb="0" eb="2">
      <t>ジギョウ</t>
    </rPh>
    <rPh sb="2" eb="4">
      <t>ブンルイ</t>
    </rPh>
    <rPh sb="7" eb="9">
      <t>ゴウケイ</t>
    </rPh>
    <rPh sb="11" eb="13">
      <t>オンシツ</t>
    </rPh>
    <rPh sb="13" eb="15">
      <t>コウカ</t>
    </rPh>
    <rPh sb="17" eb="19">
      <t>サンテイ</t>
    </rPh>
    <rPh sb="19" eb="21">
      <t>ハイシュツ</t>
    </rPh>
    <rPh sb="21" eb="22">
      <t>リョウ</t>
    </rPh>
    <phoneticPr fontId="5"/>
  </si>
  <si>
    <t>事業分類ごとに合計した温室効果ガス算定排出量（N2O）（t-CO2）
0以上の整数</t>
    <rPh sb="0" eb="2">
      <t>ジギョウ</t>
    </rPh>
    <rPh sb="2" eb="4">
      <t>ブンルイ</t>
    </rPh>
    <rPh sb="7" eb="9">
      <t>ゴウケイ</t>
    </rPh>
    <rPh sb="11" eb="13">
      <t>オンシツ</t>
    </rPh>
    <rPh sb="13" eb="15">
      <t>コウカ</t>
    </rPh>
    <rPh sb="17" eb="19">
      <t>サンテイ</t>
    </rPh>
    <rPh sb="19" eb="21">
      <t>ハイシュツ</t>
    </rPh>
    <rPh sb="21" eb="22">
      <t>リョウ</t>
    </rPh>
    <phoneticPr fontId="5"/>
  </si>
  <si>
    <t>事業分類ごとに合計した温室効果ガス算定排出量（HFC）（t-CO2）
0以上の整数</t>
    <rPh sb="0" eb="2">
      <t>ジギョウ</t>
    </rPh>
    <rPh sb="2" eb="4">
      <t>ブンルイ</t>
    </rPh>
    <rPh sb="7" eb="9">
      <t>ゴウケイ</t>
    </rPh>
    <rPh sb="11" eb="13">
      <t>オンシツ</t>
    </rPh>
    <rPh sb="13" eb="15">
      <t>コウカ</t>
    </rPh>
    <rPh sb="17" eb="19">
      <t>サンテイ</t>
    </rPh>
    <rPh sb="19" eb="21">
      <t>ハイシュツ</t>
    </rPh>
    <rPh sb="21" eb="22">
      <t>リョウ</t>
    </rPh>
    <phoneticPr fontId="5"/>
  </si>
  <si>
    <t>事業分類ごとに合計した温室効果ガス算定排出量（PFC）（t-CO2）
0以上の整数</t>
    <rPh sb="0" eb="2">
      <t>ジギョウ</t>
    </rPh>
    <rPh sb="2" eb="4">
      <t>ブンルイ</t>
    </rPh>
    <rPh sb="7" eb="9">
      <t>ゴウケイ</t>
    </rPh>
    <rPh sb="11" eb="13">
      <t>オンシツ</t>
    </rPh>
    <rPh sb="13" eb="15">
      <t>コウカ</t>
    </rPh>
    <rPh sb="17" eb="19">
      <t>サンテイ</t>
    </rPh>
    <rPh sb="19" eb="21">
      <t>ハイシュツ</t>
    </rPh>
    <rPh sb="21" eb="22">
      <t>リョウ</t>
    </rPh>
    <phoneticPr fontId="5"/>
  </si>
  <si>
    <t>事業分類ごとに合計した温室効果ガス算定排出量（SF6）（t-CO2）
0以上の整数</t>
    <rPh sb="0" eb="2">
      <t>ジギョウ</t>
    </rPh>
    <rPh sb="2" eb="4">
      <t>ブンルイ</t>
    </rPh>
    <rPh sb="7" eb="9">
      <t>ゴウケイ</t>
    </rPh>
    <rPh sb="11" eb="13">
      <t>オンシツ</t>
    </rPh>
    <rPh sb="13" eb="15">
      <t>コウカ</t>
    </rPh>
    <rPh sb="17" eb="19">
      <t>サンテイ</t>
    </rPh>
    <rPh sb="19" eb="21">
      <t>ハイシュツ</t>
    </rPh>
    <rPh sb="21" eb="22">
      <t>リョウ</t>
    </rPh>
    <phoneticPr fontId="5"/>
  </si>
  <si>
    <t>事業分類ごとに合計した温室効果ガス算定排出量（エネルギー起源CO2(発電所等配分前)）（t-CO2）
0以上の整数</t>
    <rPh sb="0" eb="2">
      <t>ジギョウ</t>
    </rPh>
    <rPh sb="2" eb="4">
      <t>ブンルイ</t>
    </rPh>
    <rPh sb="7" eb="9">
      <t>ゴウケイ</t>
    </rPh>
    <rPh sb="11" eb="13">
      <t>オンシツ</t>
    </rPh>
    <rPh sb="13" eb="15">
      <t>コウカ</t>
    </rPh>
    <rPh sb="17" eb="19">
      <t>サンテイ</t>
    </rPh>
    <rPh sb="19" eb="21">
      <t>ハイシュツ</t>
    </rPh>
    <rPh sb="21" eb="22">
      <t>リョウ</t>
    </rPh>
    <phoneticPr fontId="5"/>
  </si>
  <si>
    <t>(t-CO2)
0以上の整数</t>
    <phoneticPr fontId="4"/>
  </si>
  <si>
    <t>・未入力の場合は0を補完する
・0～2の整数値で入力
0=指定なし
1=第一種エネルギー管理指定工場
2=第二種エネルギー管理指定工場</t>
    <rPh sb="1" eb="4">
      <t>ミニュウリョク</t>
    </rPh>
    <rPh sb="5" eb="7">
      <t>バアイ</t>
    </rPh>
    <rPh sb="10" eb="12">
      <t>ホカン</t>
    </rPh>
    <phoneticPr fontId="4"/>
  </si>
  <si>
    <t>特定番号</t>
    <rPh sb="0" eb="2">
      <t>トクテイ</t>
    </rPh>
    <rPh sb="2" eb="4">
      <t>バンゴウ</t>
    </rPh>
    <phoneticPr fontId="6"/>
  </si>
  <si>
    <t>Hojin_Name</t>
  </si>
  <si>
    <t>事業分類ごとに合計した温室効果ガス算定排出量（NF3）（t-CO2）
0以上の整数</t>
    <phoneticPr fontId="5"/>
  </si>
  <si>
    <t>Nf3</t>
    <phoneticPr fontId="5"/>
  </si>
  <si>
    <t>Nf3</t>
  </si>
  <si>
    <t>第5表-3</t>
    <rPh sb="0" eb="1">
      <t>ダイ</t>
    </rPh>
    <rPh sb="2" eb="3">
      <t>ヒョウ</t>
    </rPh>
    <phoneticPr fontId="5"/>
  </si>
  <si>
    <t>-</t>
  </si>
  <si>
    <t>○</t>
  </si>
  <si>
    <t>氏名</t>
    <rPh sb="0" eb="2">
      <t>シメイ</t>
    </rPh>
    <phoneticPr fontId="4"/>
  </si>
  <si>
    <t>Address_Furigana</t>
  </si>
  <si>
    <t>Address</t>
  </si>
  <si>
    <t>Hojin_Name_Furigana</t>
  </si>
  <si>
    <t>12</t>
    <phoneticPr fontId="5"/>
  </si>
  <si>
    <t>12</t>
    <phoneticPr fontId="5"/>
  </si>
  <si>
    <t>エネルギー管理指定工場等番号</t>
    <rPh sb="11" eb="12">
      <t>トウ</t>
    </rPh>
    <rPh sb="12" eb="14">
      <t>バンゴウ</t>
    </rPh>
    <phoneticPr fontId="5"/>
  </si>
  <si>
    <t>事業所の名称</t>
    <rPh sb="0" eb="3">
      <t>ジギョウショ</t>
    </rPh>
    <rPh sb="4" eb="6">
      <t>メイショウ</t>
    </rPh>
    <phoneticPr fontId="4"/>
  </si>
  <si>
    <t>7</t>
    <phoneticPr fontId="5"/>
  </si>
  <si>
    <t>Zip</t>
    <phoneticPr fontId="5"/>
  </si>
  <si>
    <t>ShiteiKojo_No</t>
    <phoneticPr fontId="5"/>
  </si>
  <si>
    <t>Jigyosho_Name</t>
    <phoneticPr fontId="5"/>
  </si>
  <si>
    <t>Address_Furigana</t>
    <phoneticPr fontId="5"/>
  </si>
  <si>
    <t>Address</t>
    <phoneticPr fontId="5"/>
  </si>
  <si>
    <t>Teikyo_Name_Furigana</t>
    <phoneticPr fontId="5"/>
  </si>
  <si>
    <t>Teikyo_Name</t>
    <phoneticPr fontId="5"/>
  </si>
  <si>
    <t>特定事業者番号、特定連鎖化事業者番号、認定管理統括事業者番号、管理関係事業者番号</t>
    <phoneticPr fontId="4"/>
  </si>
  <si>
    <t>Teishutsubi</t>
    <phoneticPr fontId="5"/>
  </si>
  <si>
    <t>郵便番号</t>
  </si>
  <si>
    <t>5</t>
    <phoneticPr fontId="5"/>
  </si>
  <si>
    <t>XMLの値に応じて画面の選択状態を切り替え</t>
  </si>
  <si>
    <t>XMLの値に応じて画面の選択状態を切り替え</t>
    <phoneticPr fontId="5"/>
  </si>
  <si>
    <t>認証排出削減量テーブルのレコードから国内認証削減量を表示</t>
    <rPh sb="26" eb="28">
      <t>ヒョウジ</t>
    </rPh>
    <phoneticPr fontId="5"/>
  </si>
  <si>
    <t>認証排出削減量テーブルのレコードから海外認証削減量を表示</t>
    <rPh sb="26" eb="28">
      <t>ヒョウジ</t>
    </rPh>
    <phoneticPr fontId="5"/>
  </si>
  <si>
    <t>入力区分</t>
    <rPh sb="0" eb="2">
      <t>ニュウリョク</t>
    </rPh>
    <rPh sb="2" eb="4">
      <t>クブン</t>
    </rPh>
    <phoneticPr fontId="12"/>
  </si>
  <si>
    <t>5</t>
    <phoneticPr fontId="5"/>
  </si>
  <si>
    <t>買電量の入力により自動生成されたレコードについては、「自動」「自動その他」が設定される。</t>
    <rPh sb="38" eb="40">
      <t>セッテイ</t>
    </rPh>
    <phoneticPr fontId="5"/>
  </si>
  <si>
    <t>InputKbn</t>
    <phoneticPr fontId="5"/>
  </si>
  <si>
    <t>122</t>
  </si>
  <si>
    <t>123</t>
  </si>
  <si>
    <t>以下のいずれか
・国内クレジット
・オフセット・クレジット(J-VER)
・グリーンエネルギーCO2削減相当量
・Ｊ－クレジット
・JCMクレジット</t>
    <phoneticPr fontId="5"/>
  </si>
  <si>
    <t>「第５表の２は、調整後温室効果ガス排出量の算定に用いた国内認証排出削減量に関する情報」の入力内容</t>
    <phoneticPr fontId="4"/>
  </si>
  <si>
    <t>以下のいずれか
・国内クレジット
・オフセット・クレジット(J-VER)
・グリーンエネルギーCO2削減相当量
・Ｊ－クレジット</t>
    <phoneticPr fontId="4"/>
  </si>
  <si>
    <t>＜国内クレジット＞
　（制度記号）-ddd-ddd-ddd-ddd-ddd～ddd-ddd-ddd-ddd-ddd
　　dは数字
　＜制度記号＞KC、KCP
＜オフセット・クレジット(J-VER)＞
　（制度記号）-ddd-ddd-ddd-ddd-ddd～ddd-ddd-ddd-ddd-ddd
　　dは数字
　＜制度記号＞JP
＜グリーンエネルギーCO2削減相当量＞
　ddaaddd-yymmdd-dddddddd～ddaaddd-yymmdd-dddddddd　又は
　ddaadd-yymmdd-dddddddd～ddaadd-yymmdd-dddddddd
　※dは数字、aは1か2文字のアルファベットと数字、yymmddは年月日
&lt;Ｊ－クレジット&gt;
　（制度記号）-ddd-ddd-ddd-ddd-ddd～ddd-ddd-ddd-ddd-ddd
　　dは数字
　＜制度記号＞JC、JCL</t>
    <rPh sb="236" eb="237">
      <t>マタ</t>
    </rPh>
    <phoneticPr fontId="5"/>
  </si>
  <si>
    <t>以下のいずれか
・JCMクレジット</t>
    <rPh sb="0" eb="2">
      <t>イカ</t>
    </rPh>
    <phoneticPr fontId="5"/>
  </si>
  <si>
    <t>tdi</t>
    <phoneticPr fontId="5"/>
  </si>
  <si>
    <t>ＸＭＬクラス</t>
    <phoneticPr fontId="5"/>
  </si>
  <si>
    <t>単項目チェック対象</t>
    <rPh sb="0" eb="1">
      <t>タン</t>
    </rPh>
    <rPh sb="1" eb="3">
      <t>コウモク</t>
    </rPh>
    <rPh sb="7" eb="9">
      <t>タイショウ</t>
    </rPh>
    <phoneticPr fontId="5"/>
  </si>
  <si>
    <t>形式チェック対象</t>
    <rPh sb="0" eb="2">
      <t>ケイシキ</t>
    </rPh>
    <rPh sb="6" eb="8">
      <t>タイショウ</t>
    </rPh>
    <phoneticPr fontId="5"/>
  </si>
  <si>
    <t>日付</t>
  </si>
  <si>
    <t>電話番号</t>
  </si>
  <si>
    <t>年度</t>
  </si>
  <si>
    <t>定数名</t>
    <rPh sb="0" eb="2">
      <t>テイスウ</t>
    </rPh>
    <rPh sb="2" eb="3">
      <t>メイ</t>
    </rPh>
    <phoneticPr fontId="5"/>
  </si>
  <si>
    <t>定数値</t>
    <rPh sb="0" eb="2">
      <t>テイスウ</t>
    </rPh>
    <rPh sb="2" eb="3">
      <t>チ</t>
    </rPh>
    <phoneticPr fontId="5"/>
  </si>
  <si>
    <t>重複確認</t>
    <rPh sb="0" eb="2">
      <t>ジュウフク</t>
    </rPh>
    <rPh sb="2" eb="4">
      <t>カクニン</t>
    </rPh>
    <phoneticPr fontId="5"/>
  </si>
  <si>
    <t>定数定義</t>
    <rPh sb="0" eb="2">
      <t>テイスウ</t>
    </rPh>
    <rPh sb="2" eb="4">
      <t>テイギ</t>
    </rPh>
    <phoneticPr fontId="5"/>
  </si>
  <si>
    <t>クラス.定数名</t>
    <rPh sb="4" eb="6">
      <t>テイスウ</t>
    </rPh>
    <rPh sb="6" eb="7">
      <t>メイ</t>
    </rPh>
    <phoneticPr fontId="5"/>
  </si>
  <si>
    <t>ツール使用</t>
    <rPh sb="3" eb="5">
      <t>シヨウ</t>
    </rPh>
    <phoneticPr fontId="4"/>
  </si>
  <si>
    <t>ツール使用項目</t>
    <rPh sb="3" eb="7">
      <t>シヨウコウモク</t>
    </rPh>
    <phoneticPr fontId="4"/>
  </si>
  <si>
    <t>桁数</t>
    <rPh sb="0" eb="2">
      <t>ケタスウ</t>
    </rPh>
    <phoneticPr fontId="5"/>
  </si>
  <si>
    <t>要素タイプ</t>
    <rPh sb="0" eb="2">
      <t>ヨウソ</t>
    </rPh>
    <phoneticPr fontId="5"/>
  </si>
  <si>
    <t>クラス別名算出</t>
    <rPh sb="3" eb="5">
      <t>ベツメイ</t>
    </rPh>
    <rPh sb="5" eb="7">
      <t>サンシュツ</t>
    </rPh>
    <phoneticPr fontId="4"/>
  </si>
  <si>
    <t>クラス別名</t>
    <rPh sb="3" eb="5">
      <t>ベツメイ</t>
    </rPh>
    <phoneticPr fontId="4"/>
  </si>
  <si>
    <t>クラス対象</t>
    <rPh sb="3" eb="5">
      <t>タイショウ</t>
    </rPh>
    <phoneticPr fontId="4"/>
  </si>
  <si>
    <t>重複カウント</t>
    <rPh sb="0" eb="2">
      <t>チョウフク</t>
    </rPh>
    <phoneticPr fontId="4"/>
  </si>
  <si>
    <t>重複№</t>
    <rPh sb="0" eb="2">
      <t>チョウフク</t>
    </rPh>
    <phoneticPr fontId="4"/>
  </si>
  <si>
    <t>Class</t>
  </si>
  <si>
    <t>Property</t>
  </si>
  <si>
    <t>n/a</t>
  </si>
  <si>
    <t>Array</t>
  </si>
  <si>
    <t>数値</t>
  </si>
  <si>
    <t>整数</t>
  </si>
  <si>
    <t>文字列</t>
  </si>
  <si>
    <t>1600</t>
  </si>
  <si>
    <t>800</t>
  </si>
  <si>
    <t>買電が無い場合は空欄</t>
    <rPh sb="0" eb="2">
      <t>カイデン</t>
    </rPh>
    <rPh sb="3" eb="4">
      <t>ナ</t>
    </rPh>
    <rPh sb="5" eb="7">
      <t>バアイ</t>
    </rPh>
    <rPh sb="8" eb="10">
      <t>クウラン</t>
    </rPh>
    <phoneticPr fontId="5"/>
  </si>
  <si>
    <t>国内認証排出削減量が無い場合は空欄</t>
    <rPh sb="0" eb="2">
      <t>コクナイ</t>
    </rPh>
    <rPh sb="2" eb="4">
      <t>ニンショウ</t>
    </rPh>
    <rPh sb="4" eb="6">
      <t>ハイシュツ</t>
    </rPh>
    <rPh sb="6" eb="8">
      <t>サクゲン</t>
    </rPh>
    <rPh sb="8" eb="9">
      <t>リョウ</t>
    </rPh>
    <rPh sb="10" eb="11">
      <t>ナ</t>
    </rPh>
    <rPh sb="12" eb="14">
      <t>バアイ</t>
    </rPh>
    <rPh sb="15" eb="17">
      <t>クウラン</t>
    </rPh>
    <phoneticPr fontId="5"/>
  </si>
  <si>
    <t>Excelツールでは空欄可</t>
    <rPh sb="10" eb="12">
      <t>クウラン</t>
    </rPh>
    <rPh sb="12" eb="13">
      <t>カ</t>
    </rPh>
    <phoneticPr fontId="5"/>
  </si>
  <si>
    <t>提出時の様式チェックで必須チェックが行われるため、内部設計の都合により「－」→「○」に修正</t>
    <rPh sb="0" eb="2">
      <t>テイシュツ</t>
    </rPh>
    <rPh sb="2" eb="3">
      <t>ジ</t>
    </rPh>
    <rPh sb="4" eb="6">
      <t>ヨウシキ</t>
    </rPh>
    <rPh sb="11" eb="13">
      <t>ヒッス</t>
    </rPh>
    <rPh sb="18" eb="19">
      <t>オコナ</t>
    </rPh>
    <rPh sb="25" eb="27">
      <t>ナイブ</t>
    </rPh>
    <rPh sb="27" eb="29">
      <t>セッケイ</t>
    </rPh>
    <rPh sb="30" eb="32">
      <t>ツゴウ</t>
    </rPh>
    <rPh sb="43" eb="45">
      <t>シュウセイ</t>
    </rPh>
    <phoneticPr fontId="5"/>
  </si>
  <si>
    <t>画面で必須項目
提出時の様式チェックで必須チェックが行われるため、内部設計の都合により「－」→「○」に修正</t>
    <rPh sb="0" eb="2">
      <t>ガメン</t>
    </rPh>
    <rPh sb="3" eb="5">
      <t>ヒッス</t>
    </rPh>
    <rPh sb="5" eb="7">
      <t>コウモク</t>
    </rPh>
    <rPh sb="8" eb="10">
      <t>テイシュツ</t>
    </rPh>
    <rPh sb="10" eb="11">
      <t>ジ</t>
    </rPh>
    <rPh sb="12" eb="14">
      <t>ヨウシキ</t>
    </rPh>
    <rPh sb="19" eb="21">
      <t>ヒッス</t>
    </rPh>
    <rPh sb="26" eb="27">
      <t>オコナ</t>
    </rPh>
    <rPh sb="33" eb="35">
      <t>ナイブ</t>
    </rPh>
    <rPh sb="35" eb="37">
      <t>セッケイ</t>
    </rPh>
    <rPh sb="38" eb="40">
      <t>ツゴウ</t>
    </rPh>
    <rPh sb="51" eb="53">
      <t>シュウセイ</t>
    </rPh>
    <phoneticPr fontId="5"/>
  </si>
  <si>
    <t>表紙</t>
  </si>
  <si>
    <t>提出先</t>
  </si>
  <si>
    <t>提出年月日</t>
  </si>
  <si>
    <t>特定排出者コード</t>
  </si>
  <si>
    <t>特定事業者番号、特定連鎖化事業者番号、認定管理統括事業者番号、管理関係事業者番号</t>
  </si>
  <si>
    <t>特定排出者の名称</t>
  </si>
  <si>
    <t>特定排出者の名称/特定排出者の名称ふりがな</t>
  </si>
  <si>
    <t>特定排出者の名称/特定排出者の名称</t>
  </si>
  <si>
    <t>特定排出者の名称/前回の報告における名称</t>
  </si>
  <si>
    <t>所在地</t>
  </si>
  <si>
    <t>所在地/郵便番号</t>
  </si>
  <si>
    <t>所在地/住所ふりがな</t>
  </si>
  <si>
    <t>所在地/住所</t>
  </si>
  <si>
    <t>商標又は商号等</t>
  </si>
  <si>
    <t>特定排出者の主たる事業</t>
  </si>
  <si>
    <t>所管大臣Array</t>
  </si>
  <si>
    <t>所管大臣</t>
  </si>
  <si>
    <t>所管大臣/所管大臣名</t>
  </si>
  <si>
    <t>特定排出者において常時使用される従業員数</t>
  </si>
  <si>
    <t>権利利益の保護に係る請求の有無</t>
  </si>
  <si>
    <t>その他の関連情報の提供の有無</t>
  </si>
  <si>
    <t>担当者</t>
  </si>
  <si>
    <t>担当者/部署</t>
  </si>
  <si>
    <t>担当者/氏名ふりがな</t>
  </si>
  <si>
    <t>担当者/氏名</t>
  </si>
  <si>
    <t>担当者/電話番号</t>
  </si>
  <si>
    <t>第1表(温室効果ガス算定排出量)</t>
  </si>
  <si>
    <t>排出年度</t>
  </si>
  <si>
    <t>特定排出者全体</t>
  </si>
  <si>
    <t>特定排出者全体/①エネルギー起源CO2</t>
  </si>
  <si>
    <t>特定排出者全体/②非エネルギー起源CO2</t>
  </si>
  <si>
    <t>特定排出者全体/③廃棄物の原燃料使用に伴う非エネルギー起源CO2</t>
  </si>
  <si>
    <t>特定排出者全体/④メタン</t>
  </si>
  <si>
    <t>特定排出者全体/⑤N2O</t>
  </si>
  <si>
    <t>特定排出者全体/⑥HFC</t>
  </si>
  <si>
    <t>特定排出者全体/⑦PFC</t>
  </si>
  <si>
    <t>特定排出者全体/⑧SF6</t>
  </si>
  <si>
    <t>特定排出者全体/⑨NF3</t>
  </si>
  <si>
    <t>特定排出者全体/⑩エネルギー起源CO2(発電所等配分前)</t>
  </si>
  <si>
    <t>事業分類明細</t>
  </si>
  <si>
    <t>事業分類明細/番号</t>
  </si>
  <si>
    <t>事業分類明細/事業名称</t>
  </si>
  <si>
    <t>事業分類明細/細分類番号</t>
  </si>
  <si>
    <t>事業分類明細/所管大臣Array</t>
  </si>
  <si>
    <t>事業分類明細/所管大臣Array/所管大臣</t>
  </si>
  <si>
    <t>事業分類明細/所管大臣Array/所管大臣/所管大臣名</t>
  </si>
  <si>
    <t>事業分類明細/①エネルギー起源CO2</t>
  </si>
  <si>
    <t>第3表-1</t>
  </si>
  <si>
    <t>温室効果ガス算定係数Array</t>
  </si>
  <si>
    <t>温室効果ガス算定係数</t>
  </si>
  <si>
    <t>温室効果ガス算定係数/入力区分</t>
  </si>
  <si>
    <t>温室効果ガス算定係数/係数値</t>
  </si>
  <si>
    <t>温室効果ガス算定係数/根拠</t>
  </si>
  <si>
    <t>温室効果ガス算定係数/適用範囲</t>
  </si>
  <si>
    <t>第3表-2</t>
  </si>
  <si>
    <t>調整後温室効果ガス算定係数Array</t>
  </si>
  <si>
    <t>調整後温室効果ガス算定係数</t>
  </si>
  <si>
    <t>調整後温室効果ガス算定係数/入力区分</t>
  </si>
  <si>
    <t>調整後温室効果ガス算定係数/係数値</t>
  </si>
  <si>
    <t>調整後温室効果ガス算定係数/根拠</t>
  </si>
  <si>
    <t>調整後温室効果ガス算定係数/適用範囲</t>
  </si>
  <si>
    <t>第4表</t>
  </si>
  <si>
    <t>異なる算定方法又は係数Array</t>
  </si>
  <si>
    <t>異なる算定方法又は係数</t>
  </si>
  <si>
    <t>異なる算定方法又は係数/温室効果ガスである物質の区分</t>
  </si>
  <si>
    <t>異なる算定方法又は係数/当該算定方法又は係数の内容</t>
  </si>
  <si>
    <t>第5表-1</t>
  </si>
  <si>
    <t>排出削減量Array</t>
  </si>
  <si>
    <t>排出削減量</t>
  </si>
  <si>
    <t>排出削減量/番号</t>
  </si>
  <si>
    <t>排出削減量/種別</t>
  </si>
  <si>
    <t>排出削減量/合計量</t>
  </si>
  <si>
    <t>第5表-2</t>
  </si>
  <si>
    <t>国内認証削減量情報Array</t>
  </si>
  <si>
    <t>国内認証削減量情報</t>
  </si>
  <si>
    <t>国内認証削減量情報/削減量種別</t>
  </si>
  <si>
    <t>国内認証削減量情報/明細Array</t>
  </si>
  <si>
    <t>国内認証削減量情報/明細</t>
  </si>
  <si>
    <t>国内認証削減量情報/明細/特定番号</t>
  </si>
  <si>
    <t>国内認証削減量情報/明細/無効化日又は移転日</t>
  </si>
  <si>
    <t>国内認証削減量情報/明細/無効化量又は移転量</t>
  </si>
  <si>
    <t>国内認証削減量情報/合計量</t>
  </si>
  <si>
    <t>第5表-3</t>
  </si>
  <si>
    <t>海外認証削減量情報Array</t>
  </si>
  <si>
    <t>海外認証削減量情報</t>
  </si>
  <si>
    <t>海外認証削減量情報/削減量種別</t>
  </si>
  <si>
    <t>海外認証削減量情報/明細</t>
  </si>
  <si>
    <t>海外認証削減量情報/明細/識別番号</t>
  </si>
  <si>
    <t>海外認証削減量情報/明細/無効化日</t>
  </si>
  <si>
    <t>海外認証削減量情報/明細/無効化量</t>
  </si>
  <si>
    <t>海外認証削減量情報/合計量</t>
  </si>
  <si>
    <t>第6表</t>
  </si>
  <si>
    <t>特定事業所Array</t>
  </si>
  <si>
    <t>特定事業所</t>
  </si>
  <si>
    <t>特定事業所/事業所番号</t>
  </si>
  <si>
    <t>特定事業所/エネルギー管理指定工場等番号</t>
  </si>
  <si>
    <t>特定事業所/指定区分</t>
  </si>
  <si>
    <t>特定事業所/事業所の名称</t>
  </si>
  <si>
    <t>特定事業所/郵便番号</t>
  </si>
  <si>
    <t>特定事業所/住所</t>
  </si>
  <si>
    <t>特定事業所/事業コード</t>
  </si>
  <si>
    <t>特定事業所/事業の名称</t>
  </si>
  <si>
    <t>COVER_JIGYOSHANO</t>
  </si>
  <si>
    <t>COVER_HAISHUTSUSHA</t>
  </si>
  <si>
    <t>COVER_HAISHUTSUSHA_HAISHUTSUSHANAMEFURIGANA</t>
  </si>
  <si>
    <t>COVER_HAISHUTSUSHA_HAISHUTSUSHANAME</t>
  </si>
  <si>
    <t>COVER_HAISHUTSUSHA_HAISHUTSUSHANAMEBF</t>
  </si>
  <si>
    <t>COVER_JIGYOSHA</t>
  </si>
  <si>
    <t>COVER_JIGYOSHA_JIGYOSHAZIP</t>
  </si>
  <si>
    <t>COVER_JIGYOSHA_JIGYOSHAADDRESSFURIGANA</t>
  </si>
  <si>
    <t>COVER_JIGYOSHA_JIGYOSHAADDRESS</t>
  </si>
  <si>
    <t>COVER_SHOHYO</t>
  </si>
  <si>
    <t>COVER_JIGYONAME</t>
  </si>
  <si>
    <t>COVER_SAIBUNRUINO</t>
  </si>
  <si>
    <t>COVER_DAIJINARRAY</t>
  </si>
  <si>
    <t>COVER_DAIJIN</t>
  </si>
  <si>
    <t>COVER_DAIJIN_DAIJINNAME</t>
  </si>
  <si>
    <t>COVER_JUGYOINSU</t>
  </si>
  <si>
    <t>COVER_SEIKYUKBN</t>
  </si>
  <si>
    <t>COVER_TEIKYOKBN</t>
  </si>
  <si>
    <t>COVER_TANTOSHA</t>
  </si>
  <si>
    <t>COVER_TANTOSHA_BUSHO</t>
  </si>
  <si>
    <t>COVER_TANTOSHA_NAMEFURIGANA</t>
  </si>
  <si>
    <t>COVER_TANTOSHA_NAME</t>
  </si>
  <si>
    <t>COVER_TANTOSHA_TEL</t>
  </si>
  <si>
    <t>TABLE01</t>
  </si>
  <si>
    <t>TABLE01_HAISHUTSUNENDO</t>
  </si>
  <si>
    <t>TABLE01_CO2JIGYOZENTAI</t>
  </si>
  <si>
    <t>TABLE01_CO2JIGYOZENTAI_CO2</t>
  </si>
  <si>
    <t>TABLE01_CO2JIGYOZENTAI_HICO2</t>
  </si>
  <si>
    <t>TABLE01_CO2JIGYOZENTAI_HAIKIBUTSUHICO2</t>
  </si>
  <si>
    <t>TABLE01_CO2JIGYOZENTAI_METAN</t>
  </si>
  <si>
    <t>TABLE01_CO2JIGYOZENTAI_N2O</t>
  </si>
  <si>
    <t>TABLE01_CO2JIGYOZENTAI_HFC</t>
  </si>
  <si>
    <t>TABLE01_CO2JIGYOZENTAI_PFC</t>
  </si>
  <si>
    <t>TABLE01_CO2JIGYOZENTAI_SF6</t>
  </si>
  <si>
    <t>TABLE01_CO2JIGYOZENTAI_NF3</t>
  </si>
  <si>
    <t>TABLE01_CO2JIGYOZENTAI_ENECO2MAE</t>
  </si>
  <si>
    <t>TABLE01_JIGYOBUNRUI</t>
  </si>
  <si>
    <t>TABLE01_JIGYOBUNRUI_RENBAN</t>
  </si>
  <si>
    <t>TABLE01_JIGYOBUNRUI_NAME</t>
  </si>
  <si>
    <t>TABLE01_JIGYOBUNRUI_NO</t>
  </si>
  <si>
    <t>TABLE01_JIGYOBUNRUI_DAIJINARRAY</t>
  </si>
  <si>
    <t>TABLE01_JIGYOBUNRUI_DAIJINARRAY_DAIJIN</t>
  </si>
  <si>
    <t>TABLE01_JIGYOBUNRUI_DAIJINARRAY_DAIJIN_DAIJINNAME</t>
  </si>
  <si>
    <t>TABLE01_JIGYOBUNRUI_CO2</t>
  </si>
  <si>
    <t>TABLE031</t>
  </si>
  <si>
    <t>TABLE031_CO2SANTEIKEISUARRAY</t>
  </si>
  <si>
    <t>TABLE031_CO2SANTEIKEISU</t>
  </si>
  <si>
    <t>TABLE031_CO2SANTEIKEISU_INPUTKBN</t>
  </si>
  <si>
    <t>TABLE031_CO2SANTEIKEISU_ATAI</t>
  </si>
  <si>
    <t>TABLE031_CO2SANTEIKEISU_KONKYO</t>
  </si>
  <si>
    <t>TABLE031_CO2SANTEIKEISU_TEKIYO</t>
  </si>
  <si>
    <t>TABLE032</t>
  </si>
  <si>
    <t>TABLE032_CO2SANTEIKEISUARRAY</t>
  </si>
  <si>
    <t>TABLE032_CO2SANTEIKEISU</t>
  </si>
  <si>
    <t>TABLE032_CO2SANTEIKEISU_INPUTKBN</t>
  </si>
  <si>
    <t>TABLE032_CO2SANTEIKEISU_ATAI</t>
  </si>
  <si>
    <t>TABLE032_CO2SANTEIKEISU_KONKYO</t>
  </si>
  <si>
    <t>TABLE032_CO2SANTEIKEISU_TEKIYO</t>
  </si>
  <si>
    <t>TABLE04</t>
  </si>
  <si>
    <t>TABLE04_CO2SANTEIKEISUARRAY</t>
  </si>
  <si>
    <t>TABLE04_CO2SANTEIKEISUARRAY_CO2SANTEIKEISU</t>
  </si>
  <si>
    <t>TABLE04_CO2SANTEIKEISUARRAY_CO2SANTEIKEISU_KBN</t>
  </si>
  <si>
    <t>TABLE04_CO2SANTEIKEISUARRAY_CO2SANTEIKEISU_NAIYO</t>
  </si>
  <si>
    <t>TABLE051</t>
  </si>
  <si>
    <t>TABLE051_HAISHUTSUSAKUGENARRAY</t>
  </si>
  <si>
    <t>TABLE051_HAISHUTSUSAKUGEN</t>
  </si>
  <si>
    <t>TABLE051_HAISHUTSUSAKUGEN_RENBAN</t>
  </si>
  <si>
    <t>TABLE051_HAISHUTSUSAKUGEN_SHURUI</t>
  </si>
  <si>
    <t>TABLE051_HAISHUTSUSAKUGEN_GOKEIRYO</t>
  </si>
  <si>
    <t>TABLE053</t>
  </si>
  <si>
    <t>TABLE053_SAKUGENARRAY</t>
  </si>
  <si>
    <t>TABLE053_SAKUGEN</t>
  </si>
  <si>
    <t>TABLE053_SAKUGEN_SHUBETSU</t>
  </si>
  <si>
    <t>TABLE053_SAKUGEN_MEISAIARRAY</t>
  </si>
  <si>
    <t>TABLE053_SAKUGEN_MEISAI_SHIKIBETSUNO</t>
  </si>
  <si>
    <t>TABLE053_SAKUGEN_MEISAI_MUKOKABI</t>
  </si>
  <si>
    <t>TABLE053_SAKUGEN_MEISAI_MUKOKARYO</t>
  </si>
  <si>
    <t>TABLE053_SAKUGEN_MUKOKARYOKEI</t>
  </si>
  <si>
    <t>TABLE06</t>
  </si>
  <si>
    <t>TABLE06_JIGYOSHOARRAY</t>
  </si>
  <si>
    <t>TABLE06_JIGYOSHO</t>
  </si>
  <si>
    <t>TABLE06_JIGYOSHO_JIGYOSHONO</t>
  </si>
  <si>
    <t>TABLE06_JIGYOSHO_SHITEIKOJYONO</t>
  </si>
  <si>
    <t>TABLE06_JIGYOSHO_SHITEKBN</t>
  </si>
  <si>
    <t>TABLE06_JIGYOSHO_NAME</t>
  </si>
  <si>
    <t>TABLE06_JIGYOSHO_ZIP</t>
  </si>
  <si>
    <t>TABLE06_JIGYOSHO_ADDRESS</t>
  </si>
  <si>
    <t>TABLE06_JIGYOSHO_SAIBUNRUINO</t>
  </si>
  <si>
    <t>TABLE06_JIGYOSHO_JIGYONAME</t>
  </si>
  <si>
    <t>（別紙）【特定事業所単位の報告】</t>
  </si>
  <si>
    <t>事業所の名称ふりがな</t>
  </si>
  <si>
    <t>前回の報告における名称</t>
  </si>
  <si>
    <t>住所ふりがな</t>
  </si>
  <si>
    <t>住所</t>
  </si>
  <si>
    <t>事業所において行われる事業</t>
  </si>
  <si>
    <t>都道府県コード</t>
  </si>
  <si>
    <t>エネルギー管理指定工場等番号</t>
  </si>
  <si>
    <t>別紙第１表</t>
  </si>
  <si>
    <t>①エネルギー起源CO2</t>
  </si>
  <si>
    <t>⑨NF3</t>
  </si>
  <si>
    <t>⑩エネルギー起源CO2(発電所等配分前)</t>
  </si>
  <si>
    <t>別紙第２表</t>
  </si>
  <si>
    <t>温室効果ガス算定係数/係数の値</t>
  </si>
  <si>
    <t>温室効果ガス算定係数/係数の根拠</t>
  </si>
  <si>
    <t>別紙第３表</t>
  </si>
  <si>
    <t>温室効果ガス算定排出量の増減の状況に関する情報その他の情報　様式第２</t>
  </si>
  <si>
    <t>氏名ふりがな</t>
  </si>
  <si>
    <t>氏名</t>
  </si>
  <si>
    <t>提供区分</t>
  </si>
  <si>
    <t>温室効果ガスに関する情報</t>
  </si>
  <si>
    <t>温室効果ガスに関する情報/算定排出量の増減の状況に関する情報</t>
  </si>
  <si>
    <t>温室効果ガスに関する情報/排出原単位の増減の状況に関する情報</t>
  </si>
  <si>
    <t>温室効果ガスに関する情報/排出量の削減に関し実施した措置に関する情報</t>
  </si>
  <si>
    <t>温室効果ガスに関する情報/算定排出量等の算定方法及び算定の基礎となるデータの管理方法に関する情報</t>
  </si>
  <si>
    <t>温室効果ガスに関する情報/その他の情報</t>
  </si>
  <si>
    <t>チェック仕様</t>
    <rPh sb="4" eb="6">
      <t>シヨウ</t>
    </rPh>
    <phoneticPr fontId="5"/>
  </si>
  <si>
    <t>ツール貼付項目</t>
    <rPh sb="3" eb="7">
      <t>チョウフコウモク</t>
    </rPh>
    <phoneticPr fontId="5"/>
  </si>
  <si>
    <t>必須チェック要否</t>
    <rPh sb="0" eb="2">
      <t>ヒッス</t>
    </rPh>
    <rPh sb="6" eb="8">
      <t>ヨウヒ</t>
    </rPh>
    <phoneticPr fontId="5"/>
  </si>
  <si>
    <t>形式チェック要否</t>
    <rPh sb="0" eb="2">
      <t>ケイシキ</t>
    </rPh>
    <rPh sb="6" eb="8">
      <t>ヨウヒ</t>
    </rPh>
    <phoneticPr fontId="5"/>
  </si>
  <si>
    <t>不要</t>
    <rPh sb="0" eb="2">
      <t>フヨウ</t>
    </rPh>
    <phoneticPr fontId="5"/>
  </si>
  <si>
    <t>要</t>
    <rPh sb="0" eb="1">
      <t>ヨウ</t>
    </rPh>
    <phoneticPr fontId="5"/>
  </si>
  <si>
    <t>TABLE052</t>
  </si>
  <si>
    <t>TABLE052_SAKUGENARRAY</t>
  </si>
  <si>
    <t>TABLE052_SAKUGEN</t>
  </si>
  <si>
    <t>TABLE052_SAKUGEN_SHUBETSU</t>
  </si>
  <si>
    <t>TABLE052_SAKUGEN_MEISAIARRAY</t>
  </si>
  <si>
    <t>TABLE052_SAKUGEN_MEISAI</t>
  </si>
  <si>
    <t>TABLE052_SAKUGEN_MEISAI_SHIKIBETSUNO</t>
  </si>
  <si>
    <t>TABLE052_SAKUGEN_MEISAI_MUKOKABI</t>
  </si>
  <si>
    <t>TABLE052_SAKUGEN_MEISAI_MUKOKARYO</t>
  </si>
  <si>
    <t>TABLE052_SAKUGEN_MUKOKARYOKEI</t>
  </si>
  <si>
    <t>TABLE053_SAKUGEN_MEISAIARRAY_MEISAI</t>
  </si>
  <si>
    <t>2021/3/31</t>
    <phoneticPr fontId="5"/>
  </si>
  <si>
    <t>2022/3/31</t>
    <phoneticPr fontId="5"/>
  </si>
  <si>
    <t>2021/3/31</t>
    <phoneticPr fontId="5"/>
  </si>
  <si>
    <t>温対法様式（権利利益の保護に係る請求情報）</t>
    <rPh sb="0" eb="1">
      <t>アツシ</t>
    </rPh>
    <rPh sb="1" eb="2">
      <t>タイ</t>
    </rPh>
    <rPh sb="2" eb="3">
      <t>ホウ</t>
    </rPh>
    <rPh sb="3" eb="5">
      <t>ヨウシキ</t>
    </rPh>
    <rPh sb="6" eb="8">
      <t>ケンリ</t>
    </rPh>
    <rPh sb="8" eb="10">
      <t>リエキ</t>
    </rPh>
    <rPh sb="11" eb="13">
      <t>ホゴ</t>
    </rPh>
    <rPh sb="14" eb="15">
      <t>カカ</t>
    </rPh>
    <rPh sb="16" eb="18">
      <t>セイキュウ</t>
    </rPh>
    <rPh sb="18" eb="20">
      <t>ジョウホウ</t>
    </rPh>
    <phoneticPr fontId="4"/>
  </si>
  <si>
    <t>sec</t>
    <phoneticPr fontId="5"/>
  </si>
  <si>
    <t>01</t>
    <phoneticPr fontId="4"/>
  </si>
  <si>
    <t>権利利益の保護に係る請求</t>
    <phoneticPr fontId="5"/>
  </si>
  <si>
    <t>Hokokusho_Yoshiki1_2</t>
    <phoneticPr fontId="5"/>
  </si>
  <si>
    <t>02</t>
    <phoneticPr fontId="4"/>
  </si>
  <si>
    <t>Hokokusho_Yoshiki1_02</t>
    <phoneticPr fontId="5"/>
  </si>
  <si>
    <t>03</t>
    <phoneticPr fontId="4"/>
  </si>
  <si>
    <t>事業者の名称ふりがな</t>
    <rPh sb="0" eb="3">
      <t>ジギョウシャ</t>
    </rPh>
    <rPh sb="4" eb="6">
      <t>メイショウ</t>
    </rPh>
    <phoneticPr fontId="4"/>
  </si>
  <si>
    <t>Jigyosha_Name_Furigana</t>
    <phoneticPr fontId="5"/>
  </si>
  <si>
    <t>事業者の名称</t>
    <rPh sb="0" eb="3">
      <t>ジギョウシャ</t>
    </rPh>
    <rPh sb="4" eb="6">
      <t>メイショウ</t>
    </rPh>
    <phoneticPr fontId="4"/>
  </si>
  <si>
    <t>Jigyosha_Name</t>
    <phoneticPr fontId="5"/>
  </si>
  <si>
    <t>役職名</t>
    <rPh sb="0" eb="3">
      <t>ヤクショクメイ</t>
    </rPh>
    <phoneticPr fontId="5"/>
  </si>
  <si>
    <t>Yakushokumei</t>
    <phoneticPr fontId="5"/>
  </si>
  <si>
    <t>Seikyu_Name_Furigana</t>
    <phoneticPr fontId="5"/>
  </si>
  <si>
    <t>Seikyu_Name</t>
    <phoneticPr fontId="5"/>
  </si>
  <si>
    <t>権利利益の保護に係る請求表Array</t>
    <rPh sb="12" eb="13">
      <t>ヒョウ</t>
    </rPh>
    <phoneticPr fontId="5"/>
  </si>
  <si>
    <t>SeikyuArray</t>
    <phoneticPr fontId="5"/>
  </si>
  <si>
    <t>権利利益の保護に係る請求情報</t>
    <rPh sb="0" eb="2">
      <t>ケンリ</t>
    </rPh>
    <rPh sb="2" eb="4">
      <t>リエキ</t>
    </rPh>
    <rPh sb="5" eb="7">
      <t>ホゴ</t>
    </rPh>
    <rPh sb="8" eb="9">
      <t>カカ</t>
    </rPh>
    <rPh sb="10" eb="12">
      <t>セイキュウ</t>
    </rPh>
    <rPh sb="12" eb="14">
      <t>ジョウホウ</t>
    </rPh>
    <phoneticPr fontId="4"/>
  </si>
  <si>
    <t>SeikyuList</t>
    <phoneticPr fontId="5"/>
  </si>
  <si>
    <t>04</t>
    <phoneticPr fontId="4"/>
  </si>
  <si>
    <t>Haishutsuryo</t>
    <phoneticPr fontId="5"/>
  </si>
  <si>
    <t>権利利益が害されるおそれがあると思料する理由</t>
    <phoneticPr fontId="5"/>
  </si>
  <si>
    <t>「権利利益が害されるおそれがあると思料する理由」の入力内容
改行コード付</t>
    <rPh sb="1" eb="3">
      <t>ケンリ</t>
    </rPh>
    <rPh sb="3" eb="5">
      <t>リエキ</t>
    </rPh>
    <rPh sb="6" eb="7">
      <t>ガイ</t>
    </rPh>
    <rPh sb="17" eb="19">
      <t>シリョウ</t>
    </rPh>
    <rPh sb="21" eb="23">
      <t>リユウ</t>
    </rPh>
    <rPh sb="25" eb="27">
      <t>ニュウリョク</t>
    </rPh>
    <rPh sb="27" eb="29">
      <t>ナイヨウ</t>
    </rPh>
    <rPh sb="30" eb="32">
      <t>カイギョウ</t>
    </rPh>
    <rPh sb="35" eb="36">
      <t>ヅケ</t>
    </rPh>
    <phoneticPr fontId="5"/>
  </si>
  <si>
    <t>Riyu</t>
    <phoneticPr fontId="5"/>
  </si>
  <si>
    <t>権利利益が害されるおそれがあると思料する理由の根拠となる事実</t>
    <phoneticPr fontId="5"/>
  </si>
  <si>
    <t>「権利利益が害されるおそれがあると思料する理由の根拠となる事実」の入力内容
改行コード付</t>
    <rPh sb="1" eb="3">
      <t>ケンリ</t>
    </rPh>
    <rPh sb="3" eb="5">
      <t>リエキ</t>
    </rPh>
    <rPh sb="6" eb="7">
      <t>ガイ</t>
    </rPh>
    <rPh sb="17" eb="19">
      <t>シリョウ</t>
    </rPh>
    <rPh sb="21" eb="23">
      <t>リユウ</t>
    </rPh>
    <rPh sb="24" eb="26">
      <t>コンキョ</t>
    </rPh>
    <rPh sb="29" eb="31">
      <t>ジジツ</t>
    </rPh>
    <rPh sb="33" eb="35">
      <t>ニュウリョク</t>
    </rPh>
    <rPh sb="35" eb="37">
      <t>ナイヨウ</t>
    </rPh>
    <rPh sb="38" eb="40">
      <t>カイギョウ</t>
    </rPh>
    <rPh sb="43" eb="44">
      <t>ツキ</t>
    </rPh>
    <phoneticPr fontId="5"/>
  </si>
  <si>
    <t>Jijitsu</t>
    <phoneticPr fontId="5"/>
  </si>
  <si>
    <t>受理日</t>
    <rPh sb="0" eb="3">
      <t>ジュリビ</t>
    </rPh>
    <phoneticPr fontId="5"/>
  </si>
  <si>
    <t>Juribi</t>
    <phoneticPr fontId="5"/>
  </si>
  <si>
    <t>整理番号</t>
    <rPh sb="0" eb="4">
      <t>セイリバンゴウ</t>
    </rPh>
    <phoneticPr fontId="5"/>
  </si>
  <si>
    <t>SeiriNo</t>
    <phoneticPr fontId="5"/>
  </si>
  <si>
    <t>結果</t>
    <rPh sb="0" eb="2">
      <t>ケッカ</t>
    </rPh>
    <phoneticPr fontId="5"/>
  </si>
  <si>
    <t>Result</t>
    <phoneticPr fontId="5"/>
  </si>
  <si>
    <t>決定通知日</t>
    <rPh sb="0" eb="5">
      <t>ケッテイツウチビ</t>
    </rPh>
    <phoneticPr fontId="5"/>
  </si>
  <si>
    <t>Tsuchibi</t>
    <phoneticPr fontId="5"/>
  </si>
  <si>
    <t>法人番号</t>
    <rPh sb="0" eb="4">
      <t>ホウジンバンゴウ</t>
    </rPh>
    <phoneticPr fontId="5"/>
  </si>
  <si>
    <t>半角数字</t>
    <rPh sb="0" eb="4">
      <t>ハンカクスウジ</t>
    </rPh>
    <phoneticPr fontId="10"/>
  </si>
  <si>
    <t>13</t>
    <phoneticPr fontId="5"/>
  </si>
  <si>
    <t>13桁の整数。</t>
    <rPh sb="2" eb="3">
      <t>ケタ</t>
    </rPh>
    <rPh sb="4" eb="6">
      <t>セイスウ</t>
    </rPh>
    <phoneticPr fontId="10"/>
  </si>
  <si>
    <t>Hojin_No</t>
  </si>
  <si>
    <t>代表者の氏名</t>
    <rPh sb="0" eb="3">
      <t>ダイヒョウシャ</t>
    </rPh>
    <rPh sb="4" eb="6">
      <t>シメイ</t>
    </rPh>
    <phoneticPr fontId="4"/>
  </si>
  <si>
    <t>Daihyosha_Name</t>
  </si>
  <si>
    <t>第5表-4</t>
    <rPh sb="0" eb="1">
      <t>ダイ</t>
    </rPh>
    <rPh sb="2" eb="3">
      <t>ヒョウ</t>
    </rPh>
    <phoneticPr fontId="5"/>
  </si>
  <si>
    <t>非化石電源二酸化炭素削減相当量情報Array</t>
    <rPh sb="0" eb="1">
      <t>ヒ</t>
    </rPh>
    <rPh sb="1" eb="3">
      <t>カセキ</t>
    </rPh>
    <rPh sb="3" eb="5">
      <t>デンゲン</t>
    </rPh>
    <rPh sb="5" eb="8">
      <t>ニサンカ</t>
    </rPh>
    <rPh sb="8" eb="10">
      <t>タンソ</t>
    </rPh>
    <rPh sb="10" eb="12">
      <t>サクゲン</t>
    </rPh>
    <rPh sb="12" eb="14">
      <t>ソウトウ</t>
    </rPh>
    <rPh sb="14" eb="15">
      <t>リョウ</t>
    </rPh>
    <rPh sb="15" eb="17">
      <t>ジョウホウ</t>
    </rPh>
    <phoneticPr fontId="5"/>
  </si>
  <si>
    <t>1</t>
    <phoneticPr fontId="5"/>
  </si>
  <si>
    <t>Sakugen_Array</t>
  </si>
  <si>
    <t>非化石電源二酸化炭素削減相当量情報</t>
    <rPh sb="0" eb="1">
      <t>ヒ</t>
    </rPh>
    <rPh sb="1" eb="3">
      <t>カセキ</t>
    </rPh>
    <rPh sb="3" eb="5">
      <t>デンゲン</t>
    </rPh>
    <rPh sb="5" eb="8">
      <t>ニサンカ</t>
    </rPh>
    <rPh sb="8" eb="10">
      <t>タンソ</t>
    </rPh>
    <rPh sb="10" eb="12">
      <t>サクゲン</t>
    </rPh>
    <rPh sb="12" eb="14">
      <t>ソウトウ</t>
    </rPh>
    <rPh sb="14" eb="15">
      <t>リョウ</t>
    </rPh>
    <rPh sb="15" eb="17">
      <t>ジョウホウ</t>
    </rPh>
    <phoneticPr fontId="5"/>
  </si>
  <si>
    <t>Sakugen</t>
  </si>
  <si>
    <t>以下のいずれか
・FIT非化石証書</t>
    <phoneticPr fontId="5"/>
  </si>
  <si>
    <t>Shubetsu</t>
  </si>
  <si>
    <t>非化石証書の量</t>
    <rPh sb="0" eb="1">
      <t>ヒ</t>
    </rPh>
    <rPh sb="1" eb="3">
      <t>カセキ</t>
    </rPh>
    <rPh sb="3" eb="5">
      <t>ショウショ</t>
    </rPh>
    <rPh sb="6" eb="7">
      <t>リョウ</t>
    </rPh>
    <phoneticPr fontId="6"/>
  </si>
  <si>
    <t>整数・小数合計で15
（小数点含まず）</t>
    <phoneticPr fontId="5"/>
  </si>
  <si>
    <t>（kWh)</t>
    <phoneticPr fontId="5"/>
  </si>
  <si>
    <t>Hikasekiryo</t>
    <phoneticPr fontId="5"/>
  </si>
  <si>
    <t>全国平均係数</t>
    <rPh sb="0" eb="2">
      <t>ゼンコク</t>
    </rPh>
    <rPh sb="2" eb="4">
      <t>ヘイキン</t>
    </rPh>
    <rPh sb="4" eb="6">
      <t>ケイスウ</t>
    </rPh>
    <phoneticPr fontId="6"/>
  </si>
  <si>
    <t>整数・小数合計で15
（小数点含まず）</t>
  </si>
  <si>
    <t>（t-CO2/kWh)</t>
    <phoneticPr fontId="5"/>
  </si>
  <si>
    <t>Zenkoku_Heikin_Keisu</t>
    <phoneticPr fontId="5"/>
  </si>
  <si>
    <t>補正率</t>
    <rPh sb="0" eb="1">
      <t>ホ</t>
    </rPh>
    <rPh sb="1" eb="2">
      <t>タダシ</t>
    </rPh>
    <rPh sb="2" eb="3">
      <t>リツ</t>
    </rPh>
    <phoneticPr fontId="6"/>
  </si>
  <si>
    <t>Hoseiritsu</t>
    <phoneticPr fontId="5"/>
  </si>
  <si>
    <t>124</t>
  </si>
  <si>
    <t>125</t>
  </si>
  <si>
    <t>126</t>
  </si>
  <si>
    <t>127</t>
  </si>
  <si>
    <t>128</t>
  </si>
  <si>
    <t>129</t>
  </si>
  <si>
    <t>130</t>
  </si>
  <si>
    <t>131</t>
  </si>
  <si>
    <t>132</t>
  </si>
  <si>
    <t>133</t>
  </si>
  <si>
    <t>法人番号</t>
    <rPh sb="0" eb="2">
      <t>ホウジン</t>
    </rPh>
    <rPh sb="2" eb="4">
      <t>バンゴウ</t>
    </rPh>
    <phoneticPr fontId="5"/>
  </si>
  <si>
    <t>Haishutsuryo_Zogen_Joho</t>
    <phoneticPr fontId="5"/>
  </si>
  <si>
    <t>Gentani_Zogen_Joho</t>
    <phoneticPr fontId="5"/>
  </si>
  <si>
    <t>「３．温室効果ガスの排出量の削減に関し実施した措置に関する情報」</t>
    <rPh sb="3" eb="5">
      <t>オンシツ</t>
    </rPh>
    <rPh sb="5" eb="7">
      <t>コウカ</t>
    </rPh>
    <rPh sb="10" eb="12">
      <t>ハイシュツ</t>
    </rPh>
    <rPh sb="12" eb="13">
      <t>リョウ</t>
    </rPh>
    <rPh sb="14" eb="16">
      <t>サクゲン</t>
    </rPh>
    <rPh sb="17" eb="18">
      <t>カン</t>
    </rPh>
    <rPh sb="19" eb="21">
      <t>ジッシ</t>
    </rPh>
    <rPh sb="23" eb="25">
      <t>ソチ</t>
    </rPh>
    <rPh sb="26" eb="27">
      <t>カン</t>
    </rPh>
    <rPh sb="29" eb="31">
      <t>ジョウホウ</t>
    </rPh>
    <phoneticPr fontId="5"/>
  </si>
  <si>
    <t>Sakugen_Soti_Joho</t>
    <phoneticPr fontId="5"/>
  </si>
  <si>
    <t>省エネルギーの取組状況</t>
    <rPh sb="0" eb="1">
      <t>ショウ</t>
    </rPh>
    <rPh sb="7" eb="9">
      <t>トリクミ</t>
    </rPh>
    <rPh sb="9" eb="11">
      <t>ジョウキョウ</t>
    </rPh>
    <phoneticPr fontId="4"/>
  </si>
  <si>
    <t>－</t>
    <phoneticPr fontId="5"/>
  </si>
  <si>
    <t>文字列</t>
    <rPh sb="0" eb="3">
      <t>モジレツ</t>
    </rPh>
    <phoneticPr fontId="5"/>
  </si>
  <si>
    <t>800</t>
    <phoneticPr fontId="5"/>
  </si>
  <si>
    <t>「① 省エネルギーの取組状況」入力内容
改行コード付</t>
    <phoneticPr fontId="5"/>
  </si>
  <si>
    <t>Torikumi_Jokyo</t>
    <phoneticPr fontId="5"/>
  </si>
  <si>
    <t>省エネルギーの取組状況詳細URL</t>
    <rPh sb="0" eb="1">
      <t>ショウ</t>
    </rPh>
    <rPh sb="7" eb="9">
      <t>トリクミ</t>
    </rPh>
    <rPh sb="9" eb="11">
      <t>ジョウキョウ</t>
    </rPh>
    <phoneticPr fontId="4"/>
  </si>
  <si>
    <t>2083</t>
    <phoneticPr fontId="5"/>
  </si>
  <si>
    <t>「① 省エネルギーの取組状況」の「詳細URL」入力内容</t>
    <phoneticPr fontId="5"/>
  </si>
  <si>
    <t>Torikumi_Jokyo_Url</t>
    <phoneticPr fontId="5"/>
  </si>
  <si>
    <t>再生可能エネルギーの使用状況</t>
    <rPh sb="0" eb="2">
      <t>サイセイ</t>
    </rPh>
    <rPh sb="2" eb="4">
      <t>カノウ</t>
    </rPh>
    <rPh sb="10" eb="12">
      <t>シヨウ</t>
    </rPh>
    <rPh sb="12" eb="14">
      <t>ジョウキョウ</t>
    </rPh>
    <phoneticPr fontId="4"/>
  </si>
  <si>
    <t>「② 再生可能エネルギーの使用状況」入力内容
改行コード付</t>
    <phoneticPr fontId="5"/>
  </si>
  <si>
    <t>Saisei_Energy_Jokyo</t>
    <phoneticPr fontId="5"/>
  </si>
  <si>
    <t>再生可能エネルギーの使用状況詳細URL</t>
    <rPh sb="0" eb="2">
      <t>サイセイ</t>
    </rPh>
    <rPh sb="2" eb="4">
      <t>カノウ</t>
    </rPh>
    <rPh sb="10" eb="12">
      <t>シヨウ</t>
    </rPh>
    <rPh sb="12" eb="14">
      <t>ジョウキョウ</t>
    </rPh>
    <rPh sb="14" eb="16">
      <t>ショウサイ</t>
    </rPh>
    <phoneticPr fontId="4"/>
  </si>
  <si>
    <t>「② 再生可能エネルギーの使用状況」の「詳細URL」入力内容</t>
    <phoneticPr fontId="5"/>
  </si>
  <si>
    <t>Saisei_Energy_Jokyo_Url</t>
    <phoneticPr fontId="5"/>
  </si>
  <si>
    <t>エネルギー転換の状況（電化、燃料転換等）</t>
    <rPh sb="5" eb="7">
      <t>テンカン</t>
    </rPh>
    <rPh sb="8" eb="10">
      <t>ジョウキョウ</t>
    </rPh>
    <rPh sb="11" eb="13">
      <t>デンカ</t>
    </rPh>
    <rPh sb="14" eb="16">
      <t>ネンリョウ</t>
    </rPh>
    <rPh sb="16" eb="18">
      <t>テンカン</t>
    </rPh>
    <rPh sb="18" eb="19">
      <t>トウ</t>
    </rPh>
    <phoneticPr fontId="4"/>
  </si>
  <si>
    <t>「③ エネルギー転換の状況（電化、燃料転換等）」入力内容
改行コード付</t>
    <phoneticPr fontId="5"/>
  </si>
  <si>
    <t>Energy_Tenkan_Jokyo</t>
    <phoneticPr fontId="5"/>
  </si>
  <si>
    <t>エネルギー転換の状況（電化、燃料転換等）詳細URL</t>
    <rPh sb="5" eb="7">
      <t>テンカン</t>
    </rPh>
    <rPh sb="8" eb="10">
      <t>ジョウキョウ</t>
    </rPh>
    <rPh sb="11" eb="13">
      <t>デンカ</t>
    </rPh>
    <rPh sb="14" eb="16">
      <t>ネンリョウ</t>
    </rPh>
    <rPh sb="16" eb="18">
      <t>テンカン</t>
    </rPh>
    <rPh sb="18" eb="19">
      <t>トウ</t>
    </rPh>
    <rPh sb="20" eb="22">
      <t>ショウサイ</t>
    </rPh>
    <phoneticPr fontId="4"/>
  </si>
  <si>
    <t>「③ エネルギー転換の状況（電化、燃料転換等）」の「詳細URL」入力内容</t>
    <phoneticPr fontId="5"/>
  </si>
  <si>
    <t>Energy_Tenkan_Jokyo_Url</t>
    <phoneticPr fontId="5"/>
  </si>
  <si>
    <t>その他の実施した措置（工業プロセスの変更、農業方法の変更等）</t>
    <rPh sb="2" eb="3">
      <t>ホカ</t>
    </rPh>
    <rPh sb="4" eb="6">
      <t>ジッシ</t>
    </rPh>
    <rPh sb="8" eb="10">
      <t>ソチ</t>
    </rPh>
    <rPh sb="11" eb="13">
      <t>コウギョウ</t>
    </rPh>
    <rPh sb="18" eb="20">
      <t>ヘンコウ</t>
    </rPh>
    <rPh sb="21" eb="23">
      <t>ノウギョウ</t>
    </rPh>
    <rPh sb="23" eb="25">
      <t>ホウホウ</t>
    </rPh>
    <rPh sb="26" eb="28">
      <t>ヘンコウ</t>
    </rPh>
    <rPh sb="28" eb="29">
      <t>ナド</t>
    </rPh>
    <phoneticPr fontId="4"/>
  </si>
  <si>
    <t>「④ その他の実施した措置（工業プロセスの変更、農業方法の変更等）」入力内容
改行コード付</t>
    <phoneticPr fontId="5"/>
  </si>
  <si>
    <t>Sonota_Soti</t>
    <phoneticPr fontId="5"/>
  </si>
  <si>
    <t>その他の実施した措置（工業プロセスの変更、農業方法の変更等）詳細URL</t>
    <rPh sb="2" eb="3">
      <t>ホカ</t>
    </rPh>
    <rPh sb="4" eb="6">
      <t>ジッシ</t>
    </rPh>
    <rPh sb="8" eb="10">
      <t>ソチ</t>
    </rPh>
    <rPh sb="11" eb="13">
      <t>コウギョウ</t>
    </rPh>
    <rPh sb="18" eb="20">
      <t>ヘンコウ</t>
    </rPh>
    <rPh sb="21" eb="23">
      <t>ノウギョウ</t>
    </rPh>
    <rPh sb="23" eb="25">
      <t>ホウホウ</t>
    </rPh>
    <rPh sb="26" eb="28">
      <t>ヘンコウ</t>
    </rPh>
    <rPh sb="28" eb="29">
      <t>ナド</t>
    </rPh>
    <rPh sb="30" eb="32">
      <t>ショウサイ</t>
    </rPh>
    <phoneticPr fontId="4"/>
  </si>
  <si>
    <t>「④ その他の実施した措置（工業プロセスの変更、農業方法の変更等）」の「詳細URL」入力内容</t>
    <phoneticPr fontId="5"/>
  </si>
  <si>
    <t>Sonota_Soti_Url</t>
    <phoneticPr fontId="5"/>
  </si>
  <si>
    <t>Santei_Kanri_Joho</t>
    <phoneticPr fontId="5"/>
  </si>
  <si>
    <t>温室効果ガス算定排出量及び調整後温室効果ガス排出量以外の温室効果ガスの排出量並びに吸収量等に関する情報</t>
    <phoneticPr fontId="5"/>
  </si>
  <si>
    <t>「５．温室効果ガス算定排出量及び調整後温室効果ガス排出量以外の温室効果ガスの排出量並びに吸収量等に関する情報」</t>
    <rPh sb="3" eb="5">
      <t>オンシツ</t>
    </rPh>
    <rPh sb="5" eb="7">
      <t>コウカ</t>
    </rPh>
    <rPh sb="9" eb="11">
      <t>サンテイ</t>
    </rPh>
    <rPh sb="11" eb="13">
      <t>ハイシュツ</t>
    </rPh>
    <rPh sb="13" eb="14">
      <t>リョウ</t>
    </rPh>
    <rPh sb="14" eb="15">
      <t>オヨ</t>
    </rPh>
    <rPh sb="16" eb="19">
      <t>チョウセイゴ</t>
    </rPh>
    <rPh sb="19" eb="21">
      <t>オンシツ</t>
    </rPh>
    <rPh sb="21" eb="23">
      <t>コウカ</t>
    </rPh>
    <rPh sb="25" eb="27">
      <t>ハイシュツ</t>
    </rPh>
    <rPh sb="27" eb="28">
      <t>リョウ</t>
    </rPh>
    <rPh sb="28" eb="30">
      <t>イガイ</t>
    </rPh>
    <rPh sb="31" eb="33">
      <t>オンシツ</t>
    </rPh>
    <rPh sb="33" eb="35">
      <t>コウカ</t>
    </rPh>
    <rPh sb="38" eb="40">
      <t>ハイシュツ</t>
    </rPh>
    <rPh sb="40" eb="41">
      <t>リョウ</t>
    </rPh>
    <rPh sb="41" eb="42">
      <t>ナラ</t>
    </rPh>
    <rPh sb="44" eb="46">
      <t>キュウシュウ</t>
    </rPh>
    <rPh sb="46" eb="47">
      <t>リョウ</t>
    </rPh>
    <rPh sb="47" eb="48">
      <t>ナド</t>
    </rPh>
    <rPh sb="49" eb="50">
      <t>カン</t>
    </rPh>
    <rPh sb="52" eb="54">
      <t>ジョウホウ</t>
    </rPh>
    <phoneticPr fontId="5"/>
  </si>
  <si>
    <t>Haishutsuryo_Kyusyuryo_Joho</t>
    <phoneticPr fontId="5"/>
  </si>
  <si>
    <t>温室効果ガス算定排出量及び調整後温室効果ガス排出量以外の温室効果ガスの排出量に関する情報</t>
    <phoneticPr fontId="5"/>
  </si>
  <si>
    <t>「（１）温室効果ガス算定排出量及び調整後温室効果ガス排出量以外の温室効果ガスの排出量に関する情報」</t>
    <phoneticPr fontId="5"/>
  </si>
  <si>
    <t>Haishutsuryo_Joho</t>
    <phoneticPr fontId="5"/>
  </si>
  <si>
    <t>サプライチェーン排出量算定・削減の取組</t>
    <phoneticPr fontId="5"/>
  </si>
  <si>
    <t>「① サプライチェーン排出量算定・削減の取組」入力内容
改行コード付</t>
    <phoneticPr fontId="5"/>
  </si>
  <si>
    <t>Supply_Chain_Haishutsuryo</t>
    <phoneticPr fontId="5"/>
  </si>
  <si>
    <t>サプライチェーン排出量算定・削減の取組詳細URL</t>
    <rPh sb="19" eb="21">
      <t>ショウサイ</t>
    </rPh>
    <phoneticPr fontId="5"/>
  </si>
  <si>
    <t>「① サプライチェーン排出量算定・削減の取組」の「詳細URL」入力内容</t>
    <rPh sb="25" eb="27">
      <t>ショウサイ</t>
    </rPh>
    <phoneticPr fontId="5"/>
  </si>
  <si>
    <t>Supply_Chain_Haishutsuryo_Url</t>
    <phoneticPr fontId="5"/>
  </si>
  <si>
    <t>企業グループ全体の温室効果ガスの排出量</t>
    <phoneticPr fontId="5"/>
  </si>
  <si>
    <t>「② 企業グループ全体の温室効果ガスの排出量」入力内容
(t-CO2)</t>
    <phoneticPr fontId="5"/>
  </si>
  <si>
    <t>Group_Zentai_Haishutsuryo</t>
    <phoneticPr fontId="5"/>
  </si>
  <si>
    <t>算定対象範囲（国内事業者のみ、国外事業者も含む等）その他の詳細</t>
    <phoneticPr fontId="5"/>
  </si>
  <si>
    <t>「算定対象範囲（国内事業者のみ、国外事業者も含む等）その他の詳細」の入力内容
改行コード付</t>
    <phoneticPr fontId="5"/>
  </si>
  <si>
    <t>Santei_Taisyo_Hani</t>
    <phoneticPr fontId="5"/>
  </si>
  <si>
    <t>「② 企業グループ全体の温室効果ガスの排出量」の「詳細URL」入力内容</t>
    <rPh sb="25" eb="27">
      <t>ショウサイ</t>
    </rPh>
    <phoneticPr fontId="5"/>
  </si>
  <si>
    <t>Group_Zentai_Haishutsuryo_Url</t>
    <phoneticPr fontId="5"/>
  </si>
  <si>
    <t>Tasha_Sakugenryo_Joho</t>
    <phoneticPr fontId="5"/>
  </si>
  <si>
    <t>「（２）他者の温室効果ガス排出量の削減に貢献する取組及び削減貢献量に関する情報」の「詳細URL」入力内容</t>
    <phoneticPr fontId="5"/>
  </si>
  <si>
    <t>Tasha_Sakugenryo_Joho_Url</t>
    <phoneticPr fontId="5"/>
  </si>
  <si>
    <t>調整後温室効果ガス排出量の調整に活用したクレジット以外のクレジットの取得・活用に関する状況</t>
    <phoneticPr fontId="4"/>
  </si>
  <si>
    <t>「（３）調整後温室効果ガス排出量の調整に活用したクレジット以外のクレジットの取得・活用に関する状況」入力内容
改行コード付</t>
    <phoneticPr fontId="5"/>
  </si>
  <si>
    <t>Credit_Katsuyo_Jokyo</t>
    <phoneticPr fontId="5"/>
  </si>
  <si>
    <t>調整後温室効果ガス排出量の調整に活用したクレジット以外のクレジットの取得・活用に関する状況詳細URL</t>
    <rPh sb="45" eb="47">
      <t>ショウサイ</t>
    </rPh>
    <phoneticPr fontId="4"/>
  </si>
  <si>
    <t>「（３）調整後温室効果ガス排出量の調整に活用したクレジット以外のクレジットの取得・活用に関する状況」の「詳細URL」入力内容</t>
    <phoneticPr fontId="5"/>
  </si>
  <si>
    <t>Credit_Katsuyo_Jokyo_Url</t>
    <phoneticPr fontId="5"/>
  </si>
  <si>
    <t>自らの温室効果ガス吸収等の取組及び吸収量等に関する情報</t>
    <phoneticPr fontId="4"/>
  </si>
  <si>
    <t>「（４）自らの温室効果ガス吸収等の取組及び吸収量等に関する情報」入力内容
改行コード付</t>
    <phoneticPr fontId="5"/>
  </si>
  <si>
    <t>Kyushuryo_Joho</t>
    <phoneticPr fontId="5"/>
  </si>
  <si>
    <t>自らの温室効果ガス吸収等の取組及び吸収量等に関する情報詳細URL</t>
    <rPh sb="27" eb="29">
      <t>ショウサイ</t>
    </rPh>
    <phoneticPr fontId="4"/>
  </si>
  <si>
    <t>「（４）自らの温室効果ガス吸収等の取組及び吸収量等に関する情報」の「詳細URL」入力内容</t>
    <phoneticPr fontId="5"/>
  </si>
  <si>
    <t>Kyushuryo_Joho_Url</t>
    <phoneticPr fontId="5"/>
  </si>
  <si>
    <t>温室効果ガスの排出量等の信頼性向上に関する情報</t>
    <phoneticPr fontId="5"/>
  </si>
  <si>
    <t>「６．温室効果ガスの排出量等の信頼性向上に関する情報」</t>
    <rPh sb="3" eb="5">
      <t>オンシツ</t>
    </rPh>
    <rPh sb="5" eb="7">
      <t>コウカ</t>
    </rPh>
    <rPh sb="10" eb="12">
      <t>ハイシュツ</t>
    </rPh>
    <rPh sb="12" eb="13">
      <t>リョウ</t>
    </rPh>
    <rPh sb="13" eb="14">
      <t>ナド</t>
    </rPh>
    <rPh sb="15" eb="17">
      <t>シンライ</t>
    </rPh>
    <rPh sb="17" eb="18">
      <t>セイ</t>
    </rPh>
    <rPh sb="18" eb="20">
      <t>コウジョウ</t>
    </rPh>
    <rPh sb="21" eb="22">
      <t>カン</t>
    </rPh>
    <rPh sb="24" eb="26">
      <t>ジョウホウ</t>
    </rPh>
    <phoneticPr fontId="5"/>
  </si>
  <si>
    <t>Sinraisei_Kojo_Joho</t>
    <phoneticPr fontId="5"/>
  </si>
  <si>
    <t>温室効果ガスの排出量等に対する自らの確認に関する情報</t>
    <phoneticPr fontId="4"/>
  </si>
  <si>
    <t>「① 温室効果ガスの排出量等に対する自らの確認に関する情報」入力内容
改行コード付</t>
    <phoneticPr fontId="5"/>
  </si>
  <si>
    <t>Mizukara_Joho</t>
    <phoneticPr fontId="5"/>
  </si>
  <si>
    <t>温室効果ガスの排出量等に対する自らの確認に関する情報詳細URL</t>
    <rPh sb="26" eb="28">
      <t>ショウサイ</t>
    </rPh>
    <phoneticPr fontId="4"/>
  </si>
  <si>
    <t>「① 温室効果ガスの排出量等に対する自らの確認に関する情報」の「詳細URL」入力内容</t>
    <phoneticPr fontId="5"/>
  </si>
  <si>
    <t>Mizukara_Joho_Url</t>
    <phoneticPr fontId="5"/>
  </si>
  <si>
    <t>温室効果ガスの排出量等に対する第三者による検証又は保証に関する情報</t>
    <phoneticPr fontId="4"/>
  </si>
  <si>
    <t>「② 温室効果ガスの排出量等に対する第三者による検証又は保証に関する情報」入力内容
改行コード付</t>
    <phoneticPr fontId="5"/>
  </si>
  <si>
    <t>Daisansha_Joho</t>
    <phoneticPr fontId="5"/>
  </si>
  <si>
    <t>温室効果ガスの排出量等に対する第三者による検証又は保証に関する情報詳細URL</t>
    <rPh sb="33" eb="35">
      <t>ショウサイ</t>
    </rPh>
    <phoneticPr fontId="4"/>
  </si>
  <si>
    <t>「② 温室効果ガスの排出量等に対する第三者による検証又は保証に関する情報」の「詳細URL」入力内容</t>
    <phoneticPr fontId="5"/>
  </si>
  <si>
    <t>Daisansha_Joho_Url</t>
    <phoneticPr fontId="5"/>
  </si>
  <si>
    <t>気候変動関連の目標、計画及び情報開示に関する情報</t>
    <phoneticPr fontId="5"/>
  </si>
  <si>
    <t>「７．気候変動関連の目標、計画及び情報開示に関する情報」</t>
    <rPh sb="3" eb="5">
      <t>キコウ</t>
    </rPh>
    <rPh sb="5" eb="7">
      <t>ヘンドウ</t>
    </rPh>
    <rPh sb="7" eb="9">
      <t>カンレン</t>
    </rPh>
    <rPh sb="10" eb="12">
      <t>モクヒョウ</t>
    </rPh>
    <rPh sb="13" eb="15">
      <t>ケイカク</t>
    </rPh>
    <rPh sb="15" eb="16">
      <t>オヨ</t>
    </rPh>
    <rPh sb="17" eb="19">
      <t>ジョウホウ</t>
    </rPh>
    <rPh sb="19" eb="21">
      <t>カイジ</t>
    </rPh>
    <rPh sb="22" eb="23">
      <t>カン</t>
    </rPh>
    <rPh sb="25" eb="27">
      <t>ジョウホウ</t>
    </rPh>
    <phoneticPr fontId="5"/>
  </si>
  <si>
    <t>Kiko_Hendo_Mokuhyo_Joho</t>
    <phoneticPr fontId="5"/>
  </si>
  <si>
    <t>気候変動関連の目標に関する情報</t>
    <phoneticPr fontId="5"/>
  </si>
  <si>
    <t>「（１）気候変動関連の目標に関する情報」</t>
    <phoneticPr fontId="5"/>
  </si>
  <si>
    <t>Mokuhyo_Joho</t>
    <phoneticPr fontId="5"/>
  </si>
  <si>
    <t>目標１</t>
    <rPh sb="0" eb="2">
      <t>モクヒョウ</t>
    </rPh>
    <phoneticPr fontId="5"/>
  </si>
  <si>
    <t>目標１</t>
    <phoneticPr fontId="5"/>
  </si>
  <si>
    <t>Mokuhyo_1</t>
    <phoneticPr fontId="5"/>
  </si>
  <si>
    <t>目標年又は年度</t>
    <rPh sb="0" eb="2">
      <t>モクヒョウ</t>
    </rPh>
    <rPh sb="2" eb="3">
      <t>トシ</t>
    </rPh>
    <rPh sb="3" eb="4">
      <t>マタ</t>
    </rPh>
    <rPh sb="5" eb="7">
      <t>ネンド</t>
    </rPh>
    <phoneticPr fontId="6"/>
  </si>
  <si>
    <t>4</t>
    <phoneticPr fontId="5"/>
  </si>
  <si>
    <t>「目標年又は年度」入力内容</t>
    <rPh sb="9" eb="11">
      <t>ニュウリョク</t>
    </rPh>
    <rPh sb="11" eb="13">
      <t>ナイヨウ</t>
    </rPh>
    <phoneticPr fontId="5"/>
  </si>
  <si>
    <t>Mokuhyo_Nen_Nendo</t>
    <phoneticPr fontId="5"/>
  </si>
  <si>
    <t>目標年又は年度選択値</t>
    <rPh sb="0" eb="2">
      <t>モクヒョウ</t>
    </rPh>
    <rPh sb="2" eb="3">
      <t>トシ</t>
    </rPh>
    <rPh sb="3" eb="4">
      <t>マタ</t>
    </rPh>
    <rPh sb="5" eb="7">
      <t>ネンド</t>
    </rPh>
    <rPh sb="7" eb="9">
      <t>センタク</t>
    </rPh>
    <rPh sb="9" eb="10">
      <t>チ</t>
    </rPh>
    <phoneticPr fontId="6"/>
  </si>
  <si>
    <t>2</t>
    <phoneticPr fontId="5"/>
  </si>
  <si>
    <t>目標年又は年度の年又は年度。
"年"または"年度"固定値。</t>
    <rPh sb="8" eb="9">
      <t>ネン</t>
    </rPh>
    <rPh sb="9" eb="10">
      <t>マタ</t>
    </rPh>
    <rPh sb="11" eb="13">
      <t>ネンド</t>
    </rPh>
    <rPh sb="16" eb="17">
      <t>ネン</t>
    </rPh>
    <rPh sb="22" eb="24">
      <t>ネンド</t>
    </rPh>
    <rPh sb="25" eb="28">
      <t>コテイチ</t>
    </rPh>
    <phoneticPr fontId="5"/>
  </si>
  <si>
    <t>Mokuhyo_Nen_Nendo_Select</t>
    <phoneticPr fontId="5"/>
  </si>
  <si>
    <t>基準年又は年度</t>
    <rPh sb="0" eb="2">
      <t>キジュン</t>
    </rPh>
    <rPh sb="2" eb="3">
      <t>トシ</t>
    </rPh>
    <rPh sb="3" eb="4">
      <t>マタ</t>
    </rPh>
    <rPh sb="5" eb="7">
      <t>ネンド</t>
    </rPh>
    <phoneticPr fontId="6"/>
  </si>
  <si>
    <t>「基準年又は年度」入力内容</t>
    <rPh sb="1" eb="3">
      <t>キジュン</t>
    </rPh>
    <rPh sb="9" eb="11">
      <t>ニュウリョク</t>
    </rPh>
    <rPh sb="11" eb="13">
      <t>ナイヨウ</t>
    </rPh>
    <phoneticPr fontId="5"/>
  </si>
  <si>
    <t>Kijun_Nen_Nendo</t>
    <phoneticPr fontId="5"/>
  </si>
  <si>
    <t>基準年又は年度選択値</t>
    <rPh sb="0" eb="2">
      <t>キジュン</t>
    </rPh>
    <rPh sb="2" eb="3">
      <t>トシ</t>
    </rPh>
    <rPh sb="3" eb="4">
      <t>マタ</t>
    </rPh>
    <rPh sb="5" eb="7">
      <t>ネンド</t>
    </rPh>
    <rPh sb="7" eb="9">
      <t>センタク</t>
    </rPh>
    <rPh sb="9" eb="10">
      <t>チ</t>
    </rPh>
    <phoneticPr fontId="6"/>
  </si>
  <si>
    <t>基準年又は年度の年又は年度。
"年"または"年度"固定値。</t>
    <rPh sb="0" eb="2">
      <t>キジュン</t>
    </rPh>
    <rPh sb="8" eb="9">
      <t>ネン</t>
    </rPh>
    <rPh sb="9" eb="10">
      <t>マタ</t>
    </rPh>
    <rPh sb="11" eb="13">
      <t>ネンド</t>
    </rPh>
    <rPh sb="16" eb="17">
      <t>ネン</t>
    </rPh>
    <rPh sb="22" eb="24">
      <t>ネンド</t>
    </rPh>
    <rPh sb="25" eb="28">
      <t>コテイチ</t>
    </rPh>
    <phoneticPr fontId="5"/>
  </si>
  <si>
    <t>Kijun_Nen_Nendo_Select</t>
    <phoneticPr fontId="5"/>
  </si>
  <si>
    <t>目標詳細（目標の対象、目標値等）</t>
    <rPh sb="0" eb="2">
      <t>モクヒョウ</t>
    </rPh>
    <rPh sb="2" eb="4">
      <t>ショウサイ</t>
    </rPh>
    <rPh sb="5" eb="7">
      <t>モクヒョウ</t>
    </rPh>
    <rPh sb="8" eb="10">
      <t>タイショウ</t>
    </rPh>
    <rPh sb="11" eb="14">
      <t>モクヒョウチ</t>
    </rPh>
    <rPh sb="14" eb="15">
      <t>ナド</t>
    </rPh>
    <phoneticPr fontId="6"/>
  </si>
  <si>
    <t>「目標詳細（目標の対象、目標値等）」入力内容
改行コード付</t>
    <phoneticPr fontId="5"/>
  </si>
  <si>
    <t>Mokuhyo_Syosai</t>
    <phoneticPr fontId="5"/>
  </si>
  <si>
    <t>目標に対する進捗状況</t>
    <rPh sb="0" eb="2">
      <t>モクヒョウ</t>
    </rPh>
    <rPh sb="3" eb="4">
      <t>タイ</t>
    </rPh>
    <rPh sb="6" eb="8">
      <t>シンチョク</t>
    </rPh>
    <rPh sb="8" eb="10">
      <t>ジョウキョウ</t>
    </rPh>
    <phoneticPr fontId="6"/>
  </si>
  <si>
    <t>「目標に対する進捗状況」入力内容
改行コード付</t>
    <phoneticPr fontId="5"/>
  </si>
  <si>
    <t>Shintyoku_Jokyo</t>
    <phoneticPr fontId="5"/>
  </si>
  <si>
    <t>詳細URL</t>
    <rPh sb="0" eb="2">
      <t>ショウサイ</t>
    </rPh>
    <phoneticPr fontId="6"/>
  </si>
  <si>
    <t>「詳細URL」入力内容</t>
    <phoneticPr fontId="5"/>
  </si>
  <si>
    <t>Url</t>
    <phoneticPr fontId="5"/>
  </si>
  <si>
    <t>目標２</t>
    <rPh sb="0" eb="2">
      <t>モクヒョウ</t>
    </rPh>
    <phoneticPr fontId="5"/>
  </si>
  <si>
    <t>Mokuhyo_2</t>
    <phoneticPr fontId="5"/>
  </si>
  <si>
    <t>気候変動関連の計画に関する情報</t>
    <phoneticPr fontId="4"/>
  </si>
  <si>
    <t>「（２）気候変動関連の計画に関する情報」入力内容
改行コード付</t>
    <phoneticPr fontId="5"/>
  </si>
  <si>
    <t>Kiko_Hendo_Keikaku_Joho</t>
    <phoneticPr fontId="5"/>
  </si>
  <si>
    <t>気候変動関連の計画に関する情報詳細URL</t>
    <rPh sb="15" eb="17">
      <t>ショウサイ</t>
    </rPh>
    <phoneticPr fontId="4"/>
  </si>
  <si>
    <t>「（２）気候変動関連の計画に関する情報」の「詳細URL」入力内容</t>
    <phoneticPr fontId="5"/>
  </si>
  <si>
    <t>Kiko_Hendo_Keikaku_Joho_Url</t>
    <phoneticPr fontId="5"/>
  </si>
  <si>
    <t>気候変動関連の情報開示に関する情報</t>
    <phoneticPr fontId="4"/>
  </si>
  <si>
    <t>「（３）気候変動関連の情報開示に関する情報」</t>
    <phoneticPr fontId="5"/>
  </si>
  <si>
    <t>Kiko_Hendo_Kaiji_Joho</t>
    <phoneticPr fontId="5"/>
  </si>
  <si>
    <t>TCFD_Sando</t>
    <phoneticPr fontId="5"/>
  </si>
  <si>
    <t>「② 具体的な情報開示の取組状況」の入力内容
改行コード付</t>
    <phoneticPr fontId="5"/>
  </si>
  <si>
    <t>Kaiji_Torikumi_Jokyo</t>
    <phoneticPr fontId="5"/>
  </si>
  <si>
    <t>Sonota_Joho</t>
    <phoneticPr fontId="5"/>
  </si>
  <si>
    <t>2083</t>
  </si>
  <si>
    <t>具体的な情報開示の取組状況</t>
    <phoneticPr fontId="5"/>
  </si>
  <si>
    <t>300</t>
    <phoneticPr fontId="5"/>
  </si>
  <si>
    <t>sec</t>
    <phoneticPr fontId="5"/>
  </si>
  <si>
    <t>「８．その他の情報」の入力内容
改行コード付</t>
    <rPh sb="5" eb="6">
      <t>タ</t>
    </rPh>
    <rPh sb="7" eb="9">
      <t>ジョウホウ</t>
    </rPh>
    <rPh sb="11" eb="13">
      <t>ニュウリョク</t>
    </rPh>
    <rPh sb="13" eb="15">
      <t>ナイヨウ</t>
    </rPh>
    <rPh sb="16" eb="18">
      <t>カイギョウ</t>
    </rPh>
    <rPh sb="21" eb="22">
      <t>ヅケ</t>
    </rPh>
    <phoneticPr fontId="5"/>
  </si>
  <si>
    <t>134</t>
  </si>
  <si>
    <t>事業分類ごとに合計した温室効果ガス算定排出量（廃棄物の原燃料使用に
伴うエネルギー起源CO2）（t-CO2）
0以上の整数</t>
    <rPh sb="0" eb="2">
      <t>ジギョウ</t>
    </rPh>
    <rPh sb="2" eb="4">
      <t>ブンルイ</t>
    </rPh>
    <rPh sb="7" eb="9">
      <t>ゴウケイ</t>
    </rPh>
    <rPh sb="11" eb="13">
      <t>オンシツ</t>
    </rPh>
    <rPh sb="13" eb="15">
      <t>コウカ</t>
    </rPh>
    <rPh sb="17" eb="19">
      <t>サンテイ</t>
    </rPh>
    <rPh sb="19" eb="21">
      <t>ハイシュツ</t>
    </rPh>
    <rPh sb="21" eb="22">
      <t>リョウ</t>
    </rPh>
    <phoneticPr fontId="5"/>
  </si>
  <si>
    <t>Haikibutsu_Co2</t>
    <phoneticPr fontId="5"/>
  </si>
  <si>
    <t>135</t>
  </si>
  <si>
    <t>Haikibutsu_Co2</t>
    <phoneticPr fontId="5"/>
  </si>
  <si>
    <t>「第３表の２ 調整後温室効果ガス排出量のうち、都市ガスの使用に伴う二酸化炭素の排出量の算定に用いた係数」の入力内容</t>
    <rPh sb="53" eb="55">
      <t>ニュウリョク</t>
    </rPh>
    <rPh sb="55" eb="57">
      <t>ナイヨウ</t>
    </rPh>
    <phoneticPr fontId="5"/>
  </si>
  <si>
    <t>第3表-5</t>
    <rPh sb="0" eb="1">
      <t>ダイ</t>
    </rPh>
    <rPh sb="2" eb="3">
      <t>ヒョウ</t>
    </rPh>
    <phoneticPr fontId="5"/>
  </si>
  <si>
    <t>第3表-6</t>
    <rPh sb="0" eb="1">
      <t>ダイ</t>
    </rPh>
    <rPh sb="2" eb="3">
      <t>ヒョウ</t>
    </rPh>
    <phoneticPr fontId="5"/>
  </si>
  <si>
    <t>「第３表の６ 調整後温室効果ガス排出量のうち、他人から供給された熱の使用に伴う二酸化炭素の排出量の算定に用いた係数」の入力内容</t>
    <rPh sb="32" eb="33">
      <t>ネツ</t>
    </rPh>
    <rPh sb="59" eb="61">
      <t>ニュウリョク</t>
    </rPh>
    <rPh sb="61" eb="63">
      <t>ナイヨウ</t>
    </rPh>
    <phoneticPr fontId="5"/>
  </si>
  <si>
    <t>（t-CO2/千m3)</t>
    <rPh sb="7" eb="8">
      <t>セン</t>
    </rPh>
    <phoneticPr fontId="5"/>
  </si>
  <si>
    <t>（t-CO2/千m3）</t>
    <rPh sb="7" eb="8">
      <t>セン</t>
    </rPh>
    <phoneticPr fontId="5"/>
  </si>
  <si>
    <t>（t-CO2/GJ)</t>
    <phoneticPr fontId="5"/>
  </si>
  <si>
    <t>（t-CO2/GJ）</t>
    <phoneticPr fontId="5"/>
  </si>
  <si>
    <t>136</t>
  </si>
  <si>
    <t>137</t>
  </si>
  <si>
    <t>138</t>
  </si>
  <si>
    <t>139</t>
  </si>
  <si>
    <t>140</t>
  </si>
  <si>
    <t>141</t>
  </si>
  <si>
    <t>142</t>
  </si>
  <si>
    <t>143</t>
  </si>
  <si>
    <t>144</t>
  </si>
  <si>
    <t>145</t>
  </si>
  <si>
    <t>146</t>
  </si>
  <si>
    <t>147</t>
  </si>
  <si>
    <t>148</t>
  </si>
  <si>
    <t>149</t>
  </si>
  <si>
    <t>150</t>
  </si>
  <si>
    <t>151</t>
  </si>
  <si>
    <t>153</t>
  </si>
  <si>
    <t>154</t>
  </si>
  <si>
    <t>155</t>
  </si>
  <si>
    <t>156</t>
  </si>
  <si>
    <t>157</t>
  </si>
  <si>
    <t>158</t>
  </si>
  <si>
    <t>159</t>
  </si>
  <si>
    <t>160</t>
  </si>
  <si>
    <t>161</t>
  </si>
  <si>
    <t>162</t>
  </si>
  <si>
    <t>163</t>
  </si>
  <si>
    <t>（t-CO2）</t>
  </si>
  <si>
    <t>別紙第２表の１</t>
    <phoneticPr fontId="5"/>
  </si>
  <si>
    <t>別紙第２表の３</t>
    <phoneticPr fontId="5"/>
  </si>
  <si>
    <t>(t-CO2/GJ)</t>
    <phoneticPr fontId="5"/>
  </si>
  <si>
    <t>(t-CO2/千m3)</t>
    <rPh sb="7" eb="8">
      <t>セン</t>
    </rPh>
    <phoneticPr fontId="5"/>
  </si>
  <si>
    <t>購入した都市ガスの量の入力により自動生成されたレコードについては、「自動」「自動その他」が設定される。</t>
    <rPh sb="0" eb="2">
      <t>コウニュウ</t>
    </rPh>
    <rPh sb="4" eb="6">
      <t>トシ</t>
    </rPh>
    <rPh sb="45" eb="47">
      <t>セッテイ</t>
    </rPh>
    <phoneticPr fontId="5"/>
  </si>
  <si>
    <t>買熱量の入力により自動生成されたレコードについては、「自動」「自動その他」が設定される。</t>
    <rPh sb="1" eb="2">
      <t>ネツ</t>
    </rPh>
    <rPh sb="38" eb="40">
      <t>セッテイ</t>
    </rPh>
    <phoneticPr fontId="5"/>
  </si>
  <si>
    <t>購入した都市ガスが無い場合は空欄</t>
    <rPh sb="0" eb="2">
      <t>コウニュウ</t>
    </rPh>
    <rPh sb="4" eb="6">
      <t>トシ</t>
    </rPh>
    <rPh sb="9" eb="10">
      <t>ナ</t>
    </rPh>
    <rPh sb="11" eb="13">
      <t>バアイ</t>
    </rPh>
    <rPh sb="14" eb="16">
      <t>クウラン</t>
    </rPh>
    <phoneticPr fontId="5"/>
  </si>
  <si>
    <t>同上</t>
    <rPh sb="0" eb="2">
      <t>ドウジョウ</t>
    </rPh>
    <phoneticPr fontId="5"/>
  </si>
  <si>
    <t>買熱が無い場合は空欄</t>
    <rPh sb="0" eb="1">
      <t>バイ</t>
    </rPh>
    <rPh sb="1" eb="2">
      <t>ネツ</t>
    </rPh>
    <rPh sb="3" eb="4">
      <t>ナ</t>
    </rPh>
    <rPh sb="5" eb="7">
      <t>バアイ</t>
    </rPh>
    <rPh sb="8" eb="10">
      <t>クウラン</t>
    </rPh>
    <phoneticPr fontId="5"/>
  </si>
  <si>
    <t>Hokokusho_05_GreenEne_Sakugen</t>
    <phoneticPr fontId="5"/>
  </si>
  <si>
    <t>Hokokusho_03_ToshiGas</t>
    <phoneticPr fontId="5"/>
  </si>
  <si>
    <t>Hokokusho_03_ToshiGas_Choseigo</t>
    <phoneticPr fontId="5"/>
  </si>
  <si>
    <t>Hokokusho_03_Netsu</t>
    <phoneticPr fontId="5"/>
  </si>
  <si>
    <t>Hokokusho_03_Netsu_Choseigo</t>
    <phoneticPr fontId="5"/>
  </si>
  <si>
    <t>Jigyosho_02</t>
    <phoneticPr fontId="5"/>
  </si>
  <si>
    <t>Jigyosho_02_ToshiGas</t>
    <phoneticPr fontId="5"/>
  </si>
  <si>
    <t>Jigyosho_02_Netsu</t>
    <phoneticPr fontId="5"/>
  </si>
  <si>
    <t>2400</t>
    <phoneticPr fontId="4"/>
  </si>
  <si>
    <t>150</t>
    <phoneticPr fontId="5"/>
  </si>
  <si>
    <t>実測等独自の算定方法を用いているか</t>
    <rPh sb="0" eb="2">
      <t>ジッソク</t>
    </rPh>
    <rPh sb="2" eb="3">
      <t>トウ</t>
    </rPh>
    <rPh sb="3" eb="5">
      <t>ドクジ</t>
    </rPh>
    <rPh sb="6" eb="8">
      <t>サンテイ</t>
    </rPh>
    <rPh sb="8" eb="10">
      <t>ホウホウ</t>
    </rPh>
    <rPh sb="11" eb="12">
      <t>モチ</t>
    </rPh>
    <phoneticPr fontId="5"/>
  </si>
  <si>
    <t>Use_Unique_Calculation_Or_Not</t>
    <phoneticPr fontId="5"/>
  </si>
  <si>
    <t>Co2_Is</t>
    <phoneticPr fontId="5"/>
  </si>
  <si>
    <t>Hi_Co2_Is</t>
    <phoneticPr fontId="5"/>
  </si>
  <si>
    <t>Metan_Is</t>
    <phoneticPr fontId="5"/>
  </si>
  <si>
    <t>N2o_Is</t>
    <phoneticPr fontId="5"/>
  </si>
  <si>
    <t>Hfc_Is</t>
    <phoneticPr fontId="5"/>
  </si>
  <si>
    <t>Pfc_Is</t>
    <phoneticPr fontId="5"/>
  </si>
  <si>
    <t>Sf6_Is</t>
    <phoneticPr fontId="5"/>
  </si>
  <si>
    <t>Nf3_Is</t>
    <phoneticPr fontId="5"/>
  </si>
  <si>
    <t>NF3</t>
    <phoneticPr fontId="5"/>
  </si>
  <si>
    <t>SF6</t>
    <phoneticPr fontId="5"/>
  </si>
  <si>
    <t>CH4</t>
    <phoneticPr fontId="5"/>
  </si>
  <si>
    <t>N2O</t>
    <phoneticPr fontId="5"/>
  </si>
  <si>
    <t>HFC</t>
    <phoneticPr fontId="5"/>
  </si>
  <si>
    <t>PFC</t>
    <phoneticPr fontId="5"/>
  </si>
  <si>
    <t>本設計書の指定に従い文字種は「文字列」としているが、XSD上boolean型として定義する。</t>
    <rPh sb="0" eb="4">
      <t>ホンセッケイショ</t>
    </rPh>
    <rPh sb="5" eb="7">
      <t>シテイ</t>
    </rPh>
    <rPh sb="8" eb="9">
      <t>シタガ</t>
    </rPh>
    <rPh sb="10" eb="13">
      <t>モジシュ</t>
    </rPh>
    <rPh sb="15" eb="18">
      <t>モジレツ</t>
    </rPh>
    <rPh sb="29" eb="30">
      <t>ジョウ</t>
    </rPh>
    <rPh sb="37" eb="38">
      <t>ガタ</t>
    </rPh>
    <rPh sb="41" eb="43">
      <t>テイギ</t>
    </rPh>
    <phoneticPr fontId="5"/>
  </si>
  <si>
    <t>CH4の排出量報告において、実測等独自の算定方法を用いているかどうかのフラグ。排出量の記載がない場合はfalse。
実測等独自の算定方法を用いている→true
実測等独自の算定方法を用いていない→false</t>
    <rPh sb="4" eb="9">
      <t>ハイシュツリョウホウコク</t>
    </rPh>
    <rPh sb="14" eb="19">
      <t>ジッソクトウドクジ</t>
    </rPh>
    <rPh sb="20" eb="24">
      <t>サンテイホウホウ</t>
    </rPh>
    <rPh sb="25" eb="26">
      <t>モチ</t>
    </rPh>
    <rPh sb="39" eb="42">
      <t>ハイシュツリョウ</t>
    </rPh>
    <rPh sb="43" eb="45">
      <t>キサイ</t>
    </rPh>
    <rPh sb="48" eb="50">
      <t>バアイ</t>
    </rPh>
    <rPh sb="58" eb="63">
      <t>ジッソクトウドクジ</t>
    </rPh>
    <rPh sb="64" eb="68">
      <t>サンテイホウホウ</t>
    </rPh>
    <rPh sb="69" eb="70">
      <t>モチ</t>
    </rPh>
    <rPh sb="80" eb="85">
      <t>ジッソクトウドクジ</t>
    </rPh>
    <rPh sb="86" eb="90">
      <t>サンテイホウホウ</t>
    </rPh>
    <rPh sb="91" eb="92">
      <t>モチ</t>
    </rPh>
    <phoneticPr fontId="5"/>
  </si>
  <si>
    <t>N2Oの排出量報告において、実測等独自の算定方法を用いているかどうかのフラグ。排出量の記載がない場合はfalse。
実測等独自の算定方法を用いている→true
実測等独自の算定方法を用いていない→false</t>
    <rPh sb="4" eb="9">
      <t>ハイシュツリョウホウコク</t>
    </rPh>
    <rPh sb="14" eb="19">
      <t>ジッソクトウドクジ</t>
    </rPh>
    <rPh sb="20" eb="24">
      <t>サンテイホウホウ</t>
    </rPh>
    <rPh sb="25" eb="26">
      <t>モチ</t>
    </rPh>
    <rPh sb="39" eb="42">
      <t>ハイシュツリョウ</t>
    </rPh>
    <rPh sb="43" eb="45">
      <t>キサイ</t>
    </rPh>
    <rPh sb="48" eb="50">
      <t>バアイ</t>
    </rPh>
    <rPh sb="58" eb="63">
      <t>ジッソクトウドクジ</t>
    </rPh>
    <rPh sb="64" eb="68">
      <t>サンテイホウホウ</t>
    </rPh>
    <rPh sb="69" eb="70">
      <t>モチ</t>
    </rPh>
    <rPh sb="80" eb="85">
      <t>ジッソクトウドクジ</t>
    </rPh>
    <rPh sb="86" eb="90">
      <t>サンテイホウホウ</t>
    </rPh>
    <rPh sb="91" eb="92">
      <t>モチ</t>
    </rPh>
    <phoneticPr fontId="5"/>
  </si>
  <si>
    <t>HFCの排出量報告において、実測等独自の算定方法を用いているかどうかのフラグ。排出量の記載がない場合はfalse。
実測等独自の算定方法を用いている→true
実測等独自の算定方法を用いていない→false</t>
    <rPh sb="4" eb="9">
      <t>ハイシュツリョウホウコク</t>
    </rPh>
    <rPh sb="14" eb="19">
      <t>ジッソクトウドクジ</t>
    </rPh>
    <rPh sb="20" eb="24">
      <t>サンテイホウホウ</t>
    </rPh>
    <rPh sb="25" eb="26">
      <t>モチ</t>
    </rPh>
    <rPh sb="39" eb="42">
      <t>ハイシュツリョウ</t>
    </rPh>
    <rPh sb="43" eb="45">
      <t>キサイ</t>
    </rPh>
    <rPh sb="48" eb="50">
      <t>バアイ</t>
    </rPh>
    <rPh sb="58" eb="63">
      <t>ジッソクトウドクジ</t>
    </rPh>
    <rPh sb="64" eb="68">
      <t>サンテイホウホウ</t>
    </rPh>
    <rPh sb="69" eb="70">
      <t>モチ</t>
    </rPh>
    <rPh sb="80" eb="85">
      <t>ジッソクトウドクジ</t>
    </rPh>
    <rPh sb="86" eb="90">
      <t>サンテイホウホウ</t>
    </rPh>
    <rPh sb="91" eb="92">
      <t>モチ</t>
    </rPh>
    <phoneticPr fontId="5"/>
  </si>
  <si>
    <t>PFCの排出量報告において、実測等独自の算定方法を用いているかどうかのフラグ。排出量の記載がない場合はfalse。
実測等独自の算定方法を用いている→true
実測等独自の算定方法を用いていない→false</t>
    <rPh sb="4" eb="9">
      <t>ハイシュツリョウホウコク</t>
    </rPh>
    <rPh sb="14" eb="19">
      <t>ジッソクトウドクジ</t>
    </rPh>
    <rPh sb="20" eb="24">
      <t>サンテイホウホウ</t>
    </rPh>
    <rPh sb="25" eb="26">
      <t>モチ</t>
    </rPh>
    <rPh sb="39" eb="42">
      <t>ハイシュツリョウ</t>
    </rPh>
    <rPh sb="43" eb="45">
      <t>キサイ</t>
    </rPh>
    <rPh sb="48" eb="50">
      <t>バアイ</t>
    </rPh>
    <rPh sb="58" eb="63">
      <t>ジッソクトウドクジ</t>
    </rPh>
    <rPh sb="64" eb="68">
      <t>サンテイホウホウ</t>
    </rPh>
    <rPh sb="69" eb="70">
      <t>モチ</t>
    </rPh>
    <rPh sb="80" eb="85">
      <t>ジッソクトウドクジ</t>
    </rPh>
    <rPh sb="86" eb="90">
      <t>サンテイホウホウ</t>
    </rPh>
    <rPh sb="91" eb="92">
      <t>モチ</t>
    </rPh>
    <phoneticPr fontId="5"/>
  </si>
  <si>
    <t>SF6の排出量報告において、実測等独自の算定方法を用いているかどうかのフラグ。排出量の記載がない場合はfalse。
実測等独自の算定方法を用いている→true
実測等独自の算定方法を用いていない→false</t>
    <rPh sb="4" eb="9">
      <t>ハイシュツリョウホウコク</t>
    </rPh>
    <rPh sb="14" eb="19">
      <t>ジッソクトウドクジ</t>
    </rPh>
    <rPh sb="20" eb="24">
      <t>サンテイホウホウ</t>
    </rPh>
    <rPh sb="25" eb="26">
      <t>モチ</t>
    </rPh>
    <rPh sb="39" eb="42">
      <t>ハイシュツリョウ</t>
    </rPh>
    <rPh sb="43" eb="45">
      <t>キサイ</t>
    </rPh>
    <rPh sb="48" eb="50">
      <t>バアイ</t>
    </rPh>
    <rPh sb="58" eb="63">
      <t>ジッソクトウドクジ</t>
    </rPh>
    <rPh sb="64" eb="68">
      <t>サンテイホウホウ</t>
    </rPh>
    <rPh sb="69" eb="70">
      <t>モチ</t>
    </rPh>
    <rPh sb="80" eb="85">
      <t>ジッソクトウドクジ</t>
    </rPh>
    <rPh sb="86" eb="90">
      <t>サンテイホウホウ</t>
    </rPh>
    <rPh sb="91" eb="92">
      <t>モチ</t>
    </rPh>
    <phoneticPr fontId="5"/>
  </si>
  <si>
    <t>NF3の排出量報告において、実測等独自の算定方法を用いているかどうかのフラグ。排出量の記載がない場合はfalse。
実測等独自の算定方法を用いている→true
実測等独自の算定方法を用いていない→false</t>
    <rPh sb="4" eb="9">
      <t>ハイシュツリョウホウコク</t>
    </rPh>
    <rPh sb="14" eb="19">
      <t>ジッソクトウドクジ</t>
    </rPh>
    <rPh sb="20" eb="24">
      <t>サンテイホウホウ</t>
    </rPh>
    <rPh sb="25" eb="26">
      <t>モチ</t>
    </rPh>
    <rPh sb="39" eb="42">
      <t>ハイシュツリョウ</t>
    </rPh>
    <rPh sb="43" eb="45">
      <t>キサイ</t>
    </rPh>
    <rPh sb="48" eb="50">
      <t>バアイ</t>
    </rPh>
    <rPh sb="58" eb="63">
      <t>ジッソクトウドクジ</t>
    </rPh>
    <rPh sb="64" eb="68">
      <t>サンテイホウホウ</t>
    </rPh>
    <rPh sb="69" eb="70">
      <t>モチ</t>
    </rPh>
    <rPh sb="80" eb="85">
      <t>ジッソクトウドクジ</t>
    </rPh>
    <rPh sb="86" eb="90">
      <t>サンテイホウホウ</t>
    </rPh>
    <rPh sb="91" eb="92">
      <t>モチ</t>
    </rPh>
    <phoneticPr fontId="5"/>
  </si>
  <si>
    <t>廃棄物の原燃料使用に伴うエネルギー起源CO2</t>
    <phoneticPr fontId="8"/>
  </si>
  <si>
    <t>廃棄物の原燃料使用に伴う非エネルギー起源CO2</t>
    <phoneticPr fontId="5"/>
  </si>
  <si>
    <t>非エネルギー起源CO2（廃棄物の原燃料使用に伴う非エネルギー起源CO2を除く）</t>
    <rPh sb="36" eb="37">
      <t>ノゾ</t>
    </rPh>
    <phoneticPr fontId="5"/>
  </si>
  <si>
    <t>Haikibutsu_Co2_Is</t>
    <phoneticPr fontId="5"/>
  </si>
  <si>
    <t>Haikibutsu_Hi_Co2_Is</t>
    <phoneticPr fontId="5"/>
  </si>
  <si>
    <t>非エネルギー起源CO2（廃棄物の原燃料使用に伴う非エネルギー起源CO2を除く）の排出量報告において、実測等独自の算定方法を用いているかどうかのフラグ。排出量の記載がない場合はfalse。
実測等独自の算定方法を用いている→true
実測等独自の算定方法を用いていない→false</t>
    <rPh sb="0" eb="1">
      <t>ヒ</t>
    </rPh>
    <rPh sb="6" eb="8">
      <t>キゲン</t>
    </rPh>
    <rPh sb="24" eb="25">
      <t>ヒ</t>
    </rPh>
    <rPh sb="40" eb="45">
      <t>ハイシュツリョウホウコク</t>
    </rPh>
    <rPh sb="50" eb="55">
      <t>ジッソクトウドクジ</t>
    </rPh>
    <rPh sb="56" eb="60">
      <t>サンテイホウホウ</t>
    </rPh>
    <rPh sb="61" eb="62">
      <t>モチ</t>
    </rPh>
    <rPh sb="75" eb="78">
      <t>ハイシュツリョウ</t>
    </rPh>
    <rPh sb="79" eb="81">
      <t>キサイ</t>
    </rPh>
    <rPh sb="84" eb="86">
      <t>バアイ</t>
    </rPh>
    <rPh sb="94" eb="99">
      <t>ジッソクトウドクジ</t>
    </rPh>
    <rPh sb="100" eb="104">
      <t>サンテイホウホウ</t>
    </rPh>
    <rPh sb="105" eb="106">
      <t>モチ</t>
    </rPh>
    <rPh sb="116" eb="121">
      <t>ジッソクトウドクジ</t>
    </rPh>
    <rPh sb="122" eb="126">
      <t>サンテイホウホウ</t>
    </rPh>
    <rPh sb="127" eb="128">
      <t>モチ</t>
    </rPh>
    <phoneticPr fontId="5"/>
  </si>
  <si>
    <t>廃棄物の原燃料使用に伴うエネルギー起源CO2の排出量報告において、実測等独自の算定方法を用いているかどうかのフラグ。排出量の記載がない場合はfalse。
実測等独自の算定方法を用いている→true
実測等独自の算定方法を用いていない→false</t>
    <rPh sb="17" eb="19">
      <t>キゲン</t>
    </rPh>
    <rPh sb="23" eb="28">
      <t>ハイシュツリョウホウコク</t>
    </rPh>
    <rPh sb="33" eb="38">
      <t>ジッソクトウドクジ</t>
    </rPh>
    <rPh sb="39" eb="43">
      <t>サンテイホウホウ</t>
    </rPh>
    <rPh sb="44" eb="45">
      <t>モチ</t>
    </rPh>
    <rPh sb="58" eb="61">
      <t>ハイシュツリョウ</t>
    </rPh>
    <rPh sb="62" eb="64">
      <t>キサイ</t>
    </rPh>
    <rPh sb="67" eb="69">
      <t>バアイ</t>
    </rPh>
    <rPh sb="77" eb="82">
      <t>ジッソクトウドクジ</t>
    </rPh>
    <rPh sb="83" eb="87">
      <t>サンテイホウホウ</t>
    </rPh>
    <rPh sb="88" eb="89">
      <t>モチ</t>
    </rPh>
    <rPh sb="99" eb="104">
      <t>ジッソクトウドクジ</t>
    </rPh>
    <rPh sb="105" eb="109">
      <t>サンテイホウホウ</t>
    </rPh>
    <rPh sb="110" eb="111">
      <t>モチ</t>
    </rPh>
    <phoneticPr fontId="5"/>
  </si>
  <si>
    <t>廃棄物の原燃料使用に伴う非エネルギー起源CO2の排出量報告において、実測等独自の算定方法を用いているかどうかのフラグ。排出量の記載がない場合はfalse。
実測等独自の算定方法を用いている→true
実測等独自の算定方法を用いていない→false</t>
    <rPh sb="12" eb="13">
      <t>ヒ</t>
    </rPh>
    <rPh sb="18" eb="20">
      <t>キゲン</t>
    </rPh>
    <rPh sb="24" eb="29">
      <t>ハイシュツリョウホウコク</t>
    </rPh>
    <rPh sb="34" eb="39">
      <t>ジッソクトウドクジ</t>
    </rPh>
    <rPh sb="40" eb="44">
      <t>サンテイホウホウ</t>
    </rPh>
    <rPh sb="45" eb="46">
      <t>モチ</t>
    </rPh>
    <rPh sb="59" eb="62">
      <t>ハイシュツリョウ</t>
    </rPh>
    <rPh sb="63" eb="65">
      <t>キサイ</t>
    </rPh>
    <rPh sb="68" eb="70">
      <t>バアイ</t>
    </rPh>
    <rPh sb="78" eb="83">
      <t>ジッソクトウドクジ</t>
    </rPh>
    <rPh sb="84" eb="88">
      <t>サンテイホウホウ</t>
    </rPh>
    <rPh sb="89" eb="90">
      <t>モチ</t>
    </rPh>
    <rPh sb="100" eb="105">
      <t>ジッソクトウドクジ</t>
    </rPh>
    <rPh sb="106" eb="110">
      <t>サンテイホウホウ</t>
    </rPh>
    <rPh sb="111" eb="112">
      <t>モチ</t>
    </rPh>
    <phoneticPr fontId="5"/>
  </si>
  <si>
    <t>自動生成されたレコードについては、「自動」が設定される。</t>
    <rPh sb="22" eb="24">
      <t>セッテイ</t>
    </rPh>
    <phoneticPr fontId="5"/>
  </si>
  <si>
    <t>別紙第２表の２</t>
    <phoneticPr fontId="5"/>
  </si>
  <si>
    <t>事業分類ごとに合計した温室効果ガス算定排出量（CH4）（t-CO2）
0以上の整数</t>
    <rPh sb="0" eb="2">
      <t>ジギョウ</t>
    </rPh>
    <rPh sb="2" eb="4">
      <t>ブンルイ</t>
    </rPh>
    <rPh sb="7" eb="9">
      <t>ゴウケイ</t>
    </rPh>
    <rPh sb="11" eb="13">
      <t>オンシツ</t>
    </rPh>
    <rPh sb="13" eb="15">
      <t>コウカ</t>
    </rPh>
    <rPh sb="17" eb="19">
      <t>サンテイ</t>
    </rPh>
    <rPh sb="19" eb="21">
      <t>ハイシュツ</t>
    </rPh>
    <rPh sb="21" eb="22">
      <t>リョウ</t>
    </rPh>
    <phoneticPr fontId="5"/>
  </si>
  <si>
    <t>第3表-3</t>
    <phoneticPr fontId="5"/>
  </si>
  <si>
    <t>第3表-4</t>
    <rPh sb="0" eb="1">
      <t>ダイ</t>
    </rPh>
    <rPh sb="2" eb="3">
      <t>ヒョウ</t>
    </rPh>
    <phoneticPr fontId="5"/>
  </si>
  <si>
    <t>「第３表の４ 調整後温室効果ガス排出量のうち、他人から供給された電気の使用に伴う二酸化炭素の排出量の算定に用いた係数」の入力内容</t>
    <rPh sb="60" eb="62">
      <t>ニュウリョク</t>
    </rPh>
    <rPh sb="62" eb="64">
      <t>ナイヨウ</t>
    </rPh>
    <phoneticPr fontId="5"/>
  </si>
  <si>
    <t>Version = "1.0"</t>
    <phoneticPr fontId="5"/>
  </si>
  <si>
    <t>Denki_Netsu_Co2</t>
    <phoneticPr fontId="5"/>
  </si>
  <si>
    <t>燃料の使用に伴うエネルギー起源CO2(廃棄物の原燃料使用に伴うエネルギー起源CO2を除く)</t>
    <phoneticPr fontId="8"/>
  </si>
  <si>
    <t>別紙第4表</t>
    <phoneticPr fontId="5"/>
  </si>
  <si>
    <t>50</t>
    <phoneticPr fontId="4"/>
  </si>
  <si>
    <t>Jigyosho_04</t>
    <phoneticPr fontId="5"/>
  </si>
  <si>
    <t>Kaisyu_Co2</t>
    <phoneticPr fontId="5"/>
  </si>
  <si>
    <t>Kaisyu_Sya</t>
    <phoneticPr fontId="5"/>
  </si>
  <si>
    <t>Kaisyu_Chiten</t>
    <phoneticPr fontId="5"/>
  </si>
  <si>
    <t>Kaisyu_Yurai</t>
    <phoneticPr fontId="5"/>
  </si>
  <si>
    <t>Nenryo_Chiten</t>
    <phoneticPr fontId="5"/>
  </si>
  <si>
    <t>Nenryo_Seizousya</t>
    <phoneticPr fontId="5"/>
  </si>
  <si>
    <t>Nenryo_Co2</t>
    <phoneticPr fontId="5"/>
  </si>
  <si>
    <t>西暦8桁(yyyymmdd）固定</t>
    <phoneticPr fontId="5"/>
  </si>
  <si>
    <t>①燃料の使用に伴うエネルギー起源CO2(②を除く)）</t>
    <phoneticPr fontId="8"/>
  </si>
  <si>
    <t>③他人から供給された電気及び熱の使用に伴うエネルギー起源CO2</t>
    <phoneticPr fontId="5"/>
  </si>
  <si>
    <t>事業分類ごとに合計した温室効果ガス算定排出量（燃料の使用に伴うエネルギー起源CO2）（t-CO2）
0以上の整数</t>
    <rPh sb="0" eb="2">
      <t>ジギョウ</t>
    </rPh>
    <rPh sb="2" eb="4">
      <t>ブンルイ</t>
    </rPh>
    <rPh sb="7" eb="9">
      <t>ゴウケイ</t>
    </rPh>
    <rPh sb="11" eb="13">
      <t>オンシツ</t>
    </rPh>
    <rPh sb="13" eb="15">
      <t>コウカ</t>
    </rPh>
    <rPh sb="17" eb="19">
      <t>サンテイ</t>
    </rPh>
    <rPh sb="19" eb="21">
      <t>ハイシュツ</t>
    </rPh>
    <rPh sb="21" eb="22">
      <t>リョウ</t>
    </rPh>
    <phoneticPr fontId="5"/>
  </si>
  <si>
    <t>①燃料の使用に伴うエネルギー起源CO2(②を除く)</t>
    <phoneticPr fontId="5"/>
  </si>
  <si>
    <t>以下のいずれか
・エネルギー起源CO2
・廃棄物の原燃料使用に伴うエネルギー起源CO2
・非エネルギー起源CO2
・廃棄物の原燃料使用に伴う非エネルギー起源CO2
・CH4（メタン）
・N2O（一酸化二窒素）
・HFC（ハイドロフルオロカーボン類）
・PFC（パーフルオロカーボン類）
・SF6（六ふっ化硫黄）
・NF3（三ふっ化窒素）
・エネルギー起源CO2（発電所等配分前）</t>
    <phoneticPr fontId="5"/>
  </si>
  <si>
    <t>方法論の種別</t>
    <rPh sb="0" eb="3">
      <t>ホウホウロン</t>
    </rPh>
    <rPh sb="4" eb="6">
      <t>シュベツ</t>
    </rPh>
    <phoneticPr fontId="6"/>
  </si>
  <si>
    <t>Houhouron</t>
    <phoneticPr fontId="5"/>
  </si>
  <si>
    <t>以下のいずれか
・再エネ電力由来
・再エネ熱由来
・その他</t>
    <rPh sb="9" eb="10">
      <t>サイ</t>
    </rPh>
    <rPh sb="12" eb="16">
      <t>デンリョクユライ</t>
    </rPh>
    <rPh sb="21" eb="22">
      <t>ネツ</t>
    </rPh>
    <rPh sb="28" eb="29">
      <t>タ</t>
    </rPh>
    <phoneticPr fontId="5"/>
  </si>
  <si>
    <t>(うち再エネ電力由来)</t>
    <rPh sb="3" eb="4">
      <t>サイ</t>
    </rPh>
    <rPh sb="6" eb="10">
      <t>デンリョクユライ</t>
    </rPh>
    <phoneticPr fontId="6"/>
  </si>
  <si>
    <t>(うち再エネ熱由来)</t>
    <rPh sb="3" eb="4">
      <t>サイ</t>
    </rPh>
    <rPh sb="6" eb="7">
      <t>ネツ</t>
    </rPh>
    <rPh sb="7" eb="9">
      <t>ユライ</t>
    </rPh>
    <phoneticPr fontId="6"/>
  </si>
  <si>
    <t>Saiene_Denryoku</t>
    <phoneticPr fontId="5"/>
  </si>
  <si>
    <t>Saiene_Netsu</t>
    <phoneticPr fontId="5"/>
  </si>
  <si>
    <t>Denryoku_Hikaseki_Array</t>
    <phoneticPr fontId="5"/>
  </si>
  <si>
    <t>国内認証排出削減量の種別ごとの量</t>
    <phoneticPr fontId="5"/>
  </si>
  <si>
    <t>①グリーン電力証書</t>
    <rPh sb="5" eb="7">
      <t>デンリョク</t>
    </rPh>
    <rPh sb="7" eb="9">
      <t>ショウショ</t>
    </rPh>
    <phoneticPr fontId="6"/>
  </si>
  <si>
    <t>②再エネ電力の導入に係るクレジット</t>
    <phoneticPr fontId="5"/>
  </si>
  <si>
    <t>Green_Denryoku</t>
    <phoneticPr fontId="5"/>
  </si>
  <si>
    <t>③非化石電源二酸化炭素削減相当量</t>
    <rPh sb="1" eb="2">
      <t>ヒ</t>
    </rPh>
    <rPh sb="2" eb="4">
      <t>カセキ</t>
    </rPh>
    <rPh sb="4" eb="6">
      <t>デンゲン</t>
    </rPh>
    <rPh sb="6" eb="9">
      <t>ニサンカ</t>
    </rPh>
    <rPh sb="9" eb="11">
      <t>タンソ</t>
    </rPh>
    <rPh sb="11" eb="13">
      <t>サクゲン</t>
    </rPh>
    <rPh sb="13" eb="15">
      <t>ソウトウ</t>
    </rPh>
    <rPh sb="15" eb="16">
      <t>リョウ</t>
    </rPh>
    <phoneticPr fontId="5"/>
  </si>
  <si>
    <t>⑤他人から供給された電気の使用量に排出係数を乗じて算定した二酸化炭素の排出量</t>
    <rPh sb="1" eb="3">
      <t>タニン</t>
    </rPh>
    <rPh sb="5" eb="7">
      <t>キョウキュウ</t>
    </rPh>
    <rPh sb="10" eb="12">
      <t>デンキ</t>
    </rPh>
    <rPh sb="13" eb="16">
      <t>シヨウリョウ</t>
    </rPh>
    <rPh sb="17" eb="19">
      <t>ハイシュツ</t>
    </rPh>
    <rPh sb="19" eb="21">
      <t>ケイスウ</t>
    </rPh>
    <rPh sb="22" eb="23">
      <t>ジョウ</t>
    </rPh>
    <rPh sb="25" eb="27">
      <t>サンテイ</t>
    </rPh>
    <rPh sb="29" eb="32">
      <t>ニサンカ</t>
    </rPh>
    <rPh sb="32" eb="34">
      <t>タンソ</t>
    </rPh>
    <rPh sb="35" eb="37">
      <t>ハイシュツ</t>
    </rPh>
    <rPh sb="37" eb="38">
      <t>リョウ</t>
    </rPh>
    <phoneticPr fontId="5"/>
  </si>
  <si>
    <t>⑥電気事業者から小売供給された電気の使用量に排出係数を乗じて算定した二酸化炭素の排出量</t>
    <rPh sb="1" eb="3">
      <t>デンキ</t>
    </rPh>
    <rPh sb="3" eb="6">
      <t>ジギョウシャ</t>
    </rPh>
    <rPh sb="8" eb="10">
      <t>コウリ</t>
    </rPh>
    <rPh sb="10" eb="12">
      <t>キョウキュウ</t>
    </rPh>
    <rPh sb="15" eb="17">
      <t>デンキ</t>
    </rPh>
    <rPh sb="18" eb="21">
      <t>シヨウリョウ</t>
    </rPh>
    <rPh sb="22" eb="24">
      <t>ハイシュツ</t>
    </rPh>
    <rPh sb="24" eb="26">
      <t>ケイスウ</t>
    </rPh>
    <rPh sb="27" eb="28">
      <t>ジョウ</t>
    </rPh>
    <rPh sb="30" eb="32">
      <t>サンテイ</t>
    </rPh>
    <rPh sb="34" eb="37">
      <t>ニサンカ</t>
    </rPh>
    <rPh sb="37" eb="39">
      <t>タンソ</t>
    </rPh>
    <rPh sb="40" eb="42">
      <t>ハイシュツ</t>
    </rPh>
    <rPh sb="42" eb="43">
      <t>リョウ</t>
    </rPh>
    <phoneticPr fontId="5"/>
  </si>
  <si>
    <t>⑦他人から供給された電気の使用量に調整後排出係数を乗じて算定した二酸化炭素の排出量</t>
    <rPh sb="1" eb="3">
      <t>タニン</t>
    </rPh>
    <rPh sb="5" eb="7">
      <t>キョウキュウ</t>
    </rPh>
    <rPh sb="10" eb="12">
      <t>デンキ</t>
    </rPh>
    <rPh sb="13" eb="16">
      <t>シヨウリョウ</t>
    </rPh>
    <rPh sb="17" eb="20">
      <t>チョウセイゴ</t>
    </rPh>
    <rPh sb="20" eb="22">
      <t>ハイシュツ</t>
    </rPh>
    <rPh sb="22" eb="24">
      <t>ケイスウ</t>
    </rPh>
    <rPh sb="25" eb="26">
      <t>ジョウ</t>
    </rPh>
    <rPh sb="28" eb="30">
      <t>サンテイ</t>
    </rPh>
    <rPh sb="32" eb="35">
      <t>ニサンカ</t>
    </rPh>
    <rPh sb="35" eb="37">
      <t>タンソ</t>
    </rPh>
    <rPh sb="38" eb="40">
      <t>ハイシュツ</t>
    </rPh>
    <rPh sb="40" eb="41">
      <t>リョウ</t>
    </rPh>
    <phoneticPr fontId="5"/>
  </si>
  <si>
    <t>⑧電気事業者から小売供給された電気の使用量に調整後排出係数を乗じて算定した二酸化炭素の排出量</t>
    <rPh sb="1" eb="3">
      <t>デンキ</t>
    </rPh>
    <rPh sb="3" eb="6">
      <t>ジギョウシャ</t>
    </rPh>
    <rPh sb="8" eb="10">
      <t>コウリ</t>
    </rPh>
    <rPh sb="10" eb="12">
      <t>キョウキュウ</t>
    </rPh>
    <rPh sb="15" eb="17">
      <t>デンキ</t>
    </rPh>
    <rPh sb="18" eb="21">
      <t>シヨウリョウ</t>
    </rPh>
    <rPh sb="22" eb="25">
      <t>チョウセイゴ</t>
    </rPh>
    <rPh sb="25" eb="27">
      <t>ハイシュツ</t>
    </rPh>
    <rPh sb="27" eb="29">
      <t>ケイスウ</t>
    </rPh>
    <rPh sb="30" eb="31">
      <t>ジョウ</t>
    </rPh>
    <rPh sb="33" eb="35">
      <t>サンテイ</t>
    </rPh>
    <rPh sb="37" eb="40">
      <t>ニサンカ</t>
    </rPh>
    <rPh sb="40" eb="42">
      <t>タンソ</t>
    </rPh>
    <rPh sb="43" eb="45">
      <t>ハイシュツ</t>
    </rPh>
    <rPh sb="45" eb="46">
      <t>リョウ</t>
    </rPh>
    <phoneticPr fontId="5"/>
  </si>
  <si>
    <t>Hikaseki_Sakugen</t>
    <phoneticPr fontId="5"/>
  </si>
  <si>
    <t>Denki_Goukei</t>
    <phoneticPr fontId="5"/>
  </si>
  <si>
    <t>Tanin_Haishutsu</t>
    <phoneticPr fontId="5"/>
  </si>
  <si>
    <t>Denki_Haishutsu</t>
    <phoneticPr fontId="5"/>
  </si>
  <si>
    <t>Tanin_Choseigo</t>
    <phoneticPr fontId="5"/>
  </si>
  <si>
    <t>Denki_Choseigo</t>
    <phoneticPr fontId="5"/>
  </si>
  <si>
    <t>①グリーン熱証書</t>
    <rPh sb="5" eb="6">
      <t>ネツ</t>
    </rPh>
    <rPh sb="6" eb="8">
      <t>ショウショ</t>
    </rPh>
    <phoneticPr fontId="6"/>
  </si>
  <si>
    <t>Hokokusho_05_Sakugen_Netsu</t>
    <phoneticPr fontId="5"/>
  </si>
  <si>
    <t>Sakugen_Netsu_Array</t>
    <phoneticPr fontId="5"/>
  </si>
  <si>
    <t xml:space="preserve">Denryoku_Syubetsu </t>
    <phoneticPr fontId="5"/>
  </si>
  <si>
    <t xml:space="preserve">Netsu_Syubetsu </t>
    <phoneticPr fontId="5"/>
  </si>
  <si>
    <t>Green_Netsu</t>
    <phoneticPr fontId="5"/>
  </si>
  <si>
    <t>②再エネ熱の導入に係るクレジット</t>
    <rPh sb="4" eb="5">
      <t>ネツ</t>
    </rPh>
    <phoneticPr fontId="5"/>
  </si>
  <si>
    <t>Netsu_Goukei</t>
    <phoneticPr fontId="5"/>
  </si>
  <si>
    <t>Tanin_Chouseigo</t>
    <phoneticPr fontId="5"/>
  </si>
  <si>
    <t>種別ごとの非化石電源二酸化炭素削減相当量</t>
    <rPh sb="0" eb="2">
      <t>シュベツ</t>
    </rPh>
    <rPh sb="5" eb="6">
      <t>ヒ</t>
    </rPh>
    <rPh sb="6" eb="8">
      <t>カセキ</t>
    </rPh>
    <rPh sb="8" eb="10">
      <t>デンゲン</t>
    </rPh>
    <rPh sb="10" eb="13">
      <t>ニサンカ</t>
    </rPh>
    <rPh sb="13" eb="15">
      <t>タンソ</t>
    </rPh>
    <rPh sb="15" eb="17">
      <t>サクゲン</t>
    </rPh>
    <rPh sb="17" eb="19">
      <t>ソウトウ</t>
    </rPh>
    <rPh sb="19" eb="20">
      <t>リョウ</t>
    </rPh>
    <phoneticPr fontId="6"/>
  </si>
  <si>
    <t>Syubetsu_Sakugen</t>
    <phoneticPr fontId="5"/>
  </si>
  <si>
    <t>第5表-7</t>
    <rPh sb="0" eb="1">
      <t>ダイ</t>
    </rPh>
    <rPh sb="2" eb="3">
      <t>ヒョウ</t>
    </rPh>
    <phoneticPr fontId="5"/>
  </si>
  <si>
    <t>Hokokusho_05_Kaisyu</t>
    <phoneticPr fontId="5"/>
  </si>
  <si>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</si>
  <si>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</si>
  <si>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</si>
  <si>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</si>
  <si>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</si>
  <si>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</si>
  <si>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</si>
  <si>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</si>
  <si>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</si>
  <si>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</si>
  <si>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</si>
  <si>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</si>
  <si>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</si>
  <si>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</si>
  <si>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</si>
  <si>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</si>
  <si>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</si>
  <si>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</si>
  <si>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</si>
  <si>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</si>
  <si>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</si>
  <si>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</si>
  <si>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</si>
  <si>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</si>
  <si>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</si>
  <si>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</si>
  <si>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</si>
  <si>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</si>
  <si>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</si>
  <si>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</si>
  <si>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</si>
  <si>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</si>
  <si>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</si>
  <si>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</si>
  <si>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</si>
  <si>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</si>
  <si>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</si>
  <si>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</si>
  <si>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</si>
  <si>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</si>
  <si>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</si>
  <si>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</si>
  <si>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</si>
  <si>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</si>
  <si>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</si>
  <si>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</si>
  <si>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</si>
  <si>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</si>
  <si>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</si>
  <si>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サステナビリティ関連情報開示の実施（TCFD提言への賛同も含む。）</t>
    <phoneticPr fontId="5"/>
  </si>
  <si>
    <t>他の者の温室効果ガス排出量の削減に貢献する取組及び削減貢献量に関する情報</t>
    <phoneticPr fontId="4"/>
  </si>
  <si>
    <t xml:space="preserve"> 二酸化炭素を大気中に排出せずに回収して製品等に利用することで他の者の温室効果ガス排出量の削減に寄与した量に関する情報</t>
    <phoneticPr fontId="5"/>
  </si>
  <si>
    <t>回収した二酸化炭素の量</t>
    <phoneticPr fontId="5"/>
  </si>
  <si>
    <t>回収した二酸化炭素の用途等に関する情報</t>
    <phoneticPr fontId="5"/>
  </si>
  <si>
    <t>「（２）他の者の温室効果ガス排出量の削減に貢献する取組及び削減貢献量に関する情報」入力内容
改行コード付</t>
    <phoneticPr fontId="5"/>
  </si>
  <si>
    <t>その他他の者の温室効果ガス排出量の削減に貢献する取組及び削減貢献量に関する情報</t>
    <phoneticPr fontId="5"/>
  </si>
  <si>
    <t>38</t>
    <phoneticPr fontId="5"/>
  </si>
  <si>
    <t>39</t>
    <phoneticPr fontId="5"/>
  </si>
  <si>
    <t>「二酸化炭素を大気中に排出せずに回収して製品等に利用することで他の者の温室効果ガス排出量の削減に寄与した量に関する情報」の詳細URL</t>
    <phoneticPr fontId="5"/>
  </si>
  <si>
    <t>「回収した二酸化炭素の量」入力内容
改行コード付</t>
    <phoneticPr fontId="5"/>
  </si>
  <si>
    <t>「回収した二酸化炭素の用途等に関する情報」入力内容
改行コード付</t>
    <phoneticPr fontId="5"/>
  </si>
  <si>
    <t>「①二酸化炭素を大気中に排出せずに回収して製品等に利用することで他の者の温室効果ガス排出量の削減に寄与した量に関する情報入力内容」
改行コード付</t>
    <phoneticPr fontId="5"/>
  </si>
  <si>
    <t>「② その他他の者の温室効果ガス排出量の削減に貢献する取組及び削減貢献量に関する情報」入力内容
改行コード付</t>
    <phoneticPr fontId="5"/>
  </si>
  <si>
    <t>Tasha_Sakugen_Torikumi_Joho</t>
    <phoneticPr fontId="5"/>
  </si>
  <si>
    <t>Kaisyu_Ryo</t>
    <phoneticPr fontId="5"/>
  </si>
  <si>
    <t>Kaisyu_Yoto</t>
    <phoneticPr fontId="5"/>
  </si>
  <si>
    <t>「その他他の者の温室効果ガス排出量の削減に貢献する取組及び削減貢献量に関する情報」の詳細URL</t>
    <phoneticPr fontId="5"/>
  </si>
  <si>
    <t xml:space="preserve">「② その他他の者の温室効果ガス排出量の削減に貢献する取組及び削減貢献量に関する情報」の「詳細URL」入力内容
</t>
    <phoneticPr fontId="5"/>
  </si>
  <si>
    <t>電力に係る情報及び非化石電源二酸化炭素削減相当量に係る情報</t>
    <rPh sb="0" eb="2">
      <t>デンリョク</t>
    </rPh>
    <rPh sb="3" eb="4">
      <t>カカ</t>
    </rPh>
    <rPh sb="5" eb="7">
      <t>ジョウホウ</t>
    </rPh>
    <rPh sb="7" eb="8">
      <t>オヨ</t>
    </rPh>
    <rPh sb="9" eb="10">
      <t>ヒ</t>
    </rPh>
    <rPh sb="10" eb="12">
      <t>カセキ</t>
    </rPh>
    <rPh sb="12" eb="14">
      <t>デンゲン</t>
    </rPh>
    <rPh sb="14" eb="17">
      <t>ニサンカ</t>
    </rPh>
    <rPh sb="17" eb="19">
      <t>タンソ</t>
    </rPh>
    <rPh sb="19" eb="21">
      <t>サクゲン</t>
    </rPh>
    <rPh sb="21" eb="23">
      <t>ソウトウ</t>
    </rPh>
    <rPh sb="23" eb="24">
      <t>リョウ</t>
    </rPh>
    <rPh sb="25" eb="26">
      <t>カカ</t>
    </rPh>
    <rPh sb="27" eb="29">
      <t>ジョウホウ</t>
    </rPh>
    <phoneticPr fontId="5"/>
  </si>
  <si>
    <t>熱に係る情報</t>
    <rPh sb="0" eb="1">
      <t>ネツ</t>
    </rPh>
    <rPh sb="2" eb="3">
      <t>カカ</t>
    </rPh>
    <rPh sb="4" eb="6">
      <t>ジョウホウ</t>
    </rPh>
    <phoneticPr fontId="5"/>
  </si>
  <si>
    <t>1</t>
    <phoneticPr fontId="5"/>
  </si>
  <si>
    <t>213</t>
  </si>
  <si>
    <t>214</t>
  </si>
  <si>
    <t>半角数字</t>
    <rPh sb="0" eb="4">
      <t>ハンカクスウジ</t>
    </rPh>
    <phoneticPr fontId="4"/>
  </si>
  <si>
    <t>1</t>
    <phoneticPr fontId="5"/>
  </si>
  <si>
    <t>回収した二酸化炭素に係る情報</t>
    <phoneticPr fontId="5"/>
  </si>
  <si>
    <t>回収した二酸化炭素の量</t>
    <phoneticPr fontId="5"/>
  </si>
  <si>
    <t>当該二酸化炭素を回収した者</t>
    <phoneticPr fontId="5"/>
  </si>
  <si>
    <t>当該二酸化炭素を回収した地点</t>
    <rPh sb="12" eb="14">
      <t>チテン</t>
    </rPh>
    <phoneticPr fontId="5"/>
  </si>
  <si>
    <t>当該二酸化炭素の発生由来</t>
    <phoneticPr fontId="5"/>
  </si>
  <si>
    <t>回収した二酸化炭素の使途に係る情報</t>
    <phoneticPr fontId="5"/>
  </si>
  <si>
    <t>当該燃料の製造者</t>
    <phoneticPr fontId="5"/>
  </si>
  <si>
    <t>当該燃料の製造地点</t>
    <phoneticPr fontId="5"/>
  </si>
  <si>
    <t>当該燃料の種類</t>
    <phoneticPr fontId="5"/>
  </si>
  <si>
    <t>Kaisyu_Joho</t>
    <phoneticPr fontId="5"/>
  </si>
  <si>
    <t>Kaisyu_Shito_Joho</t>
    <phoneticPr fontId="5"/>
  </si>
  <si>
    <t>Nenryo_Syurui</t>
    <phoneticPr fontId="5"/>
  </si>
  <si>
    <t>当該二酸化炭素を回収した年月日(開始日)</t>
    <rPh sb="12" eb="15">
      <t>ネンゲツビ</t>
    </rPh>
    <rPh sb="16" eb="19">
      <t>カイシビ</t>
    </rPh>
    <phoneticPr fontId="5"/>
  </si>
  <si>
    <t>当該二酸化炭素を回収した年月日(終了日)</t>
    <rPh sb="12" eb="15">
      <t>ネンゲツビ</t>
    </rPh>
    <rPh sb="16" eb="19">
      <t>シュウリョウビ</t>
    </rPh>
    <phoneticPr fontId="5"/>
  </si>
  <si>
    <t>Kaisyu_Nengappi_Kaishi</t>
    <phoneticPr fontId="5"/>
  </si>
  <si>
    <t>Kaisyu_Nengappi_Shuryo</t>
    <phoneticPr fontId="5"/>
  </si>
  <si>
    <t>当該二酸化炭素を引き渡した年月日(開始日)</t>
    <rPh sb="17" eb="20">
      <t>カイシビ</t>
    </rPh>
    <phoneticPr fontId="5"/>
  </si>
  <si>
    <t>当該二酸化炭素を引き渡した年月日(終了日)</t>
    <rPh sb="17" eb="20">
      <t>シュウリョウビ</t>
    </rPh>
    <phoneticPr fontId="5"/>
  </si>
  <si>
    <t>Hikiwatasi_Kasishi</t>
    <phoneticPr fontId="5"/>
  </si>
  <si>
    <t>Hikiwatasi_Shuryo</t>
    <phoneticPr fontId="5"/>
  </si>
  <si>
    <t>215</t>
  </si>
  <si>
    <t>216</t>
  </si>
  <si>
    <t>メールアドレス</t>
    <phoneticPr fontId="5"/>
  </si>
  <si>
    <t>Mail</t>
    <phoneticPr fontId="5"/>
  </si>
  <si>
    <t>217</t>
  </si>
  <si>
    <t>以下のいずれか
・燃料の使用に伴うエネルギー起源CO2
・廃棄物の原燃料使用に伴うエネルギー起源CO2
・非エネルギー起源CO2
・廃棄物の原燃料使用に伴う非エネルギー起源CO2</t>
    <phoneticPr fontId="5"/>
  </si>
  <si>
    <t>SaieneNetsu_Credit</t>
    <phoneticPr fontId="5"/>
  </si>
  <si>
    <t>Saiene_Denryoku_Credit</t>
    <phoneticPr fontId="5"/>
  </si>
  <si>
    <t>Kojo_Syubetsu</t>
    <phoneticPr fontId="5"/>
  </si>
  <si>
    <t>30</t>
    <phoneticPr fontId="5"/>
  </si>
  <si>
    <t>回収した二酸化炭素に関する情報Array</t>
    <rPh sb="10" eb="11">
      <t>カン</t>
    </rPh>
    <phoneticPr fontId="5"/>
  </si>
  <si>
    <t/>
  </si>
  <si>
    <t>回収した二酸化炭素に関する情報</t>
    <phoneticPr fontId="5"/>
  </si>
  <si>
    <t>Kaisyu_Array</t>
    <phoneticPr fontId="5"/>
  </si>
  <si>
    <t>Kaisyu</t>
    <phoneticPr fontId="1"/>
  </si>
  <si>
    <t>1</t>
    <phoneticPr fontId="5"/>
  </si>
  <si>
    <t>6</t>
    <phoneticPr fontId="5"/>
  </si>
  <si>
    <t>控除する二酸化炭素の種別</t>
    <phoneticPr fontId="5"/>
  </si>
  <si>
    <t>218</t>
  </si>
  <si>
    <t>60</t>
    <phoneticPr fontId="5"/>
  </si>
  <si>
    <t>2024/9/24</t>
    <phoneticPr fontId="5"/>
  </si>
  <si>
    <t>254</t>
    <phoneticPr fontId="5"/>
  </si>
  <si>
    <t>法人番号</t>
    <rPh sb="0" eb="4">
      <t>ホウジンバンゴウ</t>
    </rPh>
    <phoneticPr fontId="4"/>
  </si>
  <si>
    <t>Hojin_No</t>
    <phoneticPr fontId="5"/>
  </si>
  <si>
    <t>固定13桁</t>
    <phoneticPr fontId="5"/>
  </si>
  <si>
    <t>温室効果ガスの名称</t>
    <phoneticPr fontId="5"/>
  </si>
  <si>
    <t>Meisho</t>
    <phoneticPr fontId="5"/>
  </si>
  <si>
    <t>温室効果ガスの算定排出量</t>
    <phoneticPr fontId="5"/>
  </si>
  <si>
    <t>第5表-8</t>
    <rPh sb="0" eb="1">
      <t>ダイ</t>
    </rPh>
    <rPh sb="2" eb="3">
      <t>ヒョウ</t>
    </rPh>
    <phoneticPr fontId="5"/>
  </si>
  <si>
    <t>「第５表の７は大気中に排出せずに回収し、燃料の製造の用に供した二酸化炭素の量」の入力内容</t>
    <phoneticPr fontId="4"/>
  </si>
  <si>
    <t>「第５表の８は大気中に排出せずに回収し、燃料の製造の用に供した二酸化炭素に関する情報」の入力内容</t>
    <phoneticPr fontId="4"/>
  </si>
  <si>
    <t>大気中に排出せずに回収し、燃料の製造の用に供した二酸化炭素の量</t>
    <phoneticPr fontId="5"/>
  </si>
  <si>
    <t>（t-CO2）
第5表-8 回収した二酸化炭素の使途に係る情報の「当該燃料の製造の用に供した二酸化炭素の量」の合計量を記載する。</t>
    <rPh sb="8" eb="9">
      <t>ダイ</t>
    </rPh>
    <rPh sb="10" eb="11">
      <t>ヒョウ</t>
    </rPh>
    <rPh sb="55" eb="58">
      <t>ゴウケイリョウ</t>
    </rPh>
    <rPh sb="59" eb="61">
      <t>キサイ</t>
    </rPh>
    <phoneticPr fontId="5"/>
  </si>
  <si>
    <t>Hokokusho_05_Kaisyu_Kei</t>
    <phoneticPr fontId="5"/>
  </si>
  <si>
    <t>Kaisyu_Nenryo_Co2</t>
    <phoneticPr fontId="5"/>
  </si>
  <si>
    <t>219</t>
  </si>
  <si>
    <t>「別紙第5表 大気中に排出せずに回収し、燃料の製造の用に供した二酸化炭素に関する情報」の入力内容</t>
    <rPh sb="1" eb="3">
      <t>ベッシ</t>
    </rPh>
    <rPh sb="3" eb="4">
      <t>ダイ</t>
    </rPh>
    <rPh sb="5" eb="6">
      <t>ヒョウ</t>
    </rPh>
    <rPh sb="44" eb="46">
      <t>ニュウリョク</t>
    </rPh>
    <rPh sb="46" eb="48">
      <t>ナイヨウ</t>
    </rPh>
    <phoneticPr fontId="5"/>
  </si>
  <si>
    <t>Jigyosho_05</t>
    <phoneticPr fontId="5"/>
  </si>
  <si>
    <t>別紙第5表</t>
    <phoneticPr fontId="5"/>
  </si>
  <si>
    <t>「別紙第4表は大気中に排出せずに回収し、燃料の製造の用に供した二酸化炭素の量」の入力内容</t>
    <phoneticPr fontId="4"/>
  </si>
  <si>
    <t>事業者ID</t>
    <rPh sb="0" eb="3">
      <t>ジギョウシャ</t>
    </rPh>
    <phoneticPr fontId="6"/>
  </si>
  <si>
    <t>EEGS画面での計算処理に用いる。
WEB入力の場合のみ、使用するタグ。</t>
    <phoneticPr fontId="5"/>
  </si>
  <si>
    <t>0</t>
    <phoneticPr fontId="5"/>
  </si>
  <si>
    <t>Jigyosha_Id</t>
    <phoneticPr fontId="5"/>
  </si>
  <si>
    <t>グリーンエネルギー二酸化炭素削減相当量情報Array</t>
    <rPh sb="9" eb="12">
      <t>ニサンカ</t>
    </rPh>
    <rPh sb="12" eb="14">
      <t>タンソ</t>
    </rPh>
    <rPh sb="14" eb="16">
      <t>サクゲン</t>
    </rPh>
    <rPh sb="16" eb="18">
      <t>ソウトウ</t>
    </rPh>
    <rPh sb="18" eb="19">
      <t>リョウ</t>
    </rPh>
    <rPh sb="19" eb="21">
      <t>ジョウホウソウトウリョウジョウホウ</t>
    </rPh>
    <phoneticPr fontId="5"/>
  </si>
  <si>
    <t>グリーンエネルギー二酸化炭素削減相当量</t>
    <phoneticPr fontId="5"/>
  </si>
  <si>
    <t>以下のいずれか
・グリーン電力証書
・グリーン熱証書</t>
    <rPh sb="13" eb="15">
      <t>デンリョク</t>
    </rPh>
    <rPh sb="15" eb="17">
      <t>ショウショ</t>
    </rPh>
    <rPh sb="23" eb="24">
      <t>ネツ</t>
    </rPh>
    <rPh sb="24" eb="26">
      <t>ショウショ</t>
    </rPh>
    <phoneticPr fontId="5"/>
  </si>
  <si>
    <t>Co2_Sotoryo</t>
    <phoneticPr fontId="5"/>
  </si>
  <si>
    <t>他人から供給された電気又は熱の使用に伴って発生する二酸化炭素の排出量</t>
    <phoneticPr fontId="5"/>
  </si>
  <si>
    <t>Co2_Haishutsuryo</t>
    <phoneticPr fontId="5"/>
  </si>
  <si>
    <t>2025年度から様式上は削除。温対法集計ツールの過年度報告書への様式チェックで用いる。</t>
    <rPh sb="4" eb="6">
      <t>ネンド</t>
    </rPh>
    <phoneticPr fontId="5"/>
  </si>
  <si>
    <t>電気事業者から小売供給された電気の使用に伴って発生する二酸化炭素の排出量</t>
    <rPh sb="0" eb="2">
      <t>デンキ</t>
    </rPh>
    <rPh sb="2" eb="5">
      <t>ジギョウシャ</t>
    </rPh>
    <rPh sb="7" eb="9">
      <t>コウリ</t>
    </rPh>
    <rPh sb="9" eb="11">
      <t>キョウキュウ</t>
    </rPh>
    <rPh sb="14" eb="16">
      <t>デンキ</t>
    </rPh>
    <rPh sb="17" eb="19">
      <t>シヨウ</t>
    </rPh>
    <rPh sb="20" eb="21">
      <t>トモナ</t>
    </rPh>
    <rPh sb="23" eb="25">
      <t>ハッセイ</t>
    </rPh>
    <rPh sb="27" eb="30">
      <t>ニサンカ</t>
    </rPh>
    <rPh sb="30" eb="32">
      <t>タンソ</t>
    </rPh>
    <rPh sb="33" eb="35">
      <t>ハイシュツ</t>
    </rPh>
    <rPh sb="35" eb="36">
      <t>リョウ</t>
    </rPh>
    <phoneticPr fontId="6"/>
  </si>
  <si>
    <t>220</t>
  </si>
  <si>
    <t>①～⑪のいずれか１つ必須（t-CO2）
0以上の整数</t>
    <phoneticPr fontId="5"/>
  </si>
  <si>
    <t>①エネルギー起源CO2（②を除く。）</t>
    <phoneticPr fontId="4"/>
  </si>
  <si>
    <t>②廃棄物の原燃料使用に伴うエネルギー起源CO2</t>
    <phoneticPr fontId="4"/>
  </si>
  <si>
    <t>③非エネルギー起源CO2(④を除く)</t>
  </si>
  <si>
    <t>④廃棄物の原燃料使用に伴う非エネルギー起源CO2</t>
  </si>
  <si>
    <t>⑤CH4</t>
  </si>
  <si>
    <t>⑥N2O</t>
  </si>
  <si>
    <t>⑦HFC</t>
  </si>
  <si>
    <t>⑧PFC</t>
  </si>
  <si>
    <t>⑨SF6</t>
  </si>
  <si>
    <t>⑩NF3</t>
  </si>
  <si>
    <t>⑪エネルギー起源CO2(発電所等配分前)</t>
  </si>
  <si>
    <t>Hokokusho_05_5</t>
    <phoneticPr fontId="5"/>
  </si>
  <si>
    <t>Hokokusho_05_4</t>
    <phoneticPr fontId="5"/>
  </si>
  <si>
    <t>Kaisyu_Kiyo_Joho</t>
    <phoneticPr fontId="5"/>
  </si>
  <si>
    <t>Kaisyu_Kiyo_Url</t>
    <phoneticPr fontId="5"/>
  </si>
  <si>
    <t>固定で以下の権利利益の保護に係る請求書一覧を定義する４枠を定義する
・温室効果ガスのガス別算定排出量
・調整後温室効果ガス排出量
・国内認証排出削減量又は海外認証排出削減量の種別ごとの合計量
・大気中に排出せずに回収し、燃料の製造の用に供した二酸化炭素の合計量</t>
    <rPh sb="0" eb="2">
      <t>コテイ</t>
    </rPh>
    <rPh sb="3" eb="5">
      <t>イカ</t>
    </rPh>
    <rPh sb="6" eb="10">
      <t>ケンリリエキ</t>
    </rPh>
    <rPh sb="11" eb="13">
      <t>ホゴ</t>
    </rPh>
    <rPh sb="14" eb="15">
      <t>カカ</t>
    </rPh>
    <rPh sb="16" eb="19">
      <t>セイキュウショ</t>
    </rPh>
    <rPh sb="19" eb="21">
      <t>イチラン</t>
    </rPh>
    <rPh sb="22" eb="24">
      <t>テイギ</t>
    </rPh>
    <rPh sb="27" eb="28">
      <t>ワク</t>
    </rPh>
    <rPh sb="29" eb="31">
      <t>テイギ</t>
    </rPh>
    <rPh sb="35" eb="39">
      <t>オンシツコウカ</t>
    </rPh>
    <rPh sb="44" eb="45">
      <t>ベツ</t>
    </rPh>
    <rPh sb="45" eb="47">
      <t>サンテイ</t>
    </rPh>
    <rPh sb="47" eb="49">
      <t>ハイシュツ</t>
    </rPh>
    <rPh sb="49" eb="50">
      <t>リョウ</t>
    </rPh>
    <rPh sb="52" eb="55">
      <t>チョウセイゴ</t>
    </rPh>
    <rPh sb="55" eb="59">
      <t>オンシツコウカ</t>
    </rPh>
    <rPh sb="61" eb="64">
      <t>ハイシュツリョウ</t>
    </rPh>
    <phoneticPr fontId="5"/>
  </si>
  <si>
    <t>2024/12/9</t>
    <phoneticPr fontId="5"/>
  </si>
  <si>
    <t>④他人から供給された熱の使用量に排出係数を乗じて算定した二酸化炭素の排出量</t>
    <rPh sb="1" eb="3">
      <t>タニン</t>
    </rPh>
    <rPh sb="5" eb="7">
      <t>キョウキュウ</t>
    </rPh>
    <rPh sb="10" eb="11">
      <t>ネツ</t>
    </rPh>
    <rPh sb="12" eb="14">
      <t>シヨウ</t>
    </rPh>
    <rPh sb="14" eb="15">
      <t>リョウ</t>
    </rPh>
    <rPh sb="16" eb="18">
      <t>ハイシュツ</t>
    </rPh>
    <rPh sb="18" eb="20">
      <t>ケイスウ</t>
    </rPh>
    <rPh sb="21" eb="22">
      <t>ジョウ</t>
    </rPh>
    <rPh sb="24" eb="26">
      <t>サンテイ</t>
    </rPh>
    <rPh sb="28" eb="31">
      <t>ニサンカ</t>
    </rPh>
    <rPh sb="31" eb="33">
      <t>タンソ</t>
    </rPh>
    <rPh sb="34" eb="36">
      <t>ハイシュツ</t>
    </rPh>
    <rPh sb="36" eb="37">
      <t>リョウ</t>
    </rPh>
    <phoneticPr fontId="5"/>
  </si>
  <si>
    <t>⑤他人から供給された熱の使用量に調整後排出係数を乗じて算定した二酸化炭素の排出量</t>
    <rPh sb="1" eb="3">
      <t>タニン</t>
    </rPh>
    <rPh sb="5" eb="7">
      <t>キョウキュウ</t>
    </rPh>
    <rPh sb="10" eb="11">
      <t>ネツ</t>
    </rPh>
    <rPh sb="12" eb="14">
      <t>シヨウ</t>
    </rPh>
    <rPh sb="14" eb="15">
      <t>リョウ</t>
    </rPh>
    <rPh sb="16" eb="19">
      <t>チョウセイゴ</t>
    </rPh>
    <rPh sb="19" eb="21">
      <t>ハイシュツ</t>
    </rPh>
    <rPh sb="21" eb="23">
      <t>ケイスウ</t>
    </rPh>
    <rPh sb="24" eb="25">
      <t>ジョウ</t>
    </rPh>
    <rPh sb="27" eb="29">
      <t>サンテイ</t>
    </rPh>
    <rPh sb="31" eb="34">
      <t>ニサンカ</t>
    </rPh>
    <rPh sb="34" eb="36">
      <t>タンソ</t>
    </rPh>
    <rPh sb="37" eb="39">
      <t>ハイシュツ</t>
    </rPh>
    <rPh sb="39" eb="40">
      <t>リョウ</t>
    </rPh>
    <phoneticPr fontId="5"/>
  </si>
  <si>
    <t>2025/3/5</t>
    <phoneticPr fontId="5"/>
  </si>
  <si>
    <t>「第３表の１ エネルギーの使用に伴って発生する二酸化炭素のうち、都市ガスの使用に伴う二酸化炭素の排出量の算定に用いた係数」の入力内容</t>
    <rPh sb="62" eb="64">
      <t>ニュウリョク</t>
    </rPh>
    <rPh sb="64" eb="66">
      <t>ナイヨウ</t>
    </rPh>
    <phoneticPr fontId="5"/>
  </si>
  <si>
    <t>「第３表の３ エネルギーの使用に伴って発生する二酸化炭素のうち、他人から供給された電気の使用に伴う二酸化炭素の排出量の算定に用いた係数」の入力内容</t>
    <rPh sb="69" eb="71">
      <t>ニュウリョク</t>
    </rPh>
    <rPh sb="71" eb="73">
      <t>ナイヨウ</t>
    </rPh>
    <phoneticPr fontId="5"/>
  </si>
  <si>
    <t>「第３表の５ エネルギーの使用に伴って発生する二酸化炭素のうち、他人から供給された熱の使用に伴う二酸化炭素の排出量の算定に用いた係数」の入力内容</t>
    <rPh sb="41" eb="42">
      <t>ネツ</t>
    </rPh>
    <rPh sb="68" eb="70">
      <t>ニュウリョク</t>
    </rPh>
    <rPh sb="70" eb="72">
      <t>ナイヨウ</t>
    </rPh>
    <phoneticPr fontId="5"/>
  </si>
  <si>
    <t>④①～③の合計</t>
    <rPh sb="5" eb="7">
      <t>ゴウケイ</t>
    </rPh>
    <phoneticPr fontId="5"/>
  </si>
  <si>
    <t>③①及び②の合計</t>
    <phoneticPr fontId="5"/>
  </si>
  <si>
    <t>当該燃料の製造の用に供した二酸化炭素の量</t>
    <phoneticPr fontId="5"/>
  </si>
  <si>
    <t>「別紙第２表の１ エネルギーの使用に伴って発生する二酸化炭素のうち、都市ガスの使用に伴う二酸化炭素の排出量の算定に用いた係数」の入力内容</t>
    <rPh sb="1" eb="3">
      <t>ベッシ</t>
    </rPh>
    <rPh sb="3" eb="4">
      <t>ダイ</t>
    </rPh>
    <rPh sb="5" eb="6">
      <t>ヒョウ</t>
    </rPh>
    <rPh sb="64" eb="66">
      <t>ニュウリョク</t>
    </rPh>
    <rPh sb="66" eb="68">
      <t>ナイヨウ</t>
    </rPh>
    <phoneticPr fontId="5"/>
  </si>
  <si>
    <t>「別紙第２表の２ エネルギーの使用に伴って発生する二酸化炭素のうち、他人から供給された電気の使用に伴う二酸化炭素の算定に用いた係数」の入力内容</t>
    <rPh sb="1" eb="3">
      <t>ベッシ</t>
    </rPh>
    <rPh sb="3" eb="4">
      <t>ダイ</t>
    </rPh>
    <rPh sb="5" eb="6">
      <t>ヒョウ</t>
    </rPh>
    <rPh sb="67" eb="69">
      <t>ニュウリョク</t>
    </rPh>
    <rPh sb="69" eb="71">
      <t>ナイヨウ</t>
    </rPh>
    <phoneticPr fontId="5"/>
  </si>
  <si>
    <t>「別紙第２表の３ エネルギーの使用に伴って発生する二酸化炭素のうち、他人から供給された熱の使用に伴う二酸化炭素の算定に用いた係数」の入力内容</t>
    <rPh sb="1" eb="3">
      <t>ベッシ</t>
    </rPh>
    <rPh sb="3" eb="4">
      <t>ダイ</t>
    </rPh>
    <rPh sb="5" eb="6">
      <t>ヒョウ</t>
    </rPh>
    <rPh sb="65" eb="67">
      <t>ニュウリョク</t>
    </rPh>
    <rPh sb="67" eb="69">
      <t>ナイヨウ</t>
    </rPh>
    <phoneticPr fontId="5"/>
  </si>
  <si>
    <t>②廃棄物の原燃料使用に伴うエネルギー起源CO2</t>
    <phoneticPr fontId="8"/>
  </si>
  <si>
    <t>事業分類ごとに合計した温室効果ガス算定排出量（他人から供給された電気及び熱の使用に伴うエネルギー起源CO2）（t-CO2）
0以上の整数</t>
    <rPh sb="0" eb="2">
      <t>ジギョウ</t>
    </rPh>
    <rPh sb="2" eb="4">
      <t>ブンルイ</t>
    </rPh>
    <rPh sb="7" eb="9">
      <t>ゴウケイ</t>
    </rPh>
    <rPh sb="11" eb="13">
      <t>オンシツ</t>
    </rPh>
    <rPh sb="13" eb="15">
      <t>コウカ</t>
    </rPh>
    <rPh sb="17" eb="19">
      <t>サンテイ</t>
    </rPh>
    <rPh sb="19" eb="21">
      <t>ハイシュツ</t>
    </rPh>
    <rPh sb="21" eb="22">
      <t>リョウ</t>
    </rPh>
    <phoneticPr fontId="5"/>
  </si>
  <si>
    <t>④非エネルギー起源CO2（⑤を除く）</t>
    <phoneticPr fontId="5"/>
  </si>
  <si>
    <t>⑤廃棄物の原燃料使用に伴う非エネルギー起源CO2</t>
    <phoneticPr fontId="5"/>
  </si>
  <si>
    <t>⑥CH4</t>
    <phoneticPr fontId="5"/>
  </si>
  <si>
    <t>⑦N2O</t>
    <phoneticPr fontId="5"/>
  </si>
  <si>
    <t>⑧HFC</t>
    <phoneticPr fontId="5"/>
  </si>
  <si>
    <t>⑨PFC</t>
    <phoneticPr fontId="5"/>
  </si>
  <si>
    <t>⑩SF6</t>
    <phoneticPr fontId="5"/>
  </si>
  <si>
    <t>⑪NF3</t>
    <phoneticPr fontId="5"/>
  </si>
  <si>
    <t>⑫エネルギー起源CO2(発電所等配分前)</t>
    <phoneticPr fontId="5"/>
  </si>
  <si>
    <t>燃料の使用に伴うエネルギー起源CO2(廃棄物の原燃料使用に伴うエネルギー起源CO2を除く)の排出量報告において、実測等独自の算定方法を用いているかどうかのフラグ。排出量の記載がない場合はfalse。
実測等独自の算定方法を用いている→true
実測等独自の算定方法を用いていない→false</t>
    <rPh sb="46" eb="51">
      <t>ハイシュツリョウホウコク</t>
    </rPh>
    <rPh sb="56" eb="61">
      <t>ジッソクトウドクジ</t>
    </rPh>
    <rPh sb="62" eb="66">
      <t>サンテイホウホウ</t>
    </rPh>
    <rPh sb="67" eb="68">
      <t>モチ</t>
    </rPh>
    <rPh sb="81" eb="84">
      <t>ハイシュツリョウ</t>
    </rPh>
    <rPh sb="85" eb="87">
      <t>キサイ</t>
    </rPh>
    <rPh sb="90" eb="92">
      <t>バアイ</t>
    </rPh>
    <rPh sb="100" eb="105">
      <t>ジッソクトウドクジ</t>
    </rPh>
    <rPh sb="106" eb="110">
      <t>サンテイホウホウ</t>
    </rPh>
    <rPh sb="111" eb="112">
      <t>モチ</t>
    </rPh>
    <rPh sb="122" eb="127">
      <t>ジッソクトウドクジ</t>
    </rPh>
    <rPh sb="128" eb="132">
      <t>サンテイホウホウ</t>
    </rPh>
    <rPh sb="133" eb="134">
      <t>モチ</t>
    </rPh>
    <phoneticPr fontId="5"/>
  </si>
  <si>
    <t>①～⑫のいずれか１つ必須（t-CO2）
0以上の整数</t>
    <phoneticPr fontId="5"/>
  </si>
  <si>
    <t>②廃棄物の原燃料使用に伴うエネルギー起源CO2</t>
    <phoneticPr fontId="5"/>
  </si>
  <si>
    <t>④非エネルギー起源CO2(⑤を除く)</t>
    <phoneticPr fontId="5"/>
  </si>
  <si>
    <t>「第５表の１ 温室効果ガス算定排出量又は調整後温室効果ガス排出量の算定に用いた国内認証排出削減量及び海外認証排出削減量の量」の入力内容</t>
    <phoneticPr fontId="5"/>
  </si>
  <si>
    <t>「第５表の３は、国内認証排出削減量のうち電力に係る情報及び非化石電源二酸化炭素削減相当量に係る情報等」の入力内容</t>
    <phoneticPr fontId="5"/>
  </si>
  <si>
    <t>「第５表の４は、国内認証排出削減量のうち熱に係る情報」の入力内容</t>
    <phoneticPr fontId="5"/>
  </si>
  <si>
    <t>海外認証排出削減量が無い場合は空欄</t>
    <rPh sb="0" eb="2">
      <t>カイガイ</t>
    </rPh>
    <rPh sb="2" eb="4">
      <t>ニンショウ</t>
    </rPh>
    <rPh sb="4" eb="6">
      <t>ハイシュツ</t>
    </rPh>
    <rPh sb="6" eb="8">
      <t>サクゲン</t>
    </rPh>
    <rPh sb="8" eb="9">
      <t>リョウ</t>
    </rPh>
    <rPh sb="10" eb="11">
      <t>ナ</t>
    </rPh>
    <rPh sb="12" eb="14">
      <t>バアイ</t>
    </rPh>
    <rPh sb="15" eb="17">
      <t>クウラン</t>
    </rPh>
    <phoneticPr fontId="5"/>
  </si>
  <si>
    <t>非化石証書の量に全国平均係数及び補正率を乗じて得られた値
（t-CO2）</t>
    <rPh sb="27" eb="28">
      <t>アタイ</t>
    </rPh>
    <phoneticPr fontId="5"/>
  </si>
  <si>
    <t>「① サステナビリティ関連情報開示の実施（TCFD提言への賛同も含む。）」入力内容
"1"（チェックあり）又は"0"（チェックなし）</t>
    <rPh sb="53" eb="54">
      <t>マタ</t>
    </rPh>
    <phoneticPr fontId="5"/>
  </si>
  <si>
    <t>第5表-5</t>
    <phoneticPr fontId="5"/>
  </si>
  <si>
    <t>「第５表の５は、調整後温室効果ガス排出量の算定に用いた海外認証排出削減量に関する情報」の入力内容</t>
    <rPh sb="26" eb="28">
      <t>カイガイ</t>
    </rPh>
    <phoneticPr fontId="4"/>
  </si>
  <si>
    <t>「第５表の６は、非化石電源二酸化炭素削減相当量に係る情報」の入力内容</t>
    <phoneticPr fontId="4"/>
  </si>
  <si>
    <t>第5表-6</t>
    <rPh sb="0" eb="1">
      <t>ダイ</t>
    </rPh>
    <rPh sb="2" eb="3">
      <t>ヒョウ</t>
    </rPh>
    <phoneticPr fontId="5"/>
  </si>
  <si>
    <t xml:space="preserve">以下の項目が算出されている場合は名称を設定。
算出されていない項目については""を設定。
・エネルギー起源CO2
・非エネルギー起源CO2
・CH4
・N2O
・HFC
・PFC
・SF6
・NF3
・エネルギー起源CO2（発電所等配分前）
・調整後温室効果ガス排出量
・国内クレジット
・オフセット・クレジット（J-VER）
・グリーンエネルギーCO2 削減相当量
・Ｊ－クレジット
・JCM クレジット
・大気中に排出せずに回収し、燃料の製造の用に供した二酸化炭素の合計量
</t>
    <rPh sb="16" eb="18">
      <t>メイショウ</t>
    </rPh>
    <phoneticPr fontId="5"/>
  </si>
  <si>
    <t>以下の項目が算出されている場合は値を設定。
算出されていない項目については""を設定。
・エネルギー起源CO2
　（「①燃料の使用に伴うエネルギー起源CO2」「②廃棄物の原燃料使用に伴うエネルギー起源CO2（②を除く。）」「③他人から供給された電気及び熱の使用に伴うエネルギー起源CO2」の合算値）
・非エネルギー起源CO2
　（「④エネルギー起源CO2（⑤を除く。）」、「⑤廃棄物の原燃料使用に伴う非エネルギー起源CO2」の合算値）
・CH4
・N2O
・HFC
・PFC
・SF6
・NF3
・エネルギー起源CO2（発電所等配分前）
・調整後温室効果ガス排出量
・国内クレジット
・オフセット・クレジット（J-VER）
・グリーンエネルギーCO2 削減相当量
・Ｊ－クレジット
・JCM クレジット
・大気中に排出せずに回収し、燃料の製造の用に供した二酸化炭素の合計量</t>
    <rPh sb="145" eb="148">
      <t>ガッサンチ</t>
    </rPh>
    <rPh sb="172" eb="174">
      <t>キゲン</t>
    </rPh>
    <rPh sb="213" eb="216">
      <t>ガッサンチ</t>
    </rPh>
    <phoneticPr fontId="5"/>
  </si>
  <si>
    <t>152</t>
  </si>
  <si>
    <t>221</t>
  </si>
  <si>
    <t>222</t>
  </si>
  <si>
    <t>223</t>
  </si>
  <si>
    <t>224</t>
  </si>
  <si>
    <t>225</t>
  </si>
  <si>
    <t>226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</si>
</sst>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quot;#,##0_);[Red]\(&quot;¥&quot;#,##0\)"/>
    <numFmt numFmtId="177" formatCode="0_);[Red]\(0\)"/>
    <numFmt numFmtId="178" formatCode="0_ "/>
  </numFmts>
  <fonts count="2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name val="明朝"/>
      <family val="1"/>
      <charset val="128"/>
    </font>
    <font>
      <sz val="10"/>
      <name val="ＭＳ Ｐゴシック"/>
      <family val="3"/>
      <charset val="128"/>
    </font>
    <font>
      <sz val="6"/>
      <name val="ＭＳ Ｐゴシック"/>
      <family val="3"/>
      <charset val="128"/>
      <scheme val="minor"/>
    </font>
    <font>
      <sz val="11"/>
      <color theme="1"/>
      <name val="ＭＳ Ｐゴシック"/>
      <family val="2"/>
      <scheme val="minor"/>
    </font>
    <font>
      <sz val="11"/>
      <color theme="1"/>
      <name val="ＭＳ Ｐゴシック"/>
      <family val="3"/>
      <charset val="128"/>
      <scheme val="minor"/>
    </font>
    <font>
      <sz val="12"/>
      <color theme="1"/>
      <name val="ＭＳ Ｐゴシック"/>
      <family val="3"/>
      <charset val="128"/>
    </font>
    <font>
      <sz val="11"/>
      <color rgb="FFFF0000"/>
      <name val="ＭＳ Ｐゴシック"/>
      <family val="3"/>
      <charset val="128"/>
    </font>
    <font>
      <b/>
      <sz val="10"/>
      <color rgb="FF000000"/>
      <name val="ＭＳ Ｐゴシック"/>
      <family val="3"/>
      <charset val="128"/>
    </font>
    <font>
      <sz val="10"/>
      <color rgb="FF000000"/>
      <name val="ＭＳ Ｐゴシック"/>
      <family val="3"/>
      <charset val="128"/>
    </font>
    <font>
      <sz val="11"/>
      <color rgb="FF000000"/>
      <name val="ＭＳ Ｐゴシック"/>
      <family val="3"/>
      <charset val="128"/>
    </font>
    <font>
      <sz val="9"/>
      <color rgb="FF000000"/>
      <name val="ＭＳ Ｐゴシック"/>
      <family val="3"/>
      <charset val="128"/>
    </font>
    <font>
      <b/>
      <sz val="24"/>
      <color rgb="FF000000"/>
      <name val="ＭＳ Ｐゴシック"/>
      <family val="3"/>
      <charset val="128"/>
    </font>
    <font>
      <sz val="24"/>
      <color rgb="FF000000"/>
      <name val="ＭＳ Ｐゴシック"/>
      <family val="3"/>
      <charset val="128"/>
    </font>
    <font>
      <sz val="12"/>
      <color rgb="FF000000"/>
      <name val="ＭＳ Ｐゴシック"/>
      <family val="3"/>
      <charset val="128"/>
    </font>
    <font>
      <b/>
      <sz val="16"/>
      <color rgb="FF000000"/>
      <name val="ＭＳ Ｐゴシック"/>
      <family val="3"/>
      <charset val="128"/>
    </font>
    <font>
      <sz val="16"/>
      <color rgb="FF000000"/>
      <name val="ＭＳ Ｐゴシック"/>
      <family val="3"/>
      <charset val="128"/>
    </font>
    <font>
      <b/>
      <sz val="11"/>
      <color rgb="FF000000"/>
      <name val="ＭＳ Ｐゴシック"/>
      <family val="3"/>
      <charset val="128"/>
    </font>
  </fonts>
  <fills count="11">
    <fill>
      <patternFill patternType="none"/>
    </fill>
    <fill>
      <patternFill patternType="gray125"/>
    </fill>
    <fill>
      <patternFill patternType="solid">
        <fgColor rgb="FFC0C0C0"/>
        <bgColor indexed="64"/>
      </patternFill>
    </fill>
    <fill>
      <patternFill patternType="solid">
        <fgColor rgb="FFCCECFF"/>
        <bgColor indexed="64"/>
      </patternFill>
    </fill>
    <fill>
      <patternFill patternType="solid">
        <fgColor theme="0" tint="-0.249977111117893"/>
        <bgColor indexed="64"/>
      </patternFill>
    </fill>
    <fill>
      <patternFill patternType="solid">
        <fgColor indexed="9"/>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5" tint="0.59999389629810485"/>
        <bgColor indexed="64"/>
      </patternFill>
    </fill>
  </fills>
  <borders count="6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medium">
        <color indexed="64"/>
      </top>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top/>
      <bottom style="thin">
        <color indexed="64"/>
      </bottom>
      <diagonal/>
    </border>
    <border>
      <left style="hair">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right style="medium">
        <color indexed="64"/>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bottom/>
      <diagonal/>
    </border>
  </borders>
  <cellStyleXfs count="12">
    <xf numFmtId="0" fontId="0" fillId="0" borderId="0">
      <alignment vertical="center"/>
    </xf>
    <xf numFmtId="0" fontId="3" fillId="0" borderId="0"/>
    <xf numFmtId="0" fontId="3" fillId="0" borderId="0"/>
    <xf numFmtId="0" fontId="3" fillId="0" borderId="0"/>
    <xf numFmtId="0" fontId="7" fillId="0" borderId="0">
      <alignment vertical="center"/>
    </xf>
    <xf numFmtId="0" fontId="9" fillId="0" borderId="0"/>
    <xf numFmtId="176" fontId="10" fillId="0" borderId="0" applyFont="0" applyFill="0" applyBorder="0" applyAlignment="0" applyProtection="0">
      <alignment vertical="center"/>
    </xf>
    <xf numFmtId="0" fontId="10" fillId="0" borderId="0">
      <alignment vertical="center"/>
    </xf>
    <xf numFmtId="0" fontId="3" fillId="0" borderId="0">
      <alignment vertical="center"/>
    </xf>
    <xf numFmtId="0" fontId="3" fillId="0" borderId="0">
      <alignment vertical="center"/>
    </xf>
    <xf numFmtId="0" fontId="2" fillId="0" borderId="0">
      <alignment vertical="center"/>
    </xf>
    <xf numFmtId="176" fontId="3" fillId="0" borderId="0" applyFont="0" applyFill="0" applyBorder="0" applyAlignment="0" applyProtection="0">
      <alignment vertical="center"/>
    </xf>
  </cellStyleXfs>
  <cellXfs count="421">
    <xf numFmtId="0" fontId="0" fillId="0" borderId="0" xfId="0">
      <alignment vertical="center"/>
    </xf>
    <xf numFmtId="0" fontId="0" fillId="0" borderId="0" xfId="8" applyFont="1" applyAlignment="1">
      <alignment horizontal="center" vertical="center"/>
    </xf>
    <xf numFmtId="49" fontId="0" fillId="0" borderId="0" xfId="8" applyNumberFormat="1" applyFont="1">
      <alignment vertical="center"/>
    </xf>
    <xf numFmtId="0" fontId="0" fillId="0" borderId="0" xfId="8" quotePrefix="1" applyFont="1" applyAlignment="1">
      <alignment horizontal="left" vertical="center"/>
    </xf>
    <xf numFmtId="0" fontId="0" fillId="0" borderId="0" xfId="8" applyFont="1">
      <alignment vertical="center"/>
    </xf>
    <xf numFmtId="0" fontId="0" fillId="0" borderId="5" xfId="0" applyBorder="1">
      <alignment vertical="center"/>
    </xf>
    <xf numFmtId="0" fontId="0" fillId="0" borderId="6" xfId="0" applyBorder="1">
      <alignment vertical="center"/>
    </xf>
    <xf numFmtId="0" fontId="0" fillId="0" borderId="14" xfId="0" applyBorder="1">
      <alignment vertical="center"/>
    </xf>
    <xf numFmtId="0" fontId="0" fillId="0" borderId="13" xfId="0" applyBorder="1">
      <alignment vertical="center"/>
    </xf>
    <xf numFmtId="0" fontId="0" fillId="0" borderId="14" xfId="8" applyFont="1" applyBorder="1">
      <alignment vertical="center"/>
    </xf>
    <xf numFmtId="49" fontId="0" fillId="0" borderId="13" xfId="8" applyNumberFormat="1" applyFont="1" applyBorder="1">
      <alignment vertical="center"/>
    </xf>
    <xf numFmtId="0" fontId="0" fillId="0" borderId="52" xfId="8" quotePrefix="1" applyFont="1" applyBorder="1" applyAlignment="1">
      <alignment horizontal="left" vertical="center"/>
    </xf>
    <xf numFmtId="0" fontId="0" fillId="0" borderId="8" xfId="8" applyFont="1" applyBorder="1">
      <alignment vertical="center"/>
    </xf>
    <xf numFmtId="0" fontId="0" fillId="0" borderId="52" xfId="0" applyBorder="1">
      <alignment vertical="center"/>
    </xf>
    <xf numFmtId="0" fontId="0" fillId="0" borderId="8" xfId="0" applyBorder="1">
      <alignment vertical="center"/>
    </xf>
    <xf numFmtId="0" fontId="11" fillId="0" borderId="0" xfId="0" applyFont="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1" xfId="8" applyFont="1" applyBorder="1">
      <alignment vertical="center"/>
    </xf>
    <xf numFmtId="0" fontId="0" fillId="0" borderId="12" xfId="8" applyFont="1" applyBorder="1">
      <alignment vertical="center"/>
    </xf>
    <xf numFmtId="0" fontId="0" fillId="3" borderId="4" xfId="0" applyFill="1" applyBorder="1">
      <alignment vertical="center"/>
    </xf>
    <xf numFmtId="0" fontId="0" fillId="3" borderId="3" xfId="0" applyFill="1" applyBorder="1">
      <alignment vertical="center"/>
    </xf>
    <xf numFmtId="0" fontId="0" fillId="0" borderId="52" xfId="8" applyFont="1" applyBorder="1">
      <alignment vertical="center"/>
    </xf>
    <xf numFmtId="49" fontId="0" fillId="0" borderId="8" xfId="8" applyNumberFormat="1" applyFont="1" applyBorder="1">
      <alignment vertical="center"/>
    </xf>
    <xf numFmtId="0" fontId="0" fillId="0" borderId="5" xfId="8" applyFont="1" applyBorder="1">
      <alignment vertical="center"/>
    </xf>
    <xf numFmtId="0" fontId="0" fillId="0" borderId="10" xfId="8" applyFont="1" applyBorder="1">
      <alignment vertical="center"/>
    </xf>
    <xf numFmtId="49" fontId="0" fillId="0" borderId="6" xfId="8" applyNumberFormat="1" applyFont="1" applyBorder="1">
      <alignment vertical="center"/>
    </xf>
    <xf numFmtId="0" fontId="15" fillId="0" borderId="26" xfId="0" applyFont="1" applyBorder="1">
      <alignment vertical="center"/>
    </xf>
    <xf numFmtId="0" fontId="15" fillId="0" borderId="22" xfId="0" applyFont="1" applyBorder="1" applyAlignment="1">
      <alignment horizontal="center" vertical="center"/>
    </xf>
    <xf numFmtId="0" fontId="15" fillId="0" borderId="36" xfId="0" applyFont="1" applyBorder="1" applyAlignment="1">
      <alignment horizontal="center" vertical="center"/>
    </xf>
    <xf numFmtId="49" fontId="19" fillId="0" borderId="36" xfId="1" applyNumberFormat="1" applyFont="1" applyBorder="1" applyAlignment="1">
      <alignment horizontal="center" vertical="center"/>
    </xf>
    <xf numFmtId="49" fontId="19" fillId="0" borderId="37" xfId="1" applyNumberFormat="1" applyFont="1" applyBorder="1" applyAlignment="1">
      <alignment horizontal="center" vertical="center"/>
    </xf>
    <xf numFmtId="49" fontId="15" fillId="0" borderId="0" xfId="1" applyNumberFormat="1" applyFont="1" applyAlignment="1">
      <alignment vertical="center"/>
    </xf>
    <xf numFmtId="0" fontId="15" fillId="0" borderId="0" xfId="1" applyFont="1" applyAlignment="1">
      <alignment vertical="center"/>
    </xf>
    <xf numFmtId="0" fontId="15" fillId="0" borderId="18" xfId="0" applyFont="1" applyBorder="1">
      <alignment vertical="center"/>
    </xf>
    <xf numFmtId="0" fontId="15" fillId="0" borderId="9" xfId="0" applyFont="1" applyBorder="1" applyAlignment="1">
      <alignment horizontal="center" vertical="center"/>
    </xf>
    <xf numFmtId="0" fontId="15" fillId="0" borderId="17" xfId="0" applyFont="1" applyBorder="1" applyAlignment="1">
      <alignment horizontal="center" vertical="center"/>
    </xf>
    <xf numFmtId="49" fontId="19" fillId="0" borderId="35" xfId="1" applyNumberFormat="1" applyFont="1" applyBorder="1" applyAlignment="1">
      <alignment horizontal="center" vertical="center" shrinkToFit="1"/>
    </xf>
    <xf numFmtId="49" fontId="19" fillId="4" borderId="10" xfId="1" applyNumberFormat="1" applyFont="1" applyFill="1" applyBorder="1" applyAlignment="1">
      <alignment horizontal="center" vertical="top" textRotation="255"/>
    </xf>
    <xf numFmtId="49" fontId="19" fillId="2" borderId="3" xfId="1" applyNumberFormat="1" applyFont="1" applyFill="1" applyBorder="1" applyAlignment="1">
      <alignment horizontal="center" vertical="center"/>
    </xf>
    <xf numFmtId="49" fontId="15" fillId="0" borderId="0" xfId="1" applyNumberFormat="1" applyFont="1" applyAlignment="1">
      <alignment wrapText="1"/>
    </xf>
    <xf numFmtId="49" fontId="19" fillId="2" borderId="10" xfId="1" applyNumberFormat="1" applyFont="1" applyFill="1" applyBorder="1" applyAlignment="1">
      <alignment horizontal="center" vertical="top" textRotation="255"/>
    </xf>
    <xf numFmtId="0" fontId="19" fillId="2" borderId="10" xfId="1" applyFont="1" applyFill="1" applyBorder="1" applyAlignment="1">
      <alignment horizontal="center" vertical="top" textRotation="255"/>
    </xf>
    <xf numFmtId="0" fontId="19" fillId="6" borderId="4" xfId="1" applyFont="1" applyFill="1" applyBorder="1" applyAlignment="1">
      <alignment horizontal="center" vertical="top"/>
    </xf>
    <xf numFmtId="0" fontId="16" fillId="4" borderId="11" xfId="0" applyFont="1" applyFill="1" applyBorder="1" applyAlignment="1">
      <alignment vertical="top" wrapText="1"/>
    </xf>
    <xf numFmtId="49" fontId="19" fillId="7" borderId="11" xfId="1" applyNumberFormat="1" applyFont="1" applyFill="1" applyBorder="1" applyAlignment="1">
      <alignment horizontal="center" vertical="top" textRotation="255"/>
    </xf>
    <xf numFmtId="49" fontId="19" fillId="2" borderId="49" xfId="1" applyNumberFormat="1" applyFont="1" applyFill="1" applyBorder="1" applyAlignment="1">
      <alignment horizontal="center" vertical="center" wrapText="1"/>
    </xf>
    <xf numFmtId="49" fontId="19" fillId="2" borderId="50" xfId="1" applyNumberFormat="1" applyFont="1" applyFill="1" applyBorder="1" applyAlignment="1">
      <alignment horizontal="center" vertical="center" wrapText="1"/>
    </xf>
    <xf numFmtId="49" fontId="19" fillId="2" borderId="51" xfId="1" applyNumberFormat="1" applyFont="1" applyFill="1" applyBorder="1" applyAlignment="1">
      <alignment horizontal="center" vertical="center" wrapText="1"/>
    </xf>
    <xf numFmtId="49" fontId="19" fillId="2" borderId="53" xfId="1" applyNumberFormat="1" applyFont="1" applyFill="1" applyBorder="1" applyAlignment="1">
      <alignment horizontal="center" vertical="center" wrapText="1"/>
    </xf>
    <xf numFmtId="49" fontId="19" fillId="4" borderId="54" xfId="1" applyNumberFormat="1" applyFont="1" applyFill="1" applyBorder="1" applyAlignment="1">
      <alignment horizontal="center" vertical="center" wrapText="1"/>
    </xf>
    <xf numFmtId="0" fontId="15" fillId="4" borderId="43" xfId="0" applyFont="1" applyFill="1" applyBorder="1" applyAlignment="1">
      <alignment horizontal="center" vertical="top" textRotation="255"/>
    </xf>
    <xf numFmtId="0" fontId="15" fillId="2" borderId="43" xfId="0" applyFont="1" applyFill="1" applyBorder="1" applyAlignment="1">
      <alignment horizontal="center" vertical="top" textRotation="255"/>
    </xf>
    <xf numFmtId="49" fontId="19" fillId="7" borderId="43" xfId="1" applyNumberFormat="1" applyFont="1" applyFill="1" applyBorder="1" applyAlignment="1">
      <alignment horizontal="center" vertical="top" textRotation="255"/>
    </xf>
    <xf numFmtId="0" fontId="15" fillId="2" borderId="11" xfId="0" applyFont="1" applyFill="1" applyBorder="1" applyAlignment="1">
      <alignment horizontal="center" vertical="top" textRotation="255"/>
    </xf>
    <xf numFmtId="49" fontId="14" fillId="0" borderId="39" xfId="1" applyNumberFormat="1" applyFont="1" applyBorder="1" applyAlignment="1">
      <alignment horizontal="right" vertical="top"/>
    </xf>
    <xf numFmtId="49" fontId="14" fillId="0" borderId="40" xfId="1" applyNumberFormat="1" applyFont="1" applyBorder="1" applyAlignment="1">
      <alignment horizontal="right" vertical="top"/>
    </xf>
    <xf numFmtId="49" fontId="14" fillId="0" borderId="40" xfId="1" applyNumberFormat="1" applyFont="1" applyBorder="1" applyAlignment="1">
      <alignment vertical="top"/>
    </xf>
    <xf numFmtId="49" fontId="14" fillId="0" borderId="41" xfId="1" applyNumberFormat="1" applyFont="1" applyBorder="1" applyAlignment="1">
      <alignment horizontal="center" vertical="top"/>
    </xf>
    <xf numFmtId="49" fontId="14" fillId="0" borderId="40" xfId="1" applyNumberFormat="1" applyFont="1" applyBorder="1" applyAlignment="1">
      <alignment horizontal="center" vertical="top"/>
    </xf>
    <xf numFmtId="49" fontId="14" fillId="0" borderId="40" xfId="1" applyNumberFormat="1" applyFont="1" applyBorder="1" applyAlignment="1">
      <alignment vertical="top" shrinkToFit="1"/>
    </xf>
    <xf numFmtId="49" fontId="14" fillId="0" borderId="40" xfId="1" applyNumberFormat="1" applyFont="1" applyBorder="1" applyAlignment="1">
      <alignment vertical="center"/>
    </xf>
    <xf numFmtId="49" fontId="14" fillId="0" borderId="0" xfId="1" applyNumberFormat="1" applyFont="1"/>
    <xf numFmtId="49" fontId="14" fillId="0" borderId="0" xfId="1" applyNumberFormat="1" applyFont="1" applyAlignment="1">
      <alignment horizontal="center" vertical="top"/>
    </xf>
    <xf numFmtId="0" fontId="14" fillId="0" borderId="4" xfId="1" applyFont="1" applyBorder="1"/>
    <xf numFmtId="49" fontId="14" fillId="0" borderId="4" xfId="1" applyNumberFormat="1" applyFont="1" applyBorder="1"/>
    <xf numFmtId="49" fontId="14" fillId="0" borderId="30" xfId="1" applyNumberFormat="1" applyFont="1" applyBorder="1" applyAlignment="1">
      <alignment horizontal="right" vertical="top"/>
    </xf>
    <xf numFmtId="49" fontId="14" fillId="0" borderId="11" xfId="1" applyNumberFormat="1" applyFont="1" applyBorder="1" applyAlignment="1">
      <alignment horizontal="right" vertical="top"/>
    </xf>
    <xf numFmtId="49" fontId="14" fillId="0" borderId="11" xfId="1" applyNumberFormat="1" applyFont="1" applyBorder="1" applyAlignment="1">
      <alignment vertical="top"/>
    </xf>
    <xf numFmtId="49" fontId="14" fillId="0" borderId="14" xfId="1" applyNumberFormat="1" applyFont="1" applyBorder="1" applyAlignment="1">
      <alignment horizontal="center" vertical="top"/>
    </xf>
    <xf numFmtId="49" fontId="14" fillId="0" borderId="11" xfId="1" applyNumberFormat="1" applyFont="1" applyBorder="1" applyAlignment="1">
      <alignment horizontal="center" vertical="top"/>
    </xf>
    <xf numFmtId="49" fontId="14" fillId="0" borderId="11" xfId="1" applyNumberFormat="1" applyFont="1" applyBorder="1" applyAlignment="1">
      <alignment vertical="top" shrinkToFit="1"/>
    </xf>
    <xf numFmtId="49" fontId="14" fillId="0" borderId="11" xfId="1" applyNumberFormat="1" applyFont="1" applyBorder="1" applyAlignment="1">
      <alignment vertical="center"/>
    </xf>
    <xf numFmtId="49" fontId="14" fillId="0" borderId="33" xfId="1" applyNumberFormat="1" applyFont="1" applyBorder="1" applyAlignment="1">
      <alignment horizontal="right" vertical="top"/>
    </xf>
    <xf numFmtId="49" fontId="14" fillId="0" borderId="17" xfId="1" applyNumberFormat="1" applyFont="1" applyBorder="1" applyAlignment="1">
      <alignment horizontal="right" vertical="top"/>
    </xf>
    <xf numFmtId="49" fontId="14" fillId="0" borderId="17" xfId="1" applyNumberFormat="1" applyFont="1" applyBorder="1" applyAlignment="1">
      <alignment vertical="top"/>
    </xf>
    <xf numFmtId="49" fontId="14" fillId="0" borderId="47" xfId="1" applyNumberFormat="1" applyFont="1" applyBorder="1" applyAlignment="1">
      <alignment horizontal="center" vertical="top"/>
    </xf>
    <xf numFmtId="49" fontId="14" fillId="0" borderId="34" xfId="1" applyNumberFormat="1" applyFont="1" applyBorder="1" applyAlignment="1">
      <alignment horizontal="center" vertical="top"/>
    </xf>
    <xf numFmtId="49" fontId="14" fillId="0" borderId="17" xfId="1" applyNumberFormat="1" applyFont="1" applyBorder="1" applyAlignment="1">
      <alignment vertical="top" shrinkToFit="1"/>
    </xf>
    <xf numFmtId="49" fontId="14" fillId="0" borderId="17" xfId="1" applyNumberFormat="1" applyFont="1" applyBorder="1" applyAlignment="1">
      <alignment vertical="center"/>
    </xf>
    <xf numFmtId="49" fontId="14" fillId="0" borderId="17" xfId="1" applyNumberFormat="1" applyFont="1" applyBorder="1" applyAlignment="1">
      <alignment horizontal="center" vertical="top"/>
    </xf>
    <xf numFmtId="49" fontId="14" fillId="0" borderId="32" xfId="1" applyNumberFormat="1" applyFont="1" applyBorder="1" applyAlignment="1">
      <alignment horizontal="right" vertical="top"/>
    </xf>
    <xf numFmtId="0" fontId="14" fillId="0" borderId="12" xfId="1" applyFont="1" applyBorder="1" applyAlignment="1">
      <alignment horizontal="right" vertical="top"/>
    </xf>
    <xf numFmtId="49" fontId="14" fillId="0" borderId="7" xfId="1" applyNumberFormat="1" applyFont="1" applyBorder="1" applyAlignment="1">
      <alignment vertical="top"/>
    </xf>
    <xf numFmtId="49" fontId="14" fillId="0" borderId="4" xfId="1" applyNumberFormat="1" applyFont="1" applyBorder="1" applyAlignment="1">
      <alignment horizontal="center" vertical="top"/>
    </xf>
    <xf numFmtId="49" fontId="14" fillId="0" borderId="20" xfId="1" applyNumberFormat="1" applyFont="1" applyBorder="1" applyAlignment="1">
      <alignment horizontal="center" vertical="top"/>
    </xf>
    <xf numFmtId="49" fontId="14" fillId="0" borderId="1" xfId="1" applyNumberFormat="1" applyFont="1" applyBorder="1" applyAlignment="1">
      <alignment horizontal="center" vertical="top"/>
    </xf>
    <xf numFmtId="49" fontId="14" fillId="0" borderId="4" xfId="1" applyNumberFormat="1" applyFont="1" applyBorder="1" applyAlignment="1">
      <alignment vertical="top" shrinkToFit="1"/>
    </xf>
    <xf numFmtId="49" fontId="14" fillId="0" borderId="4" xfId="1" applyNumberFormat="1" applyFont="1" applyBorder="1" applyAlignment="1">
      <alignment vertical="center"/>
    </xf>
    <xf numFmtId="0" fontId="14" fillId="0" borderId="4" xfId="1" applyFont="1" applyBorder="1" applyAlignment="1">
      <alignment horizontal="center" vertical="top"/>
    </xf>
    <xf numFmtId="177" fontId="14" fillId="0" borderId="4" xfId="1" applyNumberFormat="1" applyFont="1" applyBorder="1" applyAlignment="1">
      <alignment vertical="top"/>
    </xf>
    <xf numFmtId="178" fontId="14" fillId="0" borderId="4" xfId="1" applyNumberFormat="1" applyFont="1" applyBorder="1" applyAlignment="1">
      <alignment horizontal="center" vertical="top"/>
    </xf>
    <xf numFmtId="0" fontId="14" fillId="0" borderId="4" xfId="1" applyFont="1" applyBorder="1" applyAlignment="1">
      <alignment vertical="top"/>
    </xf>
    <xf numFmtId="49" fontId="14" fillId="0" borderId="14" xfId="1" applyNumberFormat="1" applyFont="1" applyBorder="1" applyAlignment="1">
      <alignment vertical="top"/>
    </xf>
    <xf numFmtId="49" fontId="14" fillId="0" borderId="13" xfId="1" applyNumberFormat="1" applyFont="1" applyBorder="1" applyAlignment="1">
      <alignment vertical="top"/>
    </xf>
    <xf numFmtId="49" fontId="14" fillId="0" borderId="12" xfId="1" applyNumberFormat="1" applyFont="1" applyBorder="1" applyAlignment="1">
      <alignment vertical="center"/>
    </xf>
    <xf numFmtId="49" fontId="14" fillId="0" borderId="12" xfId="1" applyNumberFormat="1" applyFont="1" applyBorder="1" applyAlignment="1">
      <alignment vertical="top"/>
    </xf>
    <xf numFmtId="49" fontId="14" fillId="0" borderId="5" xfId="1" applyNumberFormat="1" applyFont="1" applyBorder="1" applyAlignment="1">
      <alignment horizontal="center" vertical="top"/>
    </xf>
    <xf numFmtId="49" fontId="14" fillId="0" borderId="10" xfId="1" applyNumberFormat="1" applyFont="1" applyBorder="1" applyAlignment="1">
      <alignment vertical="top"/>
    </xf>
    <xf numFmtId="49" fontId="14" fillId="0" borderId="1" xfId="1" applyNumberFormat="1" applyFont="1" applyBorder="1" applyAlignment="1">
      <alignment horizontal="center" vertical="top" wrapText="1"/>
    </xf>
    <xf numFmtId="49" fontId="14" fillId="0" borderId="11" xfId="1" applyNumberFormat="1" applyFont="1" applyBorder="1" applyAlignment="1">
      <alignment vertical="top" wrapText="1"/>
    </xf>
    <xf numFmtId="49" fontId="14" fillId="0" borderId="12" xfId="1" applyNumberFormat="1" applyFont="1" applyBorder="1" applyAlignment="1">
      <alignment vertical="top" wrapText="1"/>
    </xf>
    <xf numFmtId="49" fontId="14" fillId="0" borderId="4" xfId="1" applyNumberFormat="1" applyFont="1" applyBorder="1" applyAlignment="1">
      <alignment horizontal="center" vertical="top" wrapText="1"/>
    </xf>
    <xf numFmtId="49" fontId="14" fillId="0" borderId="8" xfId="1" applyNumberFormat="1" applyFont="1" applyBorder="1" applyAlignment="1">
      <alignment vertical="top"/>
    </xf>
    <xf numFmtId="0" fontId="14" fillId="0" borderId="11" xfId="0" applyFont="1" applyBorder="1" applyAlignment="1">
      <alignment vertical="top"/>
    </xf>
    <xf numFmtId="49" fontId="14" fillId="0" borderId="52" xfId="1" applyNumberFormat="1" applyFont="1" applyBorder="1" applyAlignment="1">
      <alignment vertical="top"/>
    </xf>
    <xf numFmtId="0" fontId="14" fillId="0" borderId="12" xfId="0" applyFont="1" applyBorder="1" applyAlignment="1">
      <alignment vertical="top"/>
    </xf>
    <xf numFmtId="0" fontId="14" fillId="0" borderId="58" xfId="1" applyFont="1" applyBorder="1" applyAlignment="1">
      <alignment horizontal="right" vertical="top"/>
    </xf>
    <xf numFmtId="49" fontId="14" fillId="0" borderId="43" xfId="1" applyNumberFormat="1" applyFont="1" applyBorder="1" applyAlignment="1">
      <alignment vertical="top"/>
    </xf>
    <xf numFmtId="49" fontId="14" fillId="0" borderId="58" xfId="1" applyNumberFormat="1" applyFont="1" applyBorder="1" applyAlignment="1">
      <alignment horizontal="center" vertical="top"/>
    </xf>
    <xf numFmtId="49" fontId="14" fillId="0" borderId="61" xfId="1" applyNumberFormat="1" applyFont="1" applyBorder="1" applyAlignment="1">
      <alignment horizontal="center" vertical="top"/>
    </xf>
    <xf numFmtId="49" fontId="14" fillId="0" borderId="58" xfId="1" applyNumberFormat="1" applyFont="1" applyBorder="1" applyAlignment="1">
      <alignment vertical="top" shrinkToFit="1"/>
    </xf>
    <xf numFmtId="49" fontId="14" fillId="0" borderId="62" xfId="1" applyNumberFormat="1" applyFont="1" applyBorder="1" applyAlignment="1">
      <alignment horizontal="center" vertical="top"/>
    </xf>
    <xf numFmtId="49" fontId="14" fillId="0" borderId="58" xfId="1" applyNumberFormat="1" applyFont="1" applyBorder="1" applyAlignment="1">
      <alignment vertical="center"/>
    </xf>
    <xf numFmtId="49" fontId="15" fillId="0" borderId="0" xfId="1" applyNumberFormat="1" applyFont="1"/>
    <xf numFmtId="49" fontId="15" fillId="0" borderId="0" xfId="1" applyNumberFormat="1" applyFont="1" applyAlignment="1">
      <alignment horizontal="right"/>
    </xf>
    <xf numFmtId="49" fontId="15" fillId="0" borderId="0" xfId="1" applyNumberFormat="1" applyFont="1" applyAlignment="1">
      <alignment horizontal="center"/>
    </xf>
    <xf numFmtId="0" fontId="15" fillId="0" borderId="0" xfId="1" applyFont="1"/>
    <xf numFmtId="0" fontId="14" fillId="0" borderId="0" xfId="1" applyFont="1"/>
    <xf numFmtId="0" fontId="16" fillId="0" borderId="11" xfId="0" applyFont="1" applyBorder="1">
      <alignment vertical="center"/>
    </xf>
    <xf numFmtId="49" fontId="14" fillId="0" borderId="11" xfId="1" applyNumberFormat="1" applyFont="1" applyBorder="1"/>
    <xf numFmtId="49" fontId="19" fillId="0" borderId="35" xfId="1" applyNumberFormat="1" applyFont="1" applyBorder="1" applyAlignment="1">
      <alignment horizontal="center" vertical="center"/>
    </xf>
    <xf numFmtId="49" fontId="13" fillId="0" borderId="0" xfId="1" applyNumberFormat="1" applyFont="1"/>
    <xf numFmtId="49" fontId="14" fillId="0" borderId="0" xfId="1" applyNumberFormat="1" applyFont="1" applyAlignment="1">
      <alignment vertical="top"/>
    </xf>
    <xf numFmtId="49" fontId="14" fillId="0" borderId="10" xfId="1" applyNumberFormat="1" applyFont="1" applyBorder="1" applyAlignment="1">
      <alignment vertical="center"/>
    </xf>
    <xf numFmtId="49" fontId="14" fillId="0" borderId="64" xfId="1" applyNumberFormat="1" applyFont="1" applyBorder="1" applyAlignment="1">
      <alignment vertical="top"/>
    </xf>
    <xf numFmtId="49" fontId="14" fillId="0" borderId="4" xfId="1" applyNumberFormat="1" applyFont="1" applyBorder="1" applyAlignment="1">
      <alignment horizontal="right" vertical="top"/>
    </xf>
    <xf numFmtId="49" fontId="14" fillId="0" borderId="10" xfId="1" applyNumberFormat="1" applyFont="1" applyBorder="1" applyAlignment="1">
      <alignment horizontal="center" vertical="top"/>
    </xf>
    <xf numFmtId="49" fontId="14" fillId="0" borderId="66" xfId="1" applyNumberFormat="1" applyFont="1" applyBorder="1" applyAlignment="1">
      <alignment horizontal="center" vertical="top"/>
    </xf>
    <xf numFmtId="49" fontId="14" fillId="0" borderId="10" xfId="1" applyNumberFormat="1" applyFont="1" applyBorder="1" applyAlignment="1">
      <alignment vertical="top" shrinkToFit="1"/>
    </xf>
    <xf numFmtId="49" fontId="14" fillId="0" borderId="58" xfId="1" applyNumberFormat="1" applyFont="1" applyBorder="1" applyAlignment="1">
      <alignment horizontal="right" vertical="top"/>
    </xf>
    <xf numFmtId="49" fontId="14" fillId="0" borderId="0" xfId="1" applyNumberFormat="1" applyFont="1" applyAlignment="1">
      <alignment vertical="center"/>
    </xf>
    <xf numFmtId="49" fontId="14" fillId="0" borderId="4" xfId="1" applyNumberFormat="1" applyFont="1" applyBorder="1" applyAlignment="1">
      <alignment horizontal="left" vertical="center" wrapText="1"/>
    </xf>
    <xf numFmtId="49" fontId="14" fillId="0" borderId="0" xfId="1" applyNumberFormat="1" applyFont="1" applyAlignment="1">
      <alignment horizontal="left" vertical="center"/>
    </xf>
    <xf numFmtId="49" fontId="14" fillId="0" borderId="2" xfId="1" applyNumberFormat="1" applyFont="1" applyBorder="1" applyAlignment="1">
      <alignment vertical="top"/>
    </xf>
    <xf numFmtId="49" fontId="14" fillId="0" borderId="1" xfId="1" applyNumberFormat="1" applyFont="1" applyBorder="1" applyAlignment="1">
      <alignment vertical="top" wrapText="1"/>
    </xf>
    <xf numFmtId="49" fontId="14" fillId="0" borderId="2" xfId="1" applyNumberFormat="1" applyFont="1" applyBorder="1" applyAlignment="1">
      <alignment vertical="top" wrapText="1"/>
    </xf>
    <xf numFmtId="49" fontId="14" fillId="0" borderId="3" xfId="1" applyNumberFormat="1" applyFont="1" applyBorder="1" applyAlignment="1">
      <alignment vertical="top" wrapText="1"/>
    </xf>
    <xf numFmtId="0" fontId="14" fillId="0" borderId="1" xfId="0" applyFont="1" applyBorder="1">
      <alignment vertical="center"/>
    </xf>
    <xf numFmtId="0" fontId="14" fillId="0" borderId="2" xfId="0" applyFont="1" applyBorder="1">
      <alignment vertical="center"/>
    </xf>
    <xf numFmtId="49" fontId="14" fillId="0" borderId="1" xfId="1" applyNumberFormat="1" applyFont="1" applyBorder="1" applyAlignment="1">
      <alignment horizontal="left" vertical="center"/>
    </xf>
    <xf numFmtId="49" fontId="14" fillId="0" borderId="28" xfId="1" applyNumberFormat="1" applyFont="1" applyBorder="1" applyAlignment="1">
      <alignment horizontal="left" vertical="center"/>
    </xf>
    <xf numFmtId="14" fontId="19" fillId="0" borderId="17" xfId="1" applyNumberFormat="1" applyFont="1" applyBorder="1" applyAlignment="1">
      <alignment horizontal="center" vertical="center"/>
    </xf>
    <xf numFmtId="0" fontId="14" fillId="0" borderId="0" xfId="0" applyFont="1">
      <alignment vertical="center"/>
    </xf>
    <xf numFmtId="49" fontId="14" fillId="0" borderId="20" xfId="1" quotePrefix="1" applyNumberFormat="1" applyFont="1" applyBorder="1" applyAlignment="1">
      <alignment horizontal="center" vertical="top"/>
    </xf>
    <xf numFmtId="49" fontId="14" fillId="0" borderId="10" xfId="1" applyNumberFormat="1" applyFont="1" applyBorder="1"/>
    <xf numFmtId="0" fontId="14" fillId="0" borderId="1" xfId="0" applyFont="1" applyBorder="1" applyAlignment="1">
      <alignment vertical="center" wrapText="1"/>
    </xf>
    <xf numFmtId="49" fontId="14" fillId="0" borderId="11" xfId="1" applyNumberFormat="1" applyFont="1" applyBorder="1" applyAlignment="1">
      <alignment horizontal="left" vertical="top"/>
    </xf>
    <xf numFmtId="0" fontId="14" fillId="0" borderId="14" xfId="0" applyFont="1" applyBorder="1" applyAlignment="1">
      <alignment vertical="top"/>
    </xf>
    <xf numFmtId="0" fontId="15" fillId="0" borderId="11" xfId="0" applyFont="1" applyBorder="1">
      <alignment vertical="center"/>
    </xf>
    <xf numFmtId="0" fontId="15" fillId="0" borderId="14" xfId="0" applyFont="1" applyBorder="1">
      <alignment vertical="center"/>
    </xf>
    <xf numFmtId="0" fontId="14" fillId="0" borderId="14" xfId="0" applyFont="1" applyBorder="1" applyAlignment="1">
      <alignment horizontal="left" vertical="top"/>
    </xf>
    <xf numFmtId="0" fontId="15" fillId="0" borderId="0" xfId="0" applyFont="1">
      <alignment vertical="center"/>
    </xf>
    <xf numFmtId="0" fontId="14" fillId="0" borderId="52" xfId="0" applyFont="1" applyBorder="1" applyAlignment="1">
      <alignment horizontal="left" vertical="top"/>
    </xf>
    <xf numFmtId="49" fontId="14" fillId="0" borderId="5" xfId="1" applyNumberFormat="1" applyFont="1" applyBorder="1" applyAlignment="1">
      <alignment horizontal="left" vertical="top" wrapText="1"/>
    </xf>
    <xf numFmtId="49" fontId="14" fillId="0" borderId="68" xfId="1" applyNumberFormat="1" applyFont="1" applyBorder="1" applyAlignment="1">
      <alignment horizontal="center" vertical="top"/>
    </xf>
    <xf numFmtId="49" fontId="14" fillId="0" borderId="12" xfId="1" applyNumberFormat="1" applyFont="1" applyBorder="1" applyAlignment="1">
      <alignment vertical="top" shrinkToFit="1"/>
    </xf>
    <xf numFmtId="49" fontId="14" fillId="0" borderId="52" xfId="1" applyNumberFormat="1" applyFont="1" applyBorder="1" applyAlignment="1">
      <alignment horizontal="center" vertical="top"/>
    </xf>
    <xf numFmtId="49" fontId="14" fillId="0" borderId="12" xfId="1" applyNumberFormat="1" applyFont="1" applyBorder="1" applyAlignment="1">
      <alignment horizontal="center" vertical="top"/>
    </xf>
    <xf numFmtId="49" fontId="14" fillId="0" borderId="67" xfId="1" applyNumberFormat="1" applyFont="1" applyBorder="1" applyAlignment="1">
      <alignment horizontal="center" vertical="top"/>
    </xf>
    <xf numFmtId="49" fontId="19" fillId="0" borderId="17" xfId="1" applyNumberFormat="1" applyFont="1" applyBorder="1" applyAlignment="1">
      <alignment horizontal="center" vertical="center"/>
    </xf>
    <xf numFmtId="49" fontId="14" fillId="0" borderId="12" xfId="1" applyNumberFormat="1" applyFont="1" applyBorder="1" applyAlignment="1">
      <alignment horizontal="left" vertical="top" wrapText="1"/>
    </xf>
    <xf numFmtId="49" fontId="14" fillId="0" borderId="1" xfId="1" applyNumberFormat="1" applyFont="1" applyBorder="1" applyAlignment="1">
      <alignment horizontal="center" vertical="center"/>
    </xf>
    <xf numFmtId="49" fontId="14" fillId="0" borderId="28" xfId="1" applyNumberFormat="1" applyFont="1" applyBorder="1" applyAlignment="1">
      <alignment horizontal="center" vertical="center"/>
    </xf>
    <xf numFmtId="0" fontId="14" fillId="0" borderId="5" xfId="0" applyFont="1" applyBorder="1" applyAlignment="1">
      <alignment vertical="top"/>
    </xf>
    <xf numFmtId="0" fontId="14" fillId="0" borderId="7" xfId="0" applyFont="1" applyBorder="1" applyAlignment="1">
      <alignment vertical="top"/>
    </xf>
    <xf numFmtId="0" fontId="14" fillId="0" borderId="6" xfId="0" applyFont="1" applyBorder="1" applyAlignment="1">
      <alignment vertical="top"/>
    </xf>
    <xf numFmtId="49" fontId="14" fillId="0" borderId="1" xfId="1" applyNumberFormat="1" applyFont="1" applyBorder="1" applyAlignment="1">
      <alignment vertical="top" wrapText="1"/>
    </xf>
    <xf numFmtId="49" fontId="14" fillId="0" borderId="2" xfId="1" applyNumberFormat="1" applyFont="1" applyBorder="1" applyAlignment="1">
      <alignment vertical="top" wrapText="1"/>
    </xf>
    <xf numFmtId="49" fontId="14" fillId="0" borderId="3" xfId="1" applyNumberFormat="1" applyFont="1" applyBorder="1" applyAlignment="1">
      <alignment vertical="top" wrapText="1"/>
    </xf>
    <xf numFmtId="0" fontId="14" fillId="0" borderId="1" xfId="0" applyFont="1" applyBorder="1">
      <alignment vertical="center"/>
    </xf>
    <xf numFmtId="0" fontId="14" fillId="0" borderId="2" xfId="0" applyFont="1" applyBorder="1">
      <alignment vertical="center"/>
    </xf>
    <xf numFmtId="0" fontId="14" fillId="0" borderId="5" xfId="0" applyFont="1" applyBorder="1" applyAlignment="1">
      <alignment vertical="top" wrapText="1"/>
    </xf>
    <xf numFmtId="0" fontId="14" fillId="0" borderId="7" xfId="0" applyFont="1" applyBorder="1" applyAlignment="1">
      <alignment vertical="top" wrapText="1"/>
    </xf>
    <xf numFmtId="0" fontId="14" fillId="0" borderId="6" xfId="0" applyFont="1" applyBorder="1" applyAlignment="1">
      <alignment vertical="top" wrapText="1"/>
    </xf>
    <xf numFmtId="0" fontId="14" fillId="0" borderId="1" xfId="0" applyFont="1" applyBorder="1" applyAlignment="1">
      <alignment horizontal="left" vertical="top"/>
    </xf>
    <xf numFmtId="0" fontId="14" fillId="0" borderId="2" xfId="0" applyFont="1" applyBorder="1" applyAlignment="1">
      <alignment horizontal="left" vertical="top"/>
    </xf>
    <xf numFmtId="0" fontId="14" fillId="0" borderId="3" xfId="0" applyFont="1" applyBorder="1" applyAlignment="1">
      <alignment horizontal="left" vertical="top"/>
    </xf>
    <xf numFmtId="49" fontId="14" fillId="0" borderId="1" xfId="1" applyNumberFormat="1" applyFont="1" applyBorder="1" applyAlignment="1">
      <alignment horizontal="left" vertical="top"/>
    </xf>
    <xf numFmtId="49" fontId="14" fillId="0" borderId="2" xfId="1" applyNumberFormat="1" applyFont="1" applyBorder="1" applyAlignment="1">
      <alignment horizontal="left" vertical="top"/>
    </xf>
    <xf numFmtId="49" fontId="14" fillId="0" borderId="3" xfId="1" applyNumberFormat="1" applyFont="1" applyBorder="1" applyAlignment="1">
      <alignment horizontal="left" vertical="top"/>
    </xf>
    <xf numFmtId="0" fontId="14" fillId="0" borderId="5" xfId="0" applyFont="1" applyBorder="1" applyAlignment="1">
      <alignment horizontal="left" vertical="top"/>
    </xf>
    <xf numFmtId="0" fontId="14" fillId="0" borderId="7" xfId="0" applyFont="1" applyBorder="1" applyAlignment="1">
      <alignment horizontal="left" vertical="top"/>
    </xf>
    <xf numFmtId="0" fontId="14" fillId="0" borderId="6" xfId="0" applyFont="1" applyBorder="1" applyAlignment="1">
      <alignment horizontal="left" vertical="top"/>
    </xf>
    <xf numFmtId="49" fontId="14" fillId="0" borderId="1" xfId="1" applyNumberFormat="1" applyFont="1" applyBorder="1" applyAlignment="1">
      <alignment horizontal="left" vertical="center"/>
    </xf>
    <xf numFmtId="49" fontId="14" fillId="0" borderId="28" xfId="1" applyNumberFormat="1" applyFont="1" applyBorder="1" applyAlignment="1">
      <alignment horizontal="left" vertical="center"/>
    </xf>
    <xf numFmtId="49" fontId="14" fillId="0" borderId="5" xfId="1" applyNumberFormat="1" applyFont="1" applyBorder="1" applyAlignment="1">
      <alignment vertical="top" wrapText="1"/>
    </xf>
    <xf numFmtId="49" fontId="14" fillId="0" borderId="7" xfId="1" applyNumberFormat="1" applyFont="1" applyBorder="1" applyAlignment="1">
      <alignment vertical="top"/>
    </xf>
    <xf numFmtId="49" fontId="14" fillId="0" borderId="6" xfId="1" applyNumberFormat="1" applyFont="1" applyBorder="1" applyAlignment="1">
      <alignment vertical="top"/>
    </xf>
    <xf numFmtId="49" fontId="14" fillId="0" borderId="1" xfId="1" applyNumberFormat="1" applyFont="1" applyBorder="1" applyAlignment="1">
      <alignment horizontal="left" vertical="top" wrapText="1"/>
    </xf>
    <xf numFmtId="49" fontId="14" fillId="0" borderId="2" xfId="1" applyNumberFormat="1" applyFont="1" applyBorder="1" applyAlignment="1">
      <alignment horizontal="left" vertical="top" wrapText="1"/>
    </xf>
    <xf numFmtId="49" fontId="14" fillId="0" borderId="3" xfId="1" applyNumberFormat="1" applyFont="1" applyBorder="1" applyAlignment="1">
      <alignment horizontal="left" vertical="top" wrapText="1"/>
    </xf>
    <xf numFmtId="0" fontId="14" fillId="0" borderId="5" xfId="0" applyFont="1" applyBorder="1">
      <alignment vertical="center"/>
    </xf>
    <xf numFmtId="0" fontId="14" fillId="0" borderId="7" xfId="0" applyFont="1" applyBorder="1">
      <alignment vertical="center"/>
    </xf>
    <xf numFmtId="49" fontId="14" fillId="0" borderId="1" xfId="1" applyNumberFormat="1" applyFont="1" applyBorder="1" applyAlignment="1">
      <alignment vertical="top"/>
    </xf>
    <xf numFmtId="49" fontId="14" fillId="0" borderId="2" xfId="1" applyNumberFormat="1" applyFont="1" applyBorder="1" applyAlignment="1">
      <alignment vertical="top"/>
    </xf>
    <xf numFmtId="49" fontId="14" fillId="0" borderId="3" xfId="1" applyNumberFormat="1" applyFont="1" applyBorder="1" applyAlignment="1">
      <alignment vertical="top"/>
    </xf>
    <xf numFmtId="49" fontId="14" fillId="0" borderId="1" xfId="1" applyNumberFormat="1" applyFont="1" applyBorder="1" applyAlignment="1">
      <alignment horizontal="left" vertical="center" wrapText="1"/>
    </xf>
    <xf numFmtId="49" fontId="14" fillId="0" borderId="28" xfId="1" applyNumberFormat="1" applyFont="1" applyBorder="1" applyAlignment="1">
      <alignment horizontal="left" vertical="center" wrapText="1"/>
    </xf>
    <xf numFmtId="0" fontId="14" fillId="0" borderId="3" xfId="0" applyFont="1" applyBorder="1">
      <alignment vertical="center"/>
    </xf>
    <xf numFmtId="49" fontId="14" fillId="0" borderId="28" xfId="1" applyNumberFormat="1" applyFont="1" applyBorder="1" applyAlignment="1">
      <alignment horizontal="left" vertical="top" wrapText="1"/>
    </xf>
    <xf numFmtId="49" fontId="14" fillId="0" borderId="7" xfId="1" applyNumberFormat="1" applyFont="1" applyBorder="1" applyAlignment="1">
      <alignment vertical="top" wrapText="1"/>
    </xf>
    <xf numFmtId="49" fontId="14" fillId="0" borderId="6" xfId="1" applyNumberFormat="1" applyFont="1" applyBorder="1" applyAlignment="1">
      <alignment vertical="top" wrapText="1"/>
    </xf>
    <xf numFmtId="49" fontId="14" fillId="0" borderId="1" xfId="1" applyNumberFormat="1" applyFont="1" applyBorder="1" applyAlignment="1">
      <alignment vertical="center"/>
    </xf>
    <xf numFmtId="49" fontId="14" fillId="0" borderId="2" xfId="1" applyNumberFormat="1" applyFont="1" applyBorder="1" applyAlignment="1">
      <alignment vertical="center"/>
    </xf>
    <xf numFmtId="49" fontId="14" fillId="0" borderId="1" xfId="1" applyNumberFormat="1" applyFont="1" applyBorder="1" applyAlignment="1">
      <alignment horizontal="center" vertical="top"/>
    </xf>
    <xf numFmtId="49" fontId="14" fillId="0" borderId="28" xfId="1" applyNumberFormat="1" applyFont="1" applyBorder="1" applyAlignment="1">
      <alignment horizontal="center" vertical="top"/>
    </xf>
    <xf numFmtId="49" fontId="14" fillId="0" borderId="28" xfId="1" applyNumberFormat="1" applyFont="1" applyBorder="1" applyAlignment="1">
      <alignment horizontal="left" vertical="top"/>
    </xf>
    <xf numFmtId="0" fontId="14" fillId="0" borderId="1" xfId="0" applyFont="1" applyBorder="1" applyAlignment="1">
      <alignment vertical="top" wrapText="1"/>
    </xf>
    <xf numFmtId="0" fontId="14" fillId="0" borderId="2" xfId="0" applyFont="1" applyBorder="1" applyAlignment="1">
      <alignment vertical="top" wrapText="1"/>
    </xf>
    <xf numFmtId="0" fontId="14" fillId="0" borderId="3" xfId="0" applyFont="1" applyBorder="1" applyAlignment="1">
      <alignment vertical="top" wrapText="1"/>
    </xf>
    <xf numFmtId="49" fontId="19" fillId="6" borderId="1" xfId="1" applyNumberFormat="1" applyFont="1" applyFill="1" applyBorder="1" applyAlignment="1">
      <alignment horizontal="center" vertical="top"/>
    </xf>
    <xf numFmtId="49" fontId="19" fillId="6" borderId="2" xfId="1" applyNumberFormat="1" applyFont="1" applyFill="1" applyBorder="1" applyAlignment="1">
      <alignment horizontal="center" vertical="top"/>
    </xf>
    <xf numFmtId="49" fontId="15" fillId="8" borderId="1" xfId="1" applyNumberFormat="1" applyFont="1" applyFill="1" applyBorder="1" applyAlignment="1">
      <alignment horizontal="center" wrapText="1"/>
    </xf>
    <xf numFmtId="49" fontId="15" fillId="8" borderId="2" xfId="1" applyNumberFormat="1" applyFont="1" applyFill="1" applyBorder="1" applyAlignment="1">
      <alignment horizontal="center" wrapText="1"/>
    </xf>
    <xf numFmtId="49" fontId="15" fillId="8" borderId="3" xfId="1" applyNumberFormat="1" applyFont="1" applyFill="1" applyBorder="1" applyAlignment="1">
      <alignment horizontal="center" wrapText="1"/>
    </xf>
    <xf numFmtId="49" fontId="15" fillId="9" borderId="1" xfId="1" applyNumberFormat="1" applyFont="1" applyFill="1" applyBorder="1" applyAlignment="1">
      <alignment horizontal="center" wrapText="1"/>
    </xf>
    <xf numFmtId="49" fontId="15" fillId="9" borderId="2" xfId="1" applyNumberFormat="1" applyFont="1" applyFill="1" applyBorder="1" applyAlignment="1">
      <alignment horizontal="center" wrapText="1"/>
    </xf>
    <xf numFmtId="49" fontId="15" fillId="9" borderId="3" xfId="1" applyNumberFormat="1" applyFont="1" applyFill="1" applyBorder="1" applyAlignment="1">
      <alignment horizontal="center" wrapText="1"/>
    </xf>
    <xf numFmtId="49" fontId="19" fillId="10" borderId="11" xfId="1" applyNumberFormat="1" applyFont="1" applyFill="1" applyBorder="1" applyAlignment="1">
      <alignment horizontal="center" vertical="top" textRotation="255"/>
    </xf>
    <xf numFmtId="49" fontId="19" fillId="10" borderId="43" xfId="1" applyNumberFormat="1" applyFont="1" applyFill="1" applyBorder="1" applyAlignment="1">
      <alignment horizontal="center" vertical="top" textRotation="255"/>
    </xf>
    <xf numFmtId="49" fontId="14" fillId="0" borderId="62" xfId="1" applyNumberFormat="1" applyFont="1" applyBorder="1" applyAlignment="1">
      <alignment vertical="center"/>
    </xf>
    <xf numFmtId="49" fontId="14" fillId="0" borderId="59" xfId="1" applyNumberFormat="1" applyFont="1" applyBorder="1" applyAlignment="1">
      <alignment vertical="center"/>
    </xf>
    <xf numFmtId="0" fontId="14" fillId="0" borderId="24" xfId="0" applyFont="1" applyBorder="1">
      <alignment vertical="center"/>
    </xf>
    <xf numFmtId="0" fontId="14" fillId="0" borderId="26" xfId="0" applyFont="1" applyBorder="1">
      <alignment vertical="center"/>
    </xf>
    <xf numFmtId="0" fontId="14" fillId="0" borderId="55" xfId="0" applyFont="1" applyBorder="1">
      <alignment vertical="center"/>
    </xf>
    <xf numFmtId="0" fontId="14" fillId="0" borderId="56" xfId="0" applyFont="1" applyBorder="1">
      <alignment vertical="center"/>
    </xf>
    <xf numFmtId="0" fontId="14" fillId="0" borderId="34" xfId="0" applyFont="1" applyBorder="1">
      <alignment vertical="center"/>
    </xf>
    <xf numFmtId="0" fontId="14" fillId="0" borderId="18" xfId="0" applyFont="1" applyBorder="1">
      <alignment vertical="center"/>
    </xf>
    <xf numFmtId="49" fontId="14" fillId="0" borderId="62" xfId="1" applyNumberFormat="1" applyFont="1" applyBorder="1" applyAlignment="1">
      <alignment vertical="top"/>
    </xf>
    <xf numFmtId="49" fontId="14" fillId="0" borderId="59" xfId="1" applyNumberFormat="1" applyFont="1" applyBorder="1" applyAlignment="1">
      <alignment vertical="top"/>
    </xf>
    <xf numFmtId="49" fontId="14" fillId="0" borderId="60" xfId="1" applyNumberFormat="1" applyFont="1" applyBorder="1" applyAlignment="1">
      <alignment vertical="top"/>
    </xf>
    <xf numFmtId="49" fontId="14" fillId="0" borderId="24" xfId="1" applyNumberFormat="1" applyFont="1" applyBorder="1" applyAlignment="1">
      <alignment horizontal="center" vertical="center"/>
    </xf>
    <xf numFmtId="49" fontId="14" fillId="0" borderId="37" xfId="1" applyNumberFormat="1" applyFont="1" applyBorder="1" applyAlignment="1">
      <alignment horizontal="center" vertical="center"/>
    </xf>
    <xf numFmtId="49" fontId="14" fillId="0" borderId="55" xfId="1" applyNumberFormat="1" applyFont="1" applyBorder="1" applyAlignment="1">
      <alignment horizontal="center" vertical="center"/>
    </xf>
    <xf numFmtId="49" fontId="14" fillId="0" borderId="65" xfId="1" applyNumberFormat="1" applyFont="1" applyBorder="1" applyAlignment="1">
      <alignment horizontal="center" vertical="center"/>
    </xf>
    <xf numFmtId="49" fontId="14" fillId="0" borderId="34" xfId="1" applyNumberFormat="1" applyFont="1" applyBorder="1" applyAlignment="1">
      <alignment horizontal="center" vertical="center"/>
    </xf>
    <xf numFmtId="49" fontId="14" fillId="0" borderId="35" xfId="1" applyNumberFormat="1" applyFont="1" applyBorder="1" applyAlignment="1">
      <alignment horizontal="center" vertical="center"/>
    </xf>
    <xf numFmtId="49" fontId="14" fillId="0" borderId="5" xfId="1" applyNumberFormat="1" applyFont="1" applyBorder="1" applyAlignment="1">
      <alignment vertical="top"/>
    </xf>
    <xf numFmtId="0" fontId="14" fillId="0" borderId="1" xfId="4" applyFont="1" applyBorder="1" applyAlignment="1">
      <alignment vertical="top"/>
    </xf>
    <xf numFmtId="0" fontId="14" fillId="0" borderId="2" xfId="4" applyFont="1" applyBorder="1" applyAlignment="1">
      <alignment vertical="top"/>
    </xf>
    <xf numFmtId="0" fontId="14" fillId="0" borderId="3" xfId="4" applyFont="1" applyBorder="1" applyAlignment="1">
      <alignment vertical="top"/>
    </xf>
    <xf numFmtId="0" fontId="16" fillId="0" borderId="1" xfId="0" applyFont="1" applyBorder="1">
      <alignment vertical="center"/>
    </xf>
    <xf numFmtId="0" fontId="16" fillId="0" borderId="2" xfId="0" applyFont="1" applyBorder="1">
      <alignment vertical="center"/>
    </xf>
    <xf numFmtId="0" fontId="16" fillId="0" borderId="3" xfId="0" applyFont="1" applyBorder="1">
      <alignment vertical="center"/>
    </xf>
    <xf numFmtId="49" fontId="13" fillId="0" borderId="1" xfId="1" applyNumberFormat="1" applyFont="1" applyBorder="1" applyAlignment="1">
      <alignment horizontal="left" vertical="center" wrapText="1"/>
    </xf>
    <xf numFmtId="49" fontId="13" fillId="0" borderId="28" xfId="1" applyNumberFormat="1" applyFont="1" applyBorder="1" applyAlignment="1">
      <alignment horizontal="left" vertical="center" wrapText="1"/>
    </xf>
    <xf numFmtId="49" fontId="17" fillId="0" borderId="21" xfId="1" applyNumberFormat="1" applyFont="1" applyBorder="1" applyAlignment="1">
      <alignment vertical="center" wrapText="1"/>
    </xf>
    <xf numFmtId="0" fontId="18" fillId="0" borderId="22" xfId="0" applyFont="1" applyBorder="1" applyAlignment="1">
      <alignment vertical="center" wrapText="1"/>
    </xf>
    <xf numFmtId="0" fontId="18" fillId="0" borderId="23" xfId="0" applyFont="1" applyBorder="1" applyAlignment="1">
      <alignment vertical="center" wrapText="1"/>
    </xf>
    <xf numFmtId="0" fontId="18" fillId="0" borderId="27" xfId="0" applyFont="1" applyBorder="1" applyAlignment="1">
      <alignment vertical="center" wrapText="1"/>
    </xf>
    <xf numFmtId="0" fontId="18" fillId="0" borderId="9" xfId="0" applyFont="1" applyBorder="1" applyAlignment="1">
      <alignment vertical="center" wrapText="1"/>
    </xf>
    <xf numFmtId="0" fontId="18" fillId="0" borderId="8" xfId="0" applyFont="1" applyBorder="1" applyAlignment="1">
      <alignment vertical="center" wrapText="1"/>
    </xf>
    <xf numFmtId="49" fontId="19" fillId="0" borderId="24" xfId="1" applyNumberFormat="1" applyFont="1" applyBorder="1" applyAlignment="1">
      <alignment vertical="center"/>
    </xf>
    <xf numFmtId="0" fontId="15" fillId="0" borderId="26" xfId="0" applyFont="1" applyBorder="1">
      <alignment vertical="center"/>
    </xf>
    <xf numFmtId="49" fontId="20" fillId="0" borderId="24" xfId="1" applyNumberFormat="1" applyFont="1" applyBorder="1" applyAlignment="1">
      <alignment vertical="center" wrapText="1"/>
    </xf>
    <xf numFmtId="49" fontId="20" fillId="0" borderId="26" xfId="1" applyNumberFormat="1" applyFont="1" applyBorder="1" applyAlignment="1">
      <alignment vertical="center"/>
    </xf>
    <xf numFmtId="49" fontId="20" fillId="0" borderId="25" xfId="1" applyNumberFormat="1" applyFont="1" applyBorder="1" applyAlignment="1">
      <alignment vertical="center"/>
    </xf>
    <xf numFmtId="49" fontId="19" fillId="2" borderId="48" xfId="1" applyNumberFormat="1" applyFont="1" applyFill="1" applyBorder="1" applyAlignment="1">
      <alignment horizontal="center" vertical="center" shrinkToFit="1"/>
    </xf>
    <xf numFmtId="0" fontId="15" fillId="0" borderId="12" xfId="0" applyFont="1" applyBorder="1" applyAlignment="1">
      <alignment horizontal="center" vertical="center" shrinkToFit="1"/>
    </xf>
    <xf numFmtId="49" fontId="19" fillId="0" borderId="34" xfId="1" applyNumberFormat="1" applyFont="1" applyBorder="1" applyAlignment="1">
      <alignment vertical="center"/>
    </xf>
    <xf numFmtId="0" fontId="15" fillId="0" borderId="18" xfId="0" applyFont="1" applyBorder="1">
      <alignment vertical="center"/>
    </xf>
    <xf numFmtId="49" fontId="21" fillId="0" borderId="34" xfId="1" applyNumberFormat="1" applyFont="1" applyBorder="1" applyAlignment="1">
      <alignment vertical="center" shrinkToFit="1"/>
    </xf>
    <xf numFmtId="49" fontId="21" fillId="0" borderId="18" xfId="1" applyNumberFormat="1" applyFont="1" applyBorder="1" applyAlignment="1">
      <alignment vertical="center" shrinkToFit="1"/>
    </xf>
    <xf numFmtId="49" fontId="21" fillId="0" borderId="19" xfId="1" applyNumberFormat="1" applyFont="1" applyBorder="1" applyAlignment="1">
      <alignment vertical="center" shrinkToFit="1"/>
    </xf>
    <xf numFmtId="49" fontId="19" fillId="2" borderId="5" xfId="1" applyNumberFormat="1" applyFont="1" applyFill="1" applyBorder="1" applyAlignment="1">
      <alignment horizontal="center" vertical="center" wrapText="1"/>
    </xf>
    <xf numFmtId="49" fontId="19" fillId="2" borderId="7" xfId="1" applyNumberFormat="1" applyFont="1" applyFill="1" applyBorder="1" applyAlignment="1">
      <alignment horizontal="center" vertical="center" wrapText="1"/>
    </xf>
    <xf numFmtId="49" fontId="19" fillId="2" borderId="14" xfId="1" applyNumberFormat="1" applyFont="1" applyFill="1" applyBorder="1" applyAlignment="1">
      <alignment horizontal="center" vertical="center" wrapText="1"/>
    </xf>
    <xf numFmtId="49" fontId="19" fillId="2" borderId="0" xfId="1" applyNumberFormat="1" applyFont="1" applyFill="1" applyAlignment="1">
      <alignment horizontal="center" vertical="center" wrapText="1"/>
    </xf>
    <xf numFmtId="49" fontId="19" fillId="2" borderId="44" xfId="1" applyNumberFormat="1" applyFont="1" applyFill="1" applyBorder="1" applyAlignment="1">
      <alignment horizontal="center" vertical="center" wrapText="1"/>
    </xf>
    <xf numFmtId="49" fontId="19" fillId="2" borderId="45" xfId="1" applyNumberFormat="1" applyFont="1" applyFill="1" applyBorder="1" applyAlignment="1">
      <alignment horizontal="center" vertical="center" wrapText="1"/>
    </xf>
    <xf numFmtId="0" fontId="19" fillId="2" borderId="10" xfId="0" applyFont="1" applyFill="1" applyBorder="1" applyAlignment="1">
      <alignment horizontal="center" vertical="center"/>
    </xf>
    <xf numFmtId="0" fontId="19" fillId="2" borderId="11" xfId="0" applyFont="1" applyFill="1" applyBorder="1" applyAlignment="1">
      <alignment horizontal="center" vertical="center"/>
    </xf>
    <xf numFmtId="0" fontId="19" fillId="2" borderId="43" xfId="0" applyFont="1" applyFill="1" applyBorder="1" applyAlignment="1">
      <alignment horizontal="center" vertical="center"/>
    </xf>
    <xf numFmtId="49" fontId="19" fillId="2" borderId="29" xfId="1" applyNumberFormat="1" applyFont="1" applyFill="1" applyBorder="1" applyAlignment="1">
      <alignment horizontal="center" vertical="center" textRotation="255" wrapText="1"/>
    </xf>
    <xf numFmtId="0" fontId="19" fillId="2" borderId="30" xfId="0" applyFont="1" applyFill="1" applyBorder="1" applyAlignment="1">
      <alignment horizontal="center" vertical="center" textRotation="255"/>
    </xf>
    <xf numFmtId="0" fontId="15" fillId="0" borderId="30" xfId="0" applyFont="1" applyBorder="1" applyAlignment="1">
      <alignment horizontal="center" vertical="center" textRotation="255"/>
    </xf>
    <xf numFmtId="0" fontId="15" fillId="0" borderId="42" xfId="0" applyFont="1" applyBorder="1" applyAlignment="1">
      <alignment horizontal="center" vertical="center" textRotation="255"/>
    </xf>
    <xf numFmtId="49" fontId="19" fillId="2" borderId="10" xfId="1" applyNumberFormat="1" applyFont="1" applyFill="1" applyBorder="1" applyAlignment="1">
      <alignment horizontal="center" vertical="center" textRotation="255" wrapText="1"/>
    </xf>
    <xf numFmtId="0" fontId="19" fillId="2" borderId="11" xfId="0" applyFont="1" applyFill="1" applyBorder="1" applyAlignment="1">
      <alignment horizontal="center" vertical="center" textRotation="255"/>
    </xf>
    <xf numFmtId="0" fontId="15" fillId="0" borderId="11" xfId="0" applyFont="1" applyBorder="1" applyAlignment="1">
      <alignment horizontal="center" vertical="center" textRotation="255"/>
    </xf>
    <xf numFmtId="0" fontId="15" fillId="0" borderId="43" xfId="0" applyFont="1" applyBorder="1" applyAlignment="1">
      <alignment horizontal="center" vertical="center" textRotation="255"/>
    </xf>
    <xf numFmtId="49" fontId="14" fillId="0" borderId="41" xfId="1" applyNumberFormat="1" applyFont="1" applyBorder="1" applyAlignment="1">
      <alignment vertical="top" wrapText="1"/>
    </xf>
    <xf numFmtId="49" fontId="14" fillId="0" borderId="15" xfId="1" applyNumberFormat="1" applyFont="1" applyBorder="1" applyAlignment="1">
      <alignment vertical="top" wrapText="1"/>
    </xf>
    <xf numFmtId="49" fontId="14" fillId="0" borderId="16" xfId="1" applyNumberFormat="1" applyFont="1" applyBorder="1" applyAlignment="1">
      <alignment vertical="top" wrapText="1"/>
    </xf>
    <xf numFmtId="49" fontId="14" fillId="0" borderId="24" xfId="1" applyNumberFormat="1" applyFont="1" applyBorder="1" applyAlignment="1">
      <alignment vertical="top"/>
    </xf>
    <xf numFmtId="49" fontId="14" fillId="0" borderId="26" xfId="1" applyNumberFormat="1" applyFont="1" applyBorder="1" applyAlignment="1">
      <alignment vertical="top"/>
    </xf>
    <xf numFmtId="49" fontId="14" fillId="0" borderId="25" xfId="1" applyNumberFormat="1" applyFont="1" applyBorder="1" applyAlignment="1">
      <alignment vertical="top"/>
    </xf>
    <xf numFmtId="0" fontId="19" fillId="2" borderId="7"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14" xfId="0" applyFont="1" applyFill="1" applyBorder="1" applyAlignment="1">
      <alignment horizontal="center" vertical="center" wrapText="1"/>
    </xf>
    <xf numFmtId="0" fontId="19" fillId="2" borderId="0" xfId="0" applyFont="1" applyFill="1" applyAlignment="1">
      <alignment horizontal="center" vertical="center" wrapText="1"/>
    </xf>
    <xf numFmtId="0" fontId="19" fillId="2" borderId="13" xfId="0" applyFont="1" applyFill="1" applyBorder="1" applyAlignment="1">
      <alignment horizontal="center" vertical="center" wrapText="1"/>
    </xf>
    <xf numFmtId="0" fontId="15" fillId="0" borderId="41"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52" xfId="0" applyFont="1" applyBorder="1" applyAlignment="1">
      <alignment horizontal="center" vertical="center" wrapText="1"/>
    </xf>
    <xf numFmtId="0" fontId="15" fillId="0" borderId="9" xfId="0" applyFont="1" applyBorder="1" applyAlignment="1">
      <alignment horizontal="center" vertical="center" wrapText="1"/>
    </xf>
    <xf numFmtId="49" fontId="19" fillId="2" borderId="10" xfId="1" applyNumberFormat="1" applyFont="1" applyFill="1" applyBorder="1" applyAlignment="1">
      <alignment horizontal="center" vertical="center" wrapText="1" shrinkToFit="1"/>
    </xf>
    <xf numFmtId="49" fontId="19" fillId="2" borderId="12" xfId="1" applyNumberFormat="1" applyFont="1" applyFill="1" applyBorder="1" applyAlignment="1">
      <alignment horizontal="center" vertical="center" wrapText="1" shrinkToFit="1"/>
    </xf>
    <xf numFmtId="0" fontId="16" fillId="2" borderId="5" xfId="0" applyFont="1" applyFill="1" applyBorder="1" applyAlignment="1">
      <alignment vertical="top" wrapText="1"/>
    </xf>
    <xf numFmtId="0" fontId="15" fillId="0" borderId="7" xfId="0" applyFont="1" applyBorder="1" applyAlignment="1">
      <alignment vertical="top" wrapText="1"/>
    </xf>
    <xf numFmtId="0" fontId="16" fillId="2" borderId="10" xfId="0" applyFont="1" applyFill="1" applyBorder="1" applyAlignment="1">
      <alignment vertical="top" wrapText="1"/>
    </xf>
    <xf numFmtId="0" fontId="16" fillId="2" borderId="43" xfId="0" applyFont="1" applyFill="1" applyBorder="1" applyAlignment="1">
      <alignment vertical="top" wrapText="1"/>
    </xf>
    <xf numFmtId="49" fontId="14" fillId="0" borderId="62" xfId="1" applyNumberFormat="1" applyFont="1" applyBorder="1" applyAlignment="1">
      <alignment horizontal="left" vertical="center" wrapText="1"/>
    </xf>
    <xf numFmtId="49" fontId="14" fillId="0" borderId="63" xfId="1" applyNumberFormat="1" applyFont="1" applyBorder="1" applyAlignment="1">
      <alignment horizontal="left" vertical="center" wrapText="1"/>
    </xf>
    <xf numFmtId="0" fontId="14" fillId="0" borderId="1" xfId="1" applyFont="1" applyBorder="1" applyAlignment="1">
      <alignment vertical="top" wrapText="1"/>
    </xf>
    <xf numFmtId="0" fontId="14" fillId="0" borderId="2" xfId="1" applyFont="1" applyBorder="1" applyAlignment="1">
      <alignment vertical="top" wrapText="1"/>
    </xf>
    <xf numFmtId="0" fontId="14" fillId="0" borderId="3" xfId="1" applyFont="1" applyBorder="1" applyAlignment="1">
      <alignment vertical="top" wrapText="1"/>
    </xf>
    <xf numFmtId="49" fontId="14" fillId="0" borderId="55" xfId="1" applyNumberFormat="1" applyFont="1" applyBorder="1" applyAlignment="1">
      <alignment vertical="top"/>
    </xf>
    <xf numFmtId="49" fontId="14" fillId="0" borderId="56" xfId="1" applyNumberFormat="1" applyFont="1" applyBorder="1" applyAlignment="1">
      <alignment vertical="top"/>
    </xf>
    <xf numFmtId="49" fontId="14" fillId="0" borderId="57" xfId="1" applyNumberFormat="1" applyFont="1" applyBorder="1" applyAlignment="1">
      <alignment vertical="top"/>
    </xf>
    <xf numFmtId="49" fontId="14" fillId="0" borderId="34" xfId="1" applyNumberFormat="1" applyFont="1" applyBorder="1" applyAlignment="1">
      <alignment vertical="top"/>
    </xf>
    <xf numFmtId="49" fontId="14" fillId="0" borderId="18" xfId="1" applyNumberFormat="1" applyFont="1" applyBorder="1" applyAlignment="1">
      <alignment vertical="top"/>
    </xf>
    <xf numFmtId="49" fontId="14" fillId="0" borderId="19" xfId="1" applyNumberFormat="1" applyFont="1" applyBorder="1" applyAlignment="1">
      <alignment vertical="top"/>
    </xf>
    <xf numFmtId="49" fontId="14" fillId="0" borderId="55" xfId="1" applyNumberFormat="1" applyFont="1" applyBorder="1" applyAlignment="1">
      <alignment vertical="top" wrapText="1"/>
    </xf>
    <xf numFmtId="49" fontId="14" fillId="0" borderId="56" xfId="1" applyNumberFormat="1" applyFont="1" applyBorder="1" applyAlignment="1">
      <alignment vertical="top" wrapText="1"/>
    </xf>
    <xf numFmtId="49" fontId="14" fillId="0" borderId="57" xfId="1" applyNumberFormat="1" applyFont="1" applyBorder="1" applyAlignment="1">
      <alignment vertical="top" wrapText="1"/>
    </xf>
    <xf numFmtId="49" fontId="16" fillId="0" borderId="1" xfId="1" applyNumberFormat="1" applyFont="1" applyBorder="1" applyAlignment="1">
      <alignment vertical="top" wrapText="1"/>
    </xf>
    <xf numFmtId="49" fontId="16" fillId="0" borderId="2" xfId="1" applyNumberFormat="1" applyFont="1" applyBorder="1" applyAlignment="1">
      <alignment vertical="top" wrapText="1"/>
    </xf>
    <xf numFmtId="49" fontId="16" fillId="0" borderId="3" xfId="1" applyNumberFormat="1" applyFont="1" applyBorder="1" applyAlignment="1">
      <alignment vertical="top" wrapText="1"/>
    </xf>
    <xf numFmtId="176" fontId="19" fillId="2" borderId="5" xfId="11" applyFont="1" applyFill="1" applyBorder="1" applyAlignment="1">
      <alignment horizontal="center" vertical="center" wrapText="1"/>
    </xf>
    <xf numFmtId="176" fontId="19" fillId="2" borderId="31" xfId="11" applyFont="1" applyFill="1" applyBorder="1" applyAlignment="1">
      <alignment horizontal="center" vertical="center" wrapText="1"/>
    </xf>
    <xf numFmtId="176" fontId="19" fillId="2" borderId="14" xfId="11" applyFont="1" applyFill="1" applyBorder="1" applyAlignment="1">
      <alignment horizontal="center" vertical="center" wrapText="1"/>
    </xf>
    <xf numFmtId="176" fontId="19" fillId="2" borderId="38" xfId="11" applyFont="1" applyFill="1" applyBorder="1" applyAlignment="1">
      <alignment horizontal="center" vertical="center" wrapText="1"/>
    </xf>
    <xf numFmtId="176" fontId="19" fillId="2" borderId="44" xfId="11" applyFont="1" applyFill="1" applyBorder="1" applyAlignment="1">
      <alignment horizontal="center" vertical="center" wrapText="1"/>
    </xf>
    <xf numFmtId="176" fontId="19" fillId="2" borderId="46" xfId="11" applyFont="1" applyFill="1" applyBorder="1" applyAlignment="1">
      <alignment horizontal="center" vertical="center" wrapText="1"/>
    </xf>
    <xf numFmtId="49" fontId="19" fillId="2" borderId="11" xfId="1" applyNumberFormat="1" applyFont="1" applyFill="1" applyBorder="1" applyAlignment="1">
      <alignment horizontal="center" vertical="top" textRotation="255"/>
    </xf>
    <xf numFmtId="0" fontId="15" fillId="0" borderId="11" xfId="0" applyFont="1" applyBorder="1" applyAlignment="1">
      <alignment horizontal="center" vertical="top" textRotation="255"/>
    </xf>
    <xf numFmtId="49" fontId="19" fillId="4" borderId="11" xfId="1" applyNumberFormat="1" applyFont="1" applyFill="1" applyBorder="1" applyAlignment="1">
      <alignment horizontal="center" vertical="top" textRotation="255"/>
    </xf>
    <xf numFmtId="0" fontId="15" fillId="4" borderId="11" xfId="0" applyFont="1" applyFill="1" applyBorder="1" applyAlignment="1">
      <alignment horizontal="center" vertical="top" textRotation="255"/>
    </xf>
    <xf numFmtId="49" fontId="19" fillId="4" borderId="10" xfId="1" applyNumberFormat="1" applyFont="1" applyFill="1" applyBorder="1" applyAlignment="1">
      <alignment horizontal="center" vertical="center" shrinkToFit="1"/>
    </xf>
    <xf numFmtId="0" fontId="15" fillId="4" borderId="12" xfId="0" applyFont="1" applyFill="1" applyBorder="1" applyAlignment="1">
      <alignment horizontal="center" vertical="center" shrinkToFit="1"/>
    </xf>
    <xf numFmtId="49" fontId="19" fillId="2" borderId="5" xfId="1" applyNumberFormat="1" applyFont="1" applyFill="1" applyBorder="1" applyAlignment="1">
      <alignment horizontal="center" vertical="center"/>
    </xf>
    <xf numFmtId="49" fontId="19" fillId="2" borderId="7" xfId="1" applyNumberFormat="1" applyFont="1" applyFill="1" applyBorder="1" applyAlignment="1">
      <alignment horizontal="center" vertical="center"/>
    </xf>
    <xf numFmtId="49" fontId="19" fillId="2" borderId="14" xfId="1" applyNumberFormat="1" applyFont="1" applyFill="1" applyBorder="1" applyAlignment="1">
      <alignment horizontal="center" vertical="center"/>
    </xf>
    <xf numFmtId="49" fontId="19" fillId="2" borderId="0" xfId="1" applyNumberFormat="1" applyFont="1" applyFill="1" applyAlignment="1">
      <alignment horizontal="center" vertical="center"/>
    </xf>
    <xf numFmtId="49" fontId="19" fillId="2" borderId="44" xfId="1" applyNumberFormat="1" applyFont="1" applyFill="1" applyBorder="1" applyAlignment="1">
      <alignment horizontal="center" vertical="center"/>
    </xf>
    <xf numFmtId="49" fontId="19" fillId="2" borderId="45" xfId="1" applyNumberFormat="1" applyFont="1" applyFill="1" applyBorder="1" applyAlignment="1">
      <alignment horizontal="center" vertical="center"/>
    </xf>
    <xf numFmtId="0" fontId="19" fillId="6" borderId="11" xfId="1" applyFont="1" applyFill="1" applyBorder="1" applyAlignment="1">
      <alignment horizontal="center" vertical="top" textRotation="255"/>
    </xf>
    <xf numFmtId="177" fontId="19" fillId="10" borderId="11" xfId="1" applyNumberFormat="1" applyFont="1" applyFill="1" applyBorder="1" applyAlignment="1">
      <alignment vertical="top" textRotation="255"/>
    </xf>
    <xf numFmtId="177" fontId="19" fillId="10" borderId="43" xfId="1" applyNumberFormat="1" applyFont="1" applyFill="1" applyBorder="1" applyAlignment="1">
      <alignment vertical="top" textRotation="255"/>
    </xf>
    <xf numFmtId="49" fontId="19" fillId="6" borderId="11" xfId="1" applyNumberFormat="1" applyFont="1" applyFill="1" applyBorder="1" applyAlignment="1">
      <alignment horizontal="center" vertical="top" textRotation="255"/>
    </xf>
    <xf numFmtId="49" fontId="19" fillId="6" borderId="43" xfId="1" applyNumberFormat="1" applyFont="1" applyFill="1" applyBorder="1" applyAlignment="1">
      <alignment horizontal="center" vertical="top" textRotation="255"/>
    </xf>
    <xf numFmtId="0" fontId="19" fillId="7" borderId="52" xfId="1" applyFont="1" applyFill="1" applyBorder="1" applyAlignment="1">
      <alignment horizontal="center" vertical="top"/>
    </xf>
    <xf numFmtId="0" fontId="19" fillId="7" borderId="9" xfId="1" applyFont="1" applyFill="1" applyBorder="1" applyAlignment="1">
      <alignment horizontal="center" vertical="top"/>
    </xf>
    <xf numFmtId="0" fontId="19" fillId="7" borderId="8" xfId="1" applyFont="1" applyFill="1" applyBorder="1" applyAlignment="1">
      <alignment horizontal="center" vertical="top"/>
    </xf>
    <xf numFmtId="49" fontId="19" fillId="6" borderId="13" xfId="1" applyNumberFormat="1" applyFont="1" applyFill="1" applyBorder="1" applyAlignment="1">
      <alignment vertical="top" textRotation="255"/>
    </xf>
    <xf numFmtId="49" fontId="19" fillId="6" borderId="64" xfId="1" applyNumberFormat="1" applyFont="1" applyFill="1" applyBorder="1" applyAlignment="1">
      <alignment vertical="top" textRotation="255"/>
    </xf>
    <xf numFmtId="0" fontId="19" fillId="2" borderId="11" xfId="1" applyFont="1" applyFill="1" applyBorder="1" applyAlignment="1">
      <alignment horizontal="center" vertical="top" textRotation="255"/>
    </xf>
    <xf numFmtId="177" fontId="19" fillId="6" borderId="11" xfId="1" applyNumberFormat="1" applyFont="1" applyFill="1" applyBorder="1" applyAlignment="1">
      <alignment vertical="top" textRotation="255"/>
    </xf>
    <xf numFmtId="177" fontId="19" fillId="6" borderId="43" xfId="1" applyNumberFormat="1" applyFont="1" applyFill="1" applyBorder="1" applyAlignment="1">
      <alignment vertical="top" textRotation="255"/>
    </xf>
    <xf numFmtId="49" fontId="14" fillId="0" borderId="1" xfId="1" applyNumberFormat="1" applyFont="1" applyBorder="1" applyAlignment="1">
      <alignment horizontal="center" vertical="center" wrapText="1"/>
    </xf>
    <xf numFmtId="49" fontId="14" fillId="0" borderId="28" xfId="1" applyNumberFormat="1" applyFont="1" applyBorder="1" applyAlignment="1">
      <alignment horizontal="center" vertical="center" wrapText="1"/>
    </xf>
    <xf numFmtId="0" fontId="14" fillId="0" borderId="1" xfId="0" applyFont="1" applyBorder="1" applyAlignment="1">
      <alignment horizontal="left" vertical="top" wrapText="1"/>
    </xf>
    <xf numFmtId="0" fontId="14" fillId="0" borderId="2" xfId="0" applyFont="1" applyBorder="1" applyAlignment="1">
      <alignment horizontal="left" vertical="top" wrapText="1"/>
    </xf>
    <xf numFmtId="0" fontId="14" fillId="0" borderId="3" xfId="0" applyFont="1" applyBorder="1" applyAlignment="1">
      <alignment horizontal="left" vertical="top" wrapText="1"/>
    </xf>
    <xf numFmtId="49" fontId="14" fillId="0" borderId="5" xfId="1" applyNumberFormat="1" applyFont="1" applyBorder="1" applyAlignment="1">
      <alignment horizontal="center" vertical="center"/>
    </xf>
    <xf numFmtId="49" fontId="14" fillId="0" borderId="31" xfId="1" applyNumberFormat="1" applyFont="1" applyBorder="1" applyAlignment="1">
      <alignment horizontal="center" vertical="center"/>
    </xf>
    <xf numFmtId="49" fontId="14" fillId="0" borderId="52" xfId="1" applyNumberFormat="1" applyFont="1" applyBorder="1" applyAlignment="1">
      <alignment vertical="top" wrapText="1"/>
    </xf>
    <xf numFmtId="49" fontId="14" fillId="0" borderId="9" xfId="1" applyNumberFormat="1" applyFont="1" applyBorder="1" applyAlignment="1">
      <alignment vertical="top" wrapText="1"/>
    </xf>
    <xf numFmtId="49" fontId="14" fillId="0" borderId="8" xfId="1" applyNumberFormat="1" applyFont="1" applyBorder="1" applyAlignment="1">
      <alignment vertical="top" wrapText="1"/>
    </xf>
    <xf numFmtId="0" fontId="14" fillId="0" borderId="52" xfId="0" applyFont="1" applyBorder="1">
      <alignment vertical="center"/>
    </xf>
    <xf numFmtId="0" fontId="14" fillId="0" borderId="9" xfId="0" applyFont="1" applyBorder="1">
      <alignment vertical="center"/>
    </xf>
    <xf numFmtId="0" fontId="14" fillId="0" borderId="2" xfId="0" applyFont="1" applyBorder="1" applyAlignment="1">
      <alignment vertical="top"/>
    </xf>
    <xf numFmtId="0" fontId="14" fillId="0" borderId="3" xfId="0" applyFont="1" applyBorder="1" applyAlignment="1">
      <alignment vertical="top"/>
    </xf>
    <xf numFmtId="49" fontId="14" fillId="0" borderId="5" xfId="1" applyNumberFormat="1" applyFont="1" applyBorder="1" applyAlignment="1">
      <alignment horizontal="left" vertical="top" wrapText="1"/>
    </xf>
    <xf numFmtId="49" fontId="14" fillId="0" borderId="7" xfId="1" applyNumberFormat="1" applyFont="1" applyBorder="1" applyAlignment="1">
      <alignment horizontal="left" vertical="top" wrapText="1"/>
    </xf>
    <xf numFmtId="49" fontId="14" fillId="0" borderId="6" xfId="1" applyNumberFormat="1" applyFont="1" applyBorder="1" applyAlignment="1">
      <alignment horizontal="left" vertical="top" wrapText="1"/>
    </xf>
    <xf numFmtId="0" fontId="14" fillId="0" borderId="5" xfId="0" applyFont="1" applyBorder="1" applyAlignment="1">
      <alignment horizontal="left" vertical="top" wrapText="1"/>
    </xf>
    <xf numFmtId="0" fontId="14" fillId="0" borderId="7" xfId="0" applyFont="1" applyBorder="1" applyAlignment="1">
      <alignment horizontal="left" vertical="top" wrapText="1"/>
    </xf>
    <xf numFmtId="0" fontId="14" fillId="0" borderId="6" xfId="0" applyFont="1" applyBorder="1" applyAlignment="1">
      <alignment horizontal="left" vertical="top" wrapText="1"/>
    </xf>
    <xf numFmtId="49" fontId="14" fillId="0" borderId="4" xfId="1" applyNumberFormat="1" applyFont="1" applyBorder="1" applyAlignment="1">
      <alignment vertical="top"/>
    </xf>
    <xf numFmtId="0" fontId="16" fillId="0" borderId="4" xfId="0" applyFont="1" applyBorder="1">
      <alignment vertical="center"/>
    </xf>
    <xf numFmtId="0" fontId="16" fillId="0" borderId="5" xfId="0" applyFont="1" applyBorder="1">
      <alignment vertical="center"/>
    </xf>
    <xf numFmtId="0" fontId="16" fillId="0" borderId="7" xfId="0" applyFont="1" applyBorder="1">
      <alignment vertical="center"/>
    </xf>
    <xf numFmtId="0" fontId="16" fillId="0" borderId="6" xfId="0" applyFont="1" applyBorder="1">
      <alignment vertical="center"/>
    </xf>
    <xf numFmtId="0" fontId="16" fillId="0" borderId="1" xfId="0" applyFont="1" applyBorder="1" applyAlignment="1">
      <alignment horizontal="left" vertical="top"/>
    </xf>
    <xf numFmtId="0" fontId="16" fillId="0" borderId="2" xfId="0" applyFont="1" applyBorder="1" applyAlignment="1">
      <alignment horizontal="left" vertical="top"/>
    </xf>
    <xf numFmtId="0" fontId="16" fillId="0" borderId="3" xfId="0" applyFont="1" applyBorder="1" applyAlignment="1">
      <alignment horizontal="left" vertical="top"/>
    </xf>
    <xf numFmtId="0" fontId="16" fillId="0" borderId="1" xfId="0" applyFont="1" applyBorder="1" applyAlignment="1">
      <alignment horizontal="left" vertical="top" wrapText="1"/>
    </xf>
    <xf numFmtId="0" fontId="16" fillId="0" borderId="2" xfId="0" applyFont="1" applyBorder="1" applyAlignment="1">
      <alignment horizontal="left" vertical="top" wrapText="1"/>
    </xf>
    <xf numFmtId="0" fontId="16" fillId="0" borderId="3" xfId="0" applyFont="1" applyBorder="1" applyAlignment="1">
      <alignment horizontal="left" vertical="top" wrapText="1"/>
    </xf>
    <xf numFmtId="0" fontId="16" fillId="5" borderId="2" xfId="0" applyFont="1" applyFill="1" applyBorder="1" applyAlignment="1">
      <alignment horizontal="left" vertical="top" wrapText="1"/>
    </xf>
    <xf numFmtId="0" fontId="16" fillId="5" borderId="3" xfId="0" applyFont="1" applyFill="1" applyBorder="1" applyAlignment="1">
      <alignment horizontal="left" vertical="top" wrapText="1"/>
    </xf>
    <xf numFmtId="49" fontId="14" fillId="0" borderId="24" xfId="1" applyNumberFormat="1" applyFont="1" applyBorder="1" applyAlignment="1">
      <alignment vertical="top" wrapText="1"/>
    </xf>
    <xf numFmtId="49" fontId="14" fillId="0" borderId="26" xfId="1" applyNumberFormat="1" applyFont="1" applyBorder="1" applyAlignment="1">
      <alignment vertical="top" wrapText="1"/>
    </xf>
    <xf numFmtId="49" fontId="14" fillId="0" borderId="25" xfId="1" applyNumberFormat="1" applyFont="1" applyBorder="1" applyAlignment="1">
      <alignment vertical="top" wrapText="1"/>
    </xf>
    <xf numFmtId="0" fontId="15" fillId="0" borderId="2" xfId="0" applyFont="1" applyBorder="1" applyAlignment="1">
      <alignment vertical="top" wrapText="1"/>
    </xf>
    <xf numFmtId="0" fontId="15" fillId="0" borderId="3" xfId="0" applyFont="1" applyBorder="1" applyAlignment="1">
      <alignment vertical="top" wrapText="1"/>
    </xf>
    <xf numFmtId="49" fontId="14" fillId="0" borderId="62" xfId="1" applyNumberFormat="1" applyFont="1" applyBorder="1" applyAlignment="1">
      <alignment horizontal="center" vertical="center"/>
    </xf>
    <xf numFmtId="49" fontId="14" fillId="0" borderId="63" xfId="1" applyNumberFormat="1" applyFont="1" applyBorder="1" applyAlignment="1">
      <alignment horizontal="center" vertical="center"/>
    </xf>
    <xf numFmtId="0" fontId="14" fillId="0" borderId="62" xfId="0" applyFont="1" applyBorder="1">
      <alignment vertical="center"/>
    </xf>
    <xf numFmtId="0" fontId="14" fillId="0" borderId="59" xfId="0" applyFont="1" applyBorder="1">
      <alignment vertical="center"/>
    </xf>
    <xf numFmtId="0" fontId="14" fillId="0" borderId="60" xfId="0" applyFont="1" applyBorder="1">
      <alignment vertical="center"/>
    </xf>
    <xf numFmtId="0" fontId="14" fillId="0" borderId="6" xfId="0" applyFont="1" applyBorder="1">
      <alignment vertical="center"/>
    </xf>
    <xf numFmtId="0" fontId="16" fillId="4" borderId="10" xfId="0" applyFont="1" applyFill="1" applyBorder="1" applyAlignment="1">
      <alignment vertical="top" wrapText="1"/>
    </xf>
    <xf numFmtId="0" fontId="16" fillId="4" borderId="43" xfId="0" applyFont="1" applyFill="1" applyBorder="1" applyAlignment="1">
      <alignment vertical="top" wrapText="1"/>
    </xf>
    <xf numFmtId="49" fontId="13" fillId="0" borderId="1" xfId="1" applyNumberFormat="1" applyFont="1" applyBorder="1" applyAlignment="1">
      <alignment horizontal="left" vertical="center"/>
    </xf>
    <xf numFmtId="49" fontId="13" fillId="0" borderId="28" xfId="1" applyNumberFormat="1" applyFont="1" applyBorder="1" applyAlignment="1">
      <alignment horizontal="left" vertical="center"/>
    </xf>
    <xf numFmtId="49" fontId="19" fillId="4" borderId="10" xfId="1" applyNumberFormat="1" applyFont="1" applyFill="1" applyBorder="1" applyAlignment="1">
      <alignment horizontal="center" vertical="center" wrapText="1" shrinkToFit="1"/>
    </xf>
    <xf numFmtId="49" fontId="19" fillId="4" borderId="12" xfId="1" applyNumberFormat="1" applyFont="1" applyFill="1" applyBorder="1" applyAlignment="1">
      <alignment horizontal="center" vertical="center" wrapText="1" shrinkToFit="1"/>
    </xf>
    <xf numFmtId="49" fontId="22" fillId="0" borderId="24" xfId="1" applyNumberFormat="1" applyFont="1" applyBorder="1" applyAlignment="1">
      <alignment vertical="center" shrinkToFit="1"/>
    </xf>
    <xf numFmtId="49" fontId="22" fillId="0" borderId="26" xfId="1" applyNumberFormat="1" applyFont="1" applyBorder="1" applyAlignment="1">
      <alignment vertical="center" shrinkToFit="1"/>
    </xf>
    <xf numFmtId="49" fontId="22" fillId="0" borderId="25" xfId="1" applyNumberFormat="1" applyFont="1" applyBorder="1" applyAlignment="1">
      <alignment vertical="center" shrinkToFit="1"/>
    </xf>
    <xf numFmtId="49" fontId="14" fillId="0" borderId="14" xfId="1" applyNumberFormat="1" applyFont="1" applyBorder="1" applyAlignment="1">
      <alignment vertical="top"/>
    </xf>
    <xf numFmtId="49" fontId="14" fillId="0" borderId="0" xfId="1" applyNumberFormat="1" applyFont="1" applyAlignment="1">
      <alignment vertical="top"/>
    </xf>
    <xf numFmtId="49" fontId="14" fillId="0" borderId="13" xfId="1" applyNumberFormat="1" applyFont="1" applyBorder="1" applyAlignment="1">
      <alignment vertical="top"/>
    </xf>
    <xf numFmtId="0" fontId="14" fillId="0" borderId="1" xfId="4" applyFont="1" applyBorder="1" applyAlignment="1">
      <alignment vertical="top" wrapText="1"/>
    </xf>
    <xf numFmtId="0" fontId="14" fillId="0" borderId="2" xfId="4" applyFont="1" applyBorder="1" applyAlignment="1">
      <alignment vertical="top" wrapText="1"/>
    </xf>
    <xf numFmtId="0" fontId="14" fillId="0" borderId="3" xfId="4" applyFont="1" applyBorder="1" applyAlignment="1">
      <alignment vertical="top" wrapText="1"/>
    </xf>
    <xf numFmtId="49" fontId="14" fillId="0" borderId="3" xfId="1" applyNumberFormat="1" applyFont="1" applyBorder="1" applyAlignment="1">
      <alignment vertical="center"/>
    </xf>
    <xf numFmtId="0" fontId="14" fillId="0" borderId="5" xfId="4" applyFont="1" applyBorder="1" applyAlignment="1">
      <alignment vertical="top" wrapText="1"/>
    </xf>
    <xf numFmtId="49" fontId="14" fillId="0" borderId="52" xfId="1" applyNumberFormat="1" applyFont="1" applyBorder="1" applyAlignment="1">
      <alignment horizontal="left" vertical="top" wrapText="1"/>
    </xf>
    <xf numFmtId="49" fontId="14" fillId="0" borderId="9" xfId="1" applyNumberFormat="1" applyFont="1" applyBorder="1" applyAlignment="1">
      <alignment horizontal="left" vertical="top" wrapText="1"/>
    </xf>
    <xf numFmtId="49" fontId="14" fillId="0" borderId="8" xfId="1" applyNumberFormat="1" applyFont="1" applyBorder="1" applyAlignment="1">
      <alignment horizontal="left" vertical="top" wrapText="1"/>
    </xf>
    <xf numFmtId="49" fontId="14" fillId="0" borderId="44" xfId="1" applyNumberFormat="1" applyFont="1" applyBorder="1" applyAlignment="1">
      <alignment horizontal="left" vertical="top" wrapText="1"/>
    </xf>
    <xf numFmtId="49" fontId="14" fillId="0" borderId="45" xfId="1" applyNumberFormat="1" applyFont="1" applyBorder="1" applyAlignment="1">
      <alignment horizontal="left" vertical="top" wrapText="1"/>
    </xf>
    <xf numFmtId="49" fontId="14" fillId="0" borderId="64" xfId="1" applyNumberFormat="1" applyFont="1" applyBorder="1" applyAlignment="1">
      <alignment horizontal="left" vertical="top" wrapText="1"/>
    </xf>
  </cellXfs>
  <cellStyles count="12">
    <cellStyle name="通貨" xfId="11" builtinId="7"/>
    <cellStyle name="通貨 2" xfId="6" xr:uid="{00000000-0005-0000-0000-000001000000}"/>
    <cellStyle name="標準" xfId="0" builtinId="0"/>
    <cellStyle name="標準 14 2" xfId="9" xr:uid="{00000000-0005-0000-0000-000003000000}"/>
    <cellStyle name="標準 2" xfId="2" xr:uid="{00000000-0005-0000-0000-000004000000}"/>
    <cellStyle name="標準 2 2" xfId="4" xr:uid="{00000000-0005-0000-0000-000005000000}"/>
    <cellStyle name="標準 3" xfId="3" xr:uid="{00000000-0005-0000-0000-000006000000}"/>
    <cellStyle name="標準 4" xfId="5" xr:uid="{00000000-0005-0000-0000-000007000000}"/>
    <cellStyle name="標準 5" xfId="7" xr:uid="{00000000-0005-0000-0000-000008000000}"/>
    <cellStyle name="標準 6" xfId="10" xr:uid="{00000000-0005-0000-0000-000009000000}"/>
    <cellStyle name="標準 8" xfId="8" xr:uid="{00000000-0005-0000-0000-00000A000000}"/>
    <cellStyle name="標準_DD設06-234-001XML構造設計書（法人-別表）" xfId="1" xr:uid="{00000000-0005-0000-0000-00000C000000}"/>
  </cellStyles>
  <dxfs count="1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0066FF"/>
      <color rgb="FFFFFF66"/>
      <color rgb="FFFFFF99"/>
      <color rgb="FFFFCCFF"/>
      <color rgb="FFFF99FF"/>
      <color rgb="FF9900FF"/>
      <color rgb="FFCCECFF"/>
      <color rgb="FFC0C0C0"/>
      <color rgb="FF66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2:H20"/>
  <sheetViews>
    <sheetView showGridLines="0" tabSelected="1" view="pageBreakPreview" zoomScaleNormal="100" zoomScaleSheetLayoutView="100" workbookViewId="0"/>
  </sheetViews>
  <sheetFormatPr defaultColWidth="9" defaultRowHeight="13.5"/>
  <cols>
    <col min="1" max="1" width="4.125" customWidth="1"/>
    <col min="2" max="2" width="27.625" customWidth="1"/>
    <col min="3" max="3" width="14.875" customWidth="1"/>
    <col min="4" max="4" width="47.125" customWidth="1"/>
    <col min="5" max="5" width="1.875" customWidth="1"/>
  </cols>
  <sheetData>
    <row r="2" spans="1:8" ht="14.25">
      <c r="A2" s="15" t="s">
        <v>213</v>
      </c>
    </row>
    <row r="4" spans="1:8">
      <c r="B4" s="21"/>
      <c r="C4" s="21"/>
      <c r="D4" s="22"/>
    </row>
    <row r="5" spans="1:8">
      <c r="B5" s="5" t="s">
        <v>210</v>
      </c>
      <c r="C5" s="16" t="s">
        <v>470</v>
      </c>
      <c r="D5" s="6"/>
    </row>
    <row r="6" spans="1:8">
      <c r="B6" s="13"/>
      <c r="C6" s="18"/>
      <c r="D6" s="14"/>
    </row>
    <row r="7" spans="1:8">
      <c r="B7" s="7" t="s">
        <v>211</v>
      </c>
      <c r="C7" s="17" t="s">
        <v>212</v>
      </c>
      <c r="D7" s="8"/>
    </row>
    <row r="8" spans="1:8">
      <c r="B8" s="7"/>
      <c r="C8" s="17"/>
      <c r="D8" s="8"/>
    </row>
    <row r="9" spans="1:8">
      <c r="B9" s="7"/>
      <c r="C9" s="17"/>
      <c r="D9" s="8"/>
    </row>
    <row r="10" spans="1:8">
      <c r="B10" s="5" t="s">
        <v>214</v>
      </c>
      <c r="C10" s="16" t="s">
        <v>215</v>
      </c>
      <c r="D10" s="6" t="s">
        <v>217</v>
      </c>
    </row>
    <row r="11" spans="1:8">
      <c r="B11" s="7"/>
      <c r="C11" s="17" t="s">
        <v>216</v>
      </c>
      <c r="D11" s="8"/>
    </row>
    <row r="12" spans="1:8">
      <c r="A12" s="1"/>
      <c r="B12" s="23"/>
      <c r="C12" s="20"/>
      <c r="D12" s="24"/>
      <c r="E12" s="2"/>
      <c r="F12" s="2"/>
      <c r="G12" s="2"/>
      <c r="H12" s="2"/>
    </row>
    <row r="13" spans="1:8">
      <c r="A13" s="1"/>
      <c r="B13" s="25" t="s">
        <v>221</v>
      </c>
      <c r="C13" s="26"/>
      <c r="D13" s="27" t="s">
        <v>224</v>
      </c>
      <c r="E13" s="2"/>
      <c r="F13" s="2"/>
      <c r="G13" s="2"/>
      <c r="H13" s="2"/>
    </row>
    <row r="14" spans="1:8">
      <c r="A14" s="1"/>
      <c r="B14" s="9"/>
      <c r="C14" s="19"/>
      <c r="D14" s="10" t="s">
        <v>222</v>
      </c>
      <c r="E14" s="2"/>
      <c r="F14" s="2"/>
      <c r="G14" s="2"/>
      <c r="H14" s="2"/>
    </row>
    <row r="15" spans="1:8">
      <c r="A15" s="1"/>
      <c r="B15" s="9"/>
      <c r="C15" s="19"/>
      <c r="D15" s="10" t="s">
        <v>223</v>
      </c>
      <c r="E15" s="2"/>
      <c r="F15" s="2"/>
      <c r="G15" s="2"/>
      <c r="H15" s="2"/>
    </row>
    <row r="16" spans="1:8">
      <c r="A16" s="1"/>
      <c r="B16" s="9"/>
      <c r="C16" s="19"/>
      <c r="D16" s="10"/>
      <c r="E16" s="2"/>
      <c r="F16" s="2"/>
      <c r="G16" s="2"/>
      <c r="H16" s="2"/>
    </row>
    <row r="17" spans="1:8">
      <c r="A17" s="1"/>
      <c r="B17" s="23"/>
      <c r="C17" s="20"/>
      <c r="D17" s="24"/>
      <c r="E17" s="2"/>
      <c r="F17" s="2"/>
      <c r="G17" s="2"/>
      <c r="H17" s="2"/>
    </row>
    <row r="18" spans="1:8">
      <c r="A18" s="1"/>
      <c r="B18" s="9" t="s">
        <v>225</v>
      </c>
      <c r="C18" s="19"/>
      <c r="D18" s="10" t="s">
        <v>226</v>
      </c>
      <c r="E18" s="2"/>
      <c r="F18" s="2"/>
      <c r="G18" s="2"/>
      <c r="H18" s="2"/>
    </row>
    <row r="19" spans="1:8">
      <c r="A19" s="1"/>
      <c r="B19" s="11"/>
      <c r="C19" s="20"/>
      <c r="D19" s="12"/>
      <c r="E19" s="4"/>
      <c r="F19" s="4"/>
      <c r="G19" s="4"/>
      <c r="H19" s="4"/>
    </row>
    <row r="20" spans="1:8">
      <c r="A20" s="1"/>
      <c r="B20" s="3"/>
      <c r="D20" s="4"/>
      <c r="E20" s="4"/>
      <c r="F20" s="4"/>
      <c r="G20" s="4"/>
      <c r="H20" s="4"/>
    </row>
  </sheetData>
  <phoneticPr fontId="5"/>
  <pageMargins left="0.70866141732283472" right="0.70866141732283472" top="0.74803149606299213" bottom="0.74803149606299213" header="0.31496062992125984" footer="0.31496062992125984"/>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A1:AY240"/>
  <sheetViews>
    <sheetView showGridLines="0" view="pageBreakPreview" zoomScaleNormal="100" zoomScaleSheetLayoutView="100" workbookViewId="0">
      <pane ySplit="6" topLeftCell="A7" activePane="bottomLeft" state="frozen"/>
      <selection activeCell="N24" sqref="N24"/>
      <selection pane="bottomLeft" sqref="A1:L2"/>
    </sheetView>
  </sheetViews>
  <sheetFormatPr defaultColWidth="9" defaultRowHeight="13.5"/>
  <cols>
    <col min="1" max="1" width="4.625" style="115" customWidth="1"/>
    <col min="2" max="2" width="4.5" style="116" customWidth="1"/>
    <col min="3" max="11" width="2.875" style="115" customWidth="1"/>
    <col min="12" max="12" width="16" style="115" customWidth="1"/>
    <col min="13" max="13" width="7.375" style="115" customWidth="1"/>
    <col min="14" max="14" width="7.375" style="117" customWidth="1"/>
    <col min="15" max="15" width="8.125" style="117" customWidth="1"/>
    <col min="16" max="16" width="13.875" style="115" customWidth="1"/>
    <col min="17" max="17" width="15.625" style="115" customWidth="1"/>
    <col min="18" max="20" width="14.875" style="117" customWidth="1"/>
    <col min="21" max="21" width="9.125" style="41" customWidth="1"/>
    <col min="22" max="22" width="14.875" style="115" customWidth="1"/>
    <col min="23" max="23" width="18" style="115" customWidth="1"/>
    <col min="24" max="24" width="8.875" style="115" customWidth="1"/>
    <col min="25" max="25" width="12.625" style="117" customWidth="1"/>
    <col min="26" max="26" width="12" style="117" customWidth="1"/>
    <col min="27" max="27" width="1.625" style="115" customWidth="1"/>
    <col min="28" max="28" width="3.125" style="115" customWidth="1"/>
    <col min="29" max="33" width="8.125" style="115" hidden="1" customWidth="1"/>
    <col min="34" max="34" width="11.875" style="115" hidden="1" customWidth="1"/>
    <col min="35" max="35" width="7.125" style="115" hidden="1" customWidth="1"/>
    <col min="36" max="37" width="8.125" style="115" hidden="1" customWidth="1"/>
    <col min="38" max="38" width="11.875" style="115" hidden="1" customWidth="1"/>
    <col min="39" max="39" width="7.125" style="115" hidden="1" customWidth="1"/>
    <col min="40" max="44" width="11.875" style="115" hidden="1" customWidth="1"/>
    <col min="45" max="45" width="0" style="115" hidden="1" customWidth="1"/>
    <col min="46" max="46" width="37.125" style="118" hidden="1" customWidth="1"/>
    <col min="47" max="47" width="28.875" style="118" hidden="1" customWidth="1"/>
    <col min="48" max="48" width="0" style="115" hidden="1" customWidth="1"/>
    <col min="49" max="49" width="9.125" style="118" hidden="1" customWidth="1"/>
    <col min="50" max="50" width="19" style="115" hidden="1" customWidth="1"/>
    <col min="51" max="16384" width="9" style="115"/>
  </cols>
  <sheetData>
    <row r="1" spans="1:50" s="33" customFormat="1" ht="23.25" customHeight="1">
      <c r="A1" s="248" t="s">
        <v>32</v>
      </c>
      <c r="B1" s="249"/>
      <c r="C1" s="249"/>
      <c r="D1" s="249"/>
      <c r="E1" s="249"/>
      <c r="F1" s="249"/>
      <c r="G1" s="249"/>
      <c r="H1" s="249"/>
      <c r="I1" s="249"/>
      <c r="J1" s="249"/>
      <c r="K1" s="249"/>
      <c r="L1" s="250"/>
      <c r="M1" s="254" t="s">
        <v>33</v>
      </c>
      <c r="N1" s="255"/>
      <c r="O1" s="28"/>
      <c r="P1" s="256" t="s">
        <v>280</v>
      </c>
      <c r="Q1" s="257"/>
      <c r="R1" s="257"/>
      <c r="S1" s="257"/>
      <c r="T1" s="257"/>
      <c r="U1" s="258"/>
      <c r="V1" s="259" t="s">
        <v>31</v>
      </c>
      <c r="W1" s="29"/>
      <c r="X1" s="30" t="s">
        <v>140</v>
      </c>
      <c r="Y1" s="31" t="s">
        <v>793</v>
      </c>
      <c r="Z1" s="32" t="s">
        <v>524</v>
      </c>
      <c r="AT1" s="34"/>
      <c r="AU1" s="34"/>
      <c r="AW1" s="34"/>
    </row>
    <row r="2" spans="1:50" s="33" customFormat="1" ht="23.25" customHeight="1">
      <c r="A2" s="251"/>
      <c r="B2" s="252"/>
      <c r="C2" s="252"/>
      <c r="D2" s="252"/>
      <c r="E2" s="252"/>
      <c r="F2" s="252"/>
      <c r="G2" s="252"/>
      <c r="H2" s="252"/>
      <c r="I2" s="252"/>
      <c r="J2" s="252"/>
      <c r="K2" s="252"/>
      <c r="L2" s="253"/>
      <c r="M2" s="261" t="s">
        <v>34</v>
      </c>
      <c r="N2" s="262"/>
      <c r="O2" s="35"/>
      <c r="P2" s="263"/>
      <c r="Q2" s="264"/>
      <c r="R2" s="264"/>
      <c r="S2" s="264"/>
      <c r="T2" s="264"/>
      <c r="U2" s="265"/>
      <c r="V2" s="260"/>
      <c r="W2" s="36"/>
      <c r="X2" s="37" t="s">
        <v>141</v>
      </c>
      <c r="Y2" s="143">
        <v>45721</v>
      </c>
      <c r="Z2" s="38" t="s">
        <v>797</v>
      </c>
      <c r="AD2" s="212" t="s">
        <v>537</v>
      </c>
      <c r="AE2" s="213"/>
      <c r="AF2" s="213"/>
      <c r="AG2" s="213"/>
      <c r="AH2" s="213"/>
      <c r="AI2" s="213"/>
      <c r="AJ2" s="213"/>
      <c r="AK2" s="213"/>
      <c r="AL2" s="213"/>
      <c r="AM2" s="213"/>
      <c r="AN2" s="213"/>
      <c r="AO2" s="213"/>
      <c r="AP2" s="213"/>
      <c r="AQ2" s="213"/>
      <c r="AR2" s="213"/>
      <c r="AT2" s="34"/>
      <c r="AU2" s="34"/>
      <c r="AW2" s="34"/>
    </row>
    <row r="3" spans="1:50" s="41" customFormat="1" ht="21" customHeight="1">
      <c r="A3" s="275" t="s">
        <v>0</v>
      </c>
      <c r="B3" s="279" t="s">
        <v>1</v>
      </c>
      <c r="C3" s="266" t="s">
        <v>2</v>
      </c>
      <c r="D3" s="289"/>
      <c r="E3" s="289"/>
      <c r="F3" s="289"/>
      <c r="G3" s="289"/>
      <c r="H3" s="289"/>
      <c r="I3" s="289"/>
      <c r="J3" s="289"/>
      <c r="K3" s="289"/>
      <c r="L3" s="290"/>
      <c r="M3" s="266" t="s">
        <v>155</v>
      </c>
      <c r="N3" s="297"/>
      <c r="O3" s="333" t="s">
        <v>144</v>
      </c>
      <c r="P3" s="300" t="s">
        <v>135</v>
      </c>
      <c r="Q3" s="39"/>
      <c r="R3" s="266" t="s">
        <v>137</v>
      </c>
      <c r="S3" s="267"/>
      <c r="T3" s="267"/>
      <c r="U3" s="267"/>
      <c r="V3" s="40"/>
      <c r="W3" s="335" t="s">
        <v>142</v>
      </c>
      <c r="X3" s="336"/>
      <c r="Y3" s="323" t="s">
        <v>143</v>
      </c>
      <c r="Z3" s="324"/>
      <c r="AC3" s="42"/>
      <c r="AD3" s="214" t="s">
        <v>776</v>
      </c>
      <c r="AE3" s="215"/>
      <c r="AF3" s="215"/>
      <c r="AG3" s="215"/>
      <c r="AH3" s="215"/>
      <c r="AI3" s="216"/>
      <c r="AJ3" s="217" t="s">
        <v>777</v>
      </c>
      <c r="AK3" s="218"/>
      <c r="AL3" s="218"/>
      <c r="AM3" s="218"/>
      <c r="AN3" s="218"/>
      <c r="AO3" s="218"/>
      <c r="AP3" s="218"/>
      <c r="AQ3" s="218"/>
      <c r="AR3" s="219"/>
      <c r="AT3" s="43"/>
      <c r="AU3" s="43"/>
      <c r="AV3" s="43"/>
      <c r="AW3" s="43"/>
      <c r="AX3" s="44" t="s">
        <v>536</v>
      </c>
    </row>
    <row r="4" spans="1:50" s="41" customFormat="1" ht="27" customHeight="1">
      <c r="A4" s="276"/>
      <c r="B4" s="280"/>
      <c r="C4" s="291"/>
      <c r="D4" s="292"/>
      <c r="E4" s="292"/>
      <c r="F4" s="292"/>
      <c r="G4" s="292"/>
      <c r="H4" s="292"/>
      <c r="I4" s="292"/>
      <c r="J4" s="292"/>
      <c r="K4" s="292"/>
      <c r="L4" s="293"/>
      <c r="M4" s="298"/>
      <c r="N4" s="299"/>
      <c r="O4" s="334"/>
      <c r="P4" s="301"/>
      <c r="Q4" s="331" t="s">
        <v>139</v>
      </c>
      <c r="R4" s="268"/>
      <c r="S4" s="269"/>
      <c r="T4" s="269"/>
      <c r="U4" s="269"/>
      <c r="V4" s="272" t="s">
        <v>138</v>
      </c>
      <c r="W4" s="337"/>
      <c r="X4" s="338"/>
      <c r="Y4" s="325"/>
      <c r="Z4" s="326"/>
      <c r="AC4" s="329" t="s">
        <v>525</v>
      </c>
      <c r="AD4" s="220" t="s">
        <v>526</v>
      </c>
      <c r="AE4" s="220" t="s">
        <v>778</v>
      </c>
      <c r="AF4" s="220" t="s">
        <v>779</v>
      </c>
      <c r="AG4" s="220" t="s">
        <v>144</v>
      </c>
      <c r="AH4" s="220" t="s">
        <v>527</v>
      </c>
      <c r="AI4" s="342" t="s">
        <v>538</v>
      </c>
      <c r="AJ4" s="344" t="s">
        <v>526</v>
      </c>
      <c r="AK4" s="344" t="s">
        <v>144</v>
      </c>
      <c r="AL4" s="344" t="s">
        <v>527</v>
      </c>
      <c r="AM4" s="352" t="s">
        <v>538</v>
      </c>
      <c r="AN4" s="344" t="s">
        <v>539</v>
      </c>
      <c r="AO4" s="346" t="s">
        <v>540</v>
      </c>
      <c r="AP4" s="347"/>
      <c r="AQ4" s="348"/>
      <c r="AR4" s="349" t="s">
        <v>541</v>
      </c>
      <c r="AT4" s="351" t="s">
        <v>531</v>
      </c>
      <c r="AU4" s="351" t="s">
        <v>532</v>
      </c>
      <c r="AV4" s="351" t="s">
        <v>533</v>
      </c>
      <c r="AW4" s="351" t="s">
        <v>534</v>
      </c>
      <c r="AX4" s="341" t="s">
        <v>535</v>
      </c>
    </row>
    <row r="5" spans="1:50" s="41" customFormat="1" ht="64.349999999999994" customHeight="1" thickBot="1">
      <c r="A5" s="277"/>
      <c r="B5" s="281"/>
      <c r="C5" s="294"/>
      <c r="D5" s="295"/>
      <c r="E5" s="295"/>
      <c r="F5" s="295"/>
      <c r="G5" s="295"/>
      <c r="H5" s="295"/>
      <c r="I5" s="295"/>
      <c r="J5" s="295"/>
      <c r="K5" s="295"/>
      <c r="L5" s="296"/>
      <c r="M5" s="302" t="s">
        <v>157</v>
      </c>
      <c r="N5" s="303"/>
      <c r="O5" s="45" t="s">
        <v>156</v>
      </c>
      <c r="P5" s="304" t="s">
        <v>136</v>
      </c>
      <c r="Q5" s="332"/>
      <c r="R5" s="268"/>
      <c r="S5" s="269"/>
      <c r="T5" s="269"/>
      <c r="U5" s="269"/>
      <c r="V5" s="273"/>
      <c r="W5" s="337"/>
      <c r="X5" s="338"/>
      <c r="Y5" s="325"/>
      <c r="Z5" s="326"/>
      <c r="AC5" s="330"/>
      <c r="AD5" s="220"/>
      <c r="AE5" s="220"/>
      <c r="AF5" s="220"/>
      <c r="AG5" s="220"/>
      <c r="AH5" s="220"/>
      <c r="AI5" s="342"/>
      <c r="AJ5" s="344"/>
      <c r="AK5" s="344"/>
      <c r="AL5" s="344"/>
      <c r="AM5" s="352"/>
      <c r="AN5" s="344"/>
      <c r="AO5" s="46" t="s">
        <v>542</v>
      </c>
      <c r="AP5" s="46" t="s">
        <v>543</v>
      </c>
      <c r="AQ5" s="46" t="s">
        <v>544</v>
      </c>
      <c r="AR5" s="349"/>
      <c r="AT5" s="330"/>
      <c r="AU5" s="330"/>
      <c r="AV5" s="351"/>
      <c r="AW5" s="351"/>
      <c r="AX5" s="341"/>
    </row>
    <row r="6" spans="1:50" s="41" customFormat="1" ht="23.1" hidden="1" customHeight="1" thickBot="1">
      <c r="A6" s="278"/>
      <c r="B6" s="282"/>
      <c r="C6" s="47" t="s">
        <v>18</v>
      </c>
      <c r="D6" s="48" t="s">
        <v>20</v>
      </c>
      <c r="E6" s="48" t="s">
        <v>22</v>
      </c>
      <c r="F6" s="48" t="s">
        <v>24</v>
      </c>
      <c r="G6" s="48" t="s">
        <v>25</v>
      </c>
      <c r="H6" s="48" t="s">
        <v>26</v>
      </c>
      <c r="I6" s="48" t="s">
        <v>27</v>
      </c>
      <c r="J6" s="48" t="s">
        <v>28</v>
      </c>
      <c r="K6" s="48" t="s">
        <v>29</v>
      </c>
      <c r="L6" s="49" t="s">
        <v>30</v>
      </c>
      <c r="M6" s="47" t="s">
        <v>3</v>
      </c>
      <c r="N6" s="50" t="s">
        <v>4</v>
      </c>
      <c r="O6" s="51"/>
      <c r="P6" s="305"/>
      <c r="Q6" s="52"/>
      <c r="R6" s="270"/>
      <c r="S6" s="271"/>
      <c r="T6" s="271"/>
      <c r="U6" s="271"/>
      <c r="V6" s="274"/>
      <c r="W6" s="339"/>
      <c r="X6" s="340"/>
      <c r="Y6" s="327"/>
      <c r="Z6" s="328"/>
      <c r="AC6" s="53"/>
      <c r="AD6" s="221"/>
      <c r="AE6" s="221"/>
      <c r="AF6" s="221"/>
      <c r="AG6" s="221"/>
      <c r="AH6" s="221"/>
      <c r="AI6" s="343"/>
      <c r="AJ6" s="345"/>
      <c r="AK6" s="345"/>
      <c r="AL6" s="345"/>
      <c r="AM6" s="353"/>
      <c r="AN6" s="345"/>
      <c r="AO6" s="54"/>
      <c r="AP6" s="54"/>
      <c r="AQ6" s="54"/>
      <c r="AR6" s="350"/>
      <c r="AT6" s="55"/>
      <c r="AU6" s="55"/>
      <c r="AV6" s="55"/>
      <c r="AW6" s="55"/>
      <c r="AX6" s="341"/>
    </row>
    <row r="7" spans="1:50" s="63" customFormat="1" ht="13.35" customHeight="1">
      <c r="A7" s="56"/>
      <c r="B7" s="57"/>
      <c r="C7" s="283" t="s">
        <v>35</v>
      </c>
      <c r="D7" s="284"/>
      <c r="E7" s="284"/>
      <c r="F7" s="284"/>
      <c r="G7" s="284"/>
      <c r="H7" s="284"/>
      <c r="I7" s="284"/>
      <c r="J7" s="284"/>
      <c r="K7" s="284"/>
      <c r="L7" s="285"/>
      <c r="M7" s="58"/>
      <c r="N7" s="59"/>
      <c r="O7" s="60"/>
      <c r="P7" s="61"/>
      <c r="Q7" s="59"/>
      <c r="R7" s="286"/>
      <c r="S7" s="287"/>
      <c r="T7" s="287"/>
      <c r="U7" s="288"/>
      <c r="V7" s="62"/>
      <c r="W7" s="224"/>
      <c r="X7" s="225"/>
      <c r="Y7" s="233"/>
      <c r="Z7" s="234"/>
      <c r="AC7" s="60"/>
      <c r="AD7" s="60"/>
      <c r="AE7" s="60"/>
      <c r="AF7" s="60"/>
      <c r="AG7" s="60"/>
      <c r="AH7" s="60"/>
      <c r="AI7" s="64"/>
      <c r="AJ7" s="60"/>
      <c r="AK7" s="60"/>
      <c r="AL7" s="60"/>
      <c r="AM7" s="64"/>
      <c r="AN7" s="64"/>
      <c r="AO7" s="64"/>
      <c r="AP7" s="64"/>
      <c r="AQ7" s="64"/>
      <c r="AR7" s="64"/>
      <c r="AT7" s="65" t="str">
        <f>UPPER(W7)</f>
        <v/>
      </c>
      <c r="AU7" s="65"/>
      <c r="AV7" s="66"/>
      <c r="AW7" s="65"/>
      <c r="AX7" s="66"/>
    </row>
    <row r="8" spans="1:50" s="63" customFormat="1" ht="30.6" customHeight="1">
      <c r="A8" s="67"/>
      <c r="B8" s="68"/>
      <c r="C8" s="317" t="s">
        <v>36</v>
      </c>
      <c r="D8" s="318"/>
      <c r="E8" s="318"/>
      <c r="F8" s="318"/>
      <c r="G8" s="318"/>
      <c r="H8" s="318"/>
      <c r="I8" s="318"/>
      <c r="J8" s="318"/>
      <c r="K8" s="318"/>
      <c r="L8" s="319"/>
      <c r="M8" s="69"/>
      <c r="N8" s="70"/>
      <c r="O8" s="71"/>
      <c r="P8" s="72"/>
      <c r="Q8" s="70"/>
      <c r="R8" s="311"/>
      <c r="S8" s="312"/>
      <c r="T8" s="312"/>
      <c r="U8" s="313"/>
      <c r="V8" s="73"/>
      <c r="W8" s="226"/>
      <c r="X8" s="227"/>
      <c r="Y8" s="235"/>
      <c r="Z8" s="236"/>
      <c r="AC8" s="71"/>
      <c r="AD8" s="71"/>
      <c r="AE8" s="71"/>
      <c r="AF8" s="71"/>
      <c r="AG8" s="71"/>
      <c r="AH8" s="71"/>
      <c r="AI8" s="64"/>
      <c r="AJ8" s="71"/>
      <c r="AK8" s="71"/>
      <c r="AL8" s="71"/>
      <c r="AM8" s="64"/>
      <c r="AN8" s="64"/>
      <c r="AO8" s="64"/>
      <c r="AP8" s="64"/>
      <c r="AQ8" s="64"/>
      <c r="AR8" s="64"/>
      <c r="AT8" s="65" t="str">
        <f>UPPER(W8)</f>
        <v/>
      </c>
      <c r="AU8" s="65"/>
      <c r="AV8" s="66"/>
      <c r="AW8" s="65"/>
      <c r="AX8" s="66"/>
    </row>
    <row r="9" spans="1:50" s="63" customFormat="1" ht="13.35" customHeight="1">
      <c r="A9" s="74"/>
      <c r="B9" s="75"/>
      <c r="C9" s="314"/>
      <c r="D9" s="315"/>
      <c r="E9" s="315"/>
      <c r="F9" s="315"/>
      <c r="G9" s="315"/>
      <c r="H9" s="315"/>
      <c r="I9" s="315"/>
      <c r="J9" s="315"/>
      <c r="K9" s="315"/>
      <c r="L9" s="316"/>
      <c r="M9" s="76"/>
      <c r="N9" s="77"/>
      <c r="O9" s="78"/>
      <c r="P9" s="79"/>
      <c r="Q9" s="78"/>
      <c r="R9" s="314"/>
      <c r="S9" s="315"/>
      <c r="T9" s="315"/>
      <c r="U9" s="316"/>
      <c r="V9" s="80"/>
      <c r="W9" s="228"/>
      <c r="X9" s="229"/>
      <c r="Y9" s="237"/>
      <c r="Z9" s="238"/>
      <c r="AC9" s="81"/>
      <c r="AD9" s="81"/>
      <c r="AE9" s="81"/>
      <c r="AF9" s="81"/>
      <c r="AG9" s="81"/>
      <c r="AH9" s="81"/>
      <c r="AI9" s="64"/>
      <c r="AJ9" s="81"/>
      <c r="AK9" s="81"/>
      <c r="AL9" s="81"/>
      <c r="AM9" s="64"/>
      <c r="AN9" s="64"/>
      <c r="AO9" s="64"/>
      <c r="AP9" s="64"/>
      <c r="AQ9" s="64"/>
      <c r="AR9" s="64"/>
      <c r="AT9" s="65" t="str">
        <f>UPPER(W9)</f>
        <v/>
      </c>
      <c r="AU9" s="66" t="str">
        <f>C9&amp; D9&amp; E9&amp; F9&amp; G9&amp; H9&amp; I9&amp; J9&amp; K9&amp; L9</f>
        <v/>
      </c>
      <c r="AV9" s="66"/>
      <c r="AW9" s="65"/>
      <c r="AX9" s="65" t="str">
        <f>IF(AT9&lt;&gt;"","XmlConstFuron01."&amp;AT9,"")</f>
        <v/>
      </c>
    </row>
    <row r="10" spans="1:50" s="63" customFormat="1" ht="12">
      <c r="A10" s="82" t="s">
        <v>18</v>
      </c>
      <c r="B10" s="83" t="str">
        <f>IF(C10&lt;&gt;"","01",IF(D10&lt;&gt;"","02",IF(E10&lt;&gt;"","03",IF(F10&lt;&gt;"","04",IF(G10&lt;&gt;"","05",IF(H10&lt;&gt;"","06",IF(I10&lt;&gt;"","07",IF(J10&lt;&gt;"","08",IF(K10&lt;&gt;"","09","10")))))))))</f>
        <v>01</v>
      </c>
      <c r="C10" s="239" t="s">
        <v>227</v>
      </c>
      <c r="D10" s="188"/>
      <c r="E10" s="188"/>
      <c r="F10" s="188"/>
      <c r="G10" s="188"/>
      <c r="H10" s="188"/>
      <c r="I10" s="188"/>
      <c r="J10" s="188"/>
      <c r="K10" s="188"/>
      <c r="L10" s="189"/>
      <c r="M10" s="85" t="s">
        <v>133</v>
      </c>
      <c r="N10" s="86" t="s">
        <v>133</v>
      </c>
      <c r="O10" s="87"/>
      <c r="P10" s="88"/>
      <c r="Q10" s="87"/>
      <c r="R10" s="195"/>
      <c r="S10" s="196"/>
      <c r="T10" s="196"/>
      <c r="U10" s="197"/>
      <c r="V10" s="135" t="s">
        <v>1100</v>
      </c>
      <c r="W10" s="171" t="s">
        <v>407</v>
      </c>
      <c r="X10" s="172"/>
      <c r="Y10" s="163"/>
      <c r="Z10" s="164"/>
      <c r="AC10" s="85"/>
      <c r="AD10" s="85"/>
      <c r="AE10" s="90"/>
      <c r="AF10" s="90"/>
      <c r="AG10" s="90"/>
      <c r="AH10" s="85"/>
      <c r="AI10" s="91"/>
      <c r="AJ10" s="90"/>
      <c r="AK10" s="90"/>
      <c r="AL10" s="90"/>
      <c r="AM10" s="90"/>
      <c r="AN10" s="85"/>
      <c r="AO10" s="90"/>
      <c r="AP10" s="92"/>
      <c r="AQ10" s="92"/>
      <c r="AR10" s="93"/>
      <c r="AT10" s="65"/>
      <c r="AU10" s="66"/>
      <c r="AV10" s="65"/>
      <c r="AW10" s="65"/>
      <c r="AX10" s="65"/>
    </row>
    <row r="11" spans="1:50" s="63" customFormat="1" ht="13.35" customHeight="1">
      <c r="A11" s="82" t="s">
        <v>19</v>
      </c>
      <c r="B11" s="83" t="str">
        <f t="shared" ref="B11:B45" si="0">IF(C11&lt;&gt;"","01",IF(D11&lt;&gt;"","02",IF(E11&lt;&gt;"","03",IF(F11&lt;&gt;"","04",IF(G11&lt;&gt;"","05",IF(H11&lt;&gt;"","06",IF(I11&lt;&gt;"","07",IF(J11&lt;&gt;"","08",IF(K11&lt;&gt;"","09","10")))))))))</f>
        <v>02</v>
      </c>
      <c r="C11" s="94"/>
      <c r="D11" s="239" t="s">
        <v>37</v>
      </c>
      <c r="E11" s="188"/>
      <c r="F11" s="188"/>
      <c r="G11" s="188"/>
      <c r="H11" s="188"/>
      <c r="I11" s="188"/>
      <c r="J11" s="188"/>
      <c r="K11" s="188"/>
      <c r="L11" s="189"/>
      <c r="M11" s="85" t="s">
        <v>133</v>
      </c>
      <c r="N11" s="86" t="s">
        <v>133</v>
      </c>
      <c r="O11" s="87"/>
      <c r="P11" s="88"/>
      <c r="Q11" s="87"/>
      <c r="R11" s="195"/>
      <c r="S11" s="196"/>
      <c r="T11" s="196"/>
      <c r="U11" s="197"/>
      <c r="V11" s="89"/>
      <c r="W11" s="171" t="s">
        <v>294</v>
      </c>
      <c r="X11" s="172"/>
      <c r="Y11" s="163"/>
      <c r="Z11" s="164"/>
      <c r="AC11" s="85"/>
      <c r="AD11" s="85"/>
      <c r="AE11" s="90"/>
      <c r="AF11" s="90"/>
      <c r="AG11" s="90"/>
      <c r="AH11" s="85"/>
      <c r="AI11" s="91"/>
      <c r="AJ11" s="90"/>
      <c r="AK11" s="90"/>
      <c r="AL11" s="90"/>
      <c r="AM11" s="90"/>
      <c r="AN11" s="85"/>
      <c r="AO11" s="90"/>
      <c r="AP11" s="92"/>
      <c r="AQ11" s="92"/>
      <c r="AR11" s="93"/>
      <c r="AT11" s="65"/>
      <c r="AU11" s="66"/>
      <c r="AV11" s="65"/>
      <c r="AW11" s="65"/>
      <c r="AX11" s="65"/>
    </row>
    <row r="12" spans="1:50" s="63" customFormat="1" ht="13.35" customHeight="1">
      <c r="A12" s="82" t="s">
        <v>21</v>
      </c>
      <c r="B12" s="83" t="str">
        <f t="shared" si="0"/>
        <v>03</v>
      </c>
      <c r="C12" s="94"/>
      <c r="D12" s="69"/>
      <c r="E12" s="195" t="s">
        <v>38</v>
      </c>
      <c r="F12" s="196"/>
      <c r="G12" s="196"/>
      <c r="H12" s="196"/>
      <c r="I12" s="196"/>
      <c r="J12" s="196"/>
      <c r="K12" s="196"/>
      <c r="L12" s="197"/>
      <c r="M12" s="85" t="s">
        <v>133</v>
      </c>
      <c r="N12" s="86" t="s">
        <v>133</v>
      </c>
      <c r="O12" s="86" t="s">
        <v>154</v>
      </c>
      <c r="P12" s="88" t="s">
        <v>125</v>
      </c>
      <c r="Q12" s="87" t="s">
        <v>1000</v>
      </c>
      <c r="R12" s="195"/>
      <c r="S12" s="196"/>
      <c r="T12" s="196"/>
      <c r="U12" s="197"/>
      <c r="V12" s="89"/>
      <c r="W12" s="171" t="s">
        <v>362</v>
      </c>
      <c r="X12" s="172"/>
      <c r="Y12" s="185"/>
      <c r="Z12" s="186"/>
      <c r="AC12" s="85"/>
      <c r="AD12" s="85"/>
      <c r="AE12" s="90"/>
      <c r="AF12" s="90"/>
      <c r="AG12" s="90"/>
      <c r="AH12" s="85"/>
      <c r="AI12" s="91"/>
      <c r="AJ12" s="90"/>
      <c r="AK12" s="90"/>
      <c r="AL12" s="90"/>
      <c r="AM12" s="90"/>
      <c r="AN12" s="85"/>
      <c r="AO12" s="90"/>
      <c r="AP12" s="92"/>
      <c r="AQ12" s="92"/>
      <c r="AR12" s="93"/>
      <c r="AT12" s="65"/>
      <c r="AU12" s="66"/>
      <c r="AV12" s="65"/>
      <c r="AW12" s="65"/>
      <c r="AX12" s="65"/>
    </row>
    <row r="13" spans="1:50" s="63" customFormat="1" ht="63.75" customHeight="1">
      <c r="A13" s="82" t="s">
        <v>23</v>
      </c>
      <c r="B13" s="83" t="str">
        <f t="shared" si="0"/>
        <v>03</v>
      </c>
      <c r="C13" s="94"/>
      <c r="D13" s="69"/>
      <c r="E13" s="195" t="s">
        <v>39</v>
      </c>
      <c r="F13" s="196"/>
      <c r="G13" s="196"/>
      <c r="H13" s="196"/>
      <c r="I13" s="196"/>
      <c r="J13" s="196"/>
      <c r="K13" s="196"/>
      <c r="L13" s="197"/>
      <c r="M13" s="85" t="s">
        <v>133</v>
      </c>
      <c r="N13" s="86" t="s">
        <v>133</v>
      </c>
      <c r="O13" s="86" t="s">
        <v>154</v>
      </c>
      <c r="P13" s="88" t="s">
        <v>158</v>
      </c>
      <c r="Q13" s="87" t="s">
        <v>344</v>
      </c>
      <c r="R13" s="195" t="s">
        <v>218</v>
      </c>
      <c r="S13" s="196"/>
      <c r="T13" s="196"/>
      <c r="U13" s="197"/>
      <c r="V13" s="89"/>
      <c r="W13" s="171" t="s">
        <v>178</v>
      </c>
      <c r="X13" s="172"/>
      <c r="Y13" s="190" t="s">
        <v>558</v>
      </c>
      <c r="Z13" s="201"/>
      <c r="AC13" s="85"/>
      <c r="AD13" s="85"/>
      <c r="AE13" s="90"/>
      <c r="AF13" s="90"/>
      <c r="AG13" s="90"/>
      <c r="AH13" s="85"/>
      <c r="AI13" s="91"/>
      <c r="AJ13" s="90"/>
      <c r="AK13" s="90"/>
      <c r="AL13" s="90"/>
      <c r="AM13" s="90"/>
      <c r="AN13" s="85"/>
      <c r="AO13" s="90"/>
      <c r="AP13" s="92"/>
      <c r="AQ13" s="92"/>
      <c r="AR13" s="93"/>
      <c r="AT13" s="65"/>
      <c r="AU13" s="66"/>
      <c r="AV13" s="65"/>
      <c r="AW13" s="65"/>
      <c r="AX13" s="65"/>
    </row>
    <row r="14" spans="1:50" s="63" customFormat="1" ht="13.35" customHeight="1">
      <c r="A14" s="82" t="s">
        <v>159</v>
      </c>
      <c r="B14" s="83" t="str">
        <f t="shared" si="0"/>
        <v>03</v>
      </c>
      <c r="C14" s="94"/>
      <c r="D14" s="69"/>
      <c r="E14" s="239" t="s">
        <v>281</v>
      </c>
      <c r="F14" s="188"/>
      <c r="G14" s="188"/>
      <c r="H14" s="188"/>
      <c r="I14" s="188"/>
      <c r="J14" s="188"/>
      <c r="K14" s="188"/>
      <c r="L14" s="189"/>
      <c r="M14" s="85" t="s">
        <v>133</v>
      </c>
      <c r="N14" s="86" t="s">
        <v>133</v>
      </c>
      <c r="O14" s="87"/>
      <c r="P14" s="88"/>
      <c r="Q14" s="87"/>
      <c r="R14" s="195"/>
      <c r="S14" s="196"/>
      <c r="T14" s="196"/>
      <c r="U14" s="197"/>
      <c r="V14" s="89"/>
      <c r="W14" s="171" t="s">
        <v>295</v>
      </c>
      <c r="X14" s="172"/>
      <c r="Y14" s="185"/>
      <c r="Z14" s="186"/>
      <c r="AC14" s="85"/>
      <c r="AD14" s="85"/>
      <c r="AE14" s="90"/>
      <c r="AF14" s="90"/>
      <c r="AG14" s="90"/>
      <c r="AH14" s="85"/>
      <c r="AI14" s="91"/>
      <c r="AJ14" s="90"/>
      <c r="AK14" s="90"/>
      <c r="AL14" s="90"/>
      <c r="AM14" s="90"/>
      <c r="AN14" s="85"/>
      <c r="AO14" s="90"/>
      <c r="AP14" s="92"/>
      <c r="AQ14" s="92"/>
      <c r="AR14" s="93"/>
      <c r="AT14" s="65"/>
      <c r="AU14" s="66"/>
      <c r="AV14" s="65"/>
      <c r="AW14" s="65"/>
      <c r="AX14" s="65"/>
    </row>
    <row r="15" spans="1:50" s="63" customFormat="1" ht="13.35" customHeight="1">
      <c r="A15" s="82" t="s">
        <v>160</v>
      </c>
      <c r="B15" s="83" t="str">
        <f t="shared" si="0"/>
        <v>04</v>
      </c>
      <c r="C15" s="69"/>
      <c r="D15" s="95"/>
      <c r="E15" s="69"/>
      <c r="F15" s="195" t="s">
        <v>182</v>
      </c>
      <c r="G15" s="196"/>
      <c r="H15" s="196"/>
      <c r="I15" s="196"/>
      <c r="J15" s="196"/>
      <c r="K15" s="196"/>
      <c r="L15" s="197"/>
      <c r="M15" s="85" t="s">
        <v>133</v>
      </c>
      <c r="N15" s="86" t="s">
        <v>133</v>
      </c>
      <c r="O15" s="86" t="s">
        <v>154</v>
      </c>
      <c r="P15" s="88" t="s">
        <v>126</v>
      </c>
      <c r="Q15" s="85" t="s">
        <v>319</v>
      </c>
      <c r="R15" s="195" t="s">
        <v>220</v>
      </c>
      <c r="S15" s="196"/>
      <c r="T15" s="196"/>
      <c r="U15" s="197"/>
      <c r="V15" s="89"/>
      <c r="W15" s="171" t="s">
        <v>204</v>
      </c>
      <c r="X15" s="172"/>
      <c r="Y15" s="163"/>
      <c r="Z15" s="164"/>
      <c r="AC15" s="85"/>
      <c r="AD15" s="85"/>
      <c r="AE15" s="90"/>
      <c r="AF15" s="90"/>
      <c r="AG15" s="90"/>
      <c r="AH15" s="85"/>
      <c r="AI15" s="91"/>
      <c r="AJ15" s="90"/>
      <c r="AK15" s="90"/>
      <c r="AL15" s="90"/>
      <c r="AM15" s="90"/>
      <c r="AN15" s="85"/>
      <c r="AO15" s="90"/>
      <c r="AP15" s="92"/>
      <c r="AQ15" s="92"/>
      <c r="AR15" s="93"/>
      <c r="AT15" s="65"/>
      <c r="AU15" s="66"/>
      <c r="AV15" s="65"/>
      <c r="AW15" s="65"/>
      <c r="AX15" s="65"/>
    </row>
    <row r="16" spans="1:50" s="63" customFormat="1" ht="13.35" customHeight="1">
      <c r="A16" s="82" t="s">
        <v>161</v>
      </c>
      <c r="B16" s="83" t="str">
        <f t="shared" si="0"/>
        <v>04</v>
      </c>
      <c r="C16" s="94"/>
      <c r="D16" s="69"/>
      <c r="E16" s="69"/>
      <c r="F16" s="195" t="s">
        <v>228</v>
      </c>
      <c r="G16" s="196"/>
      <c r="H16" s="196"/>
      <c r="I16" s="196"/>
      <c r="J16" s="196"/>
      <c r="K16" s="196"/>
      <c r="L16" s="197"/>
      <c r="M16" s="85" t="s">
        <v>128</v>
      </c>
      <c r="N16" s="86" t="s">
        <v>128</v>
      </c>
      <c r="O16" s="86" t="s">
        <v>487</v>
      </c>
      <c r="P16" s="88" t="s">
        <v>410</v>
      </c>
      <c r="Q16" s="87" t="s">
        <v>61</v>
      </c>
      <c r="R16" s="168"/>
      <c r="S16" s="169"/>
      <c r="T16" s="169"/>
      <c r="U16" s="170"/>
      <c r="V16" s="89"/>
      <c r="W16" s="171" t="s">
        <v>490</v>
      </c>
      <c r="X16" s="172"/>
      <c r="Y16" s="246"/>
      <c r="Z16" s="247"/>
      <c r="AC16" s="85"/>
      <c r="AD16" s="85"/>
      <c r="AE16" s="90"/>
      <c r="AF16" s="90"/>
      <c r="AG16" s="90"/>
      <c r="AH16" s="85"/>
      <c r="AI16" s="91"/>
      <c r="AJ16" s="90"/>
      <c r="AK16" s="90"/>
      <c r="AL16" s="90"/>
      <c r="AM16" s="90"/>
      <c r="AN16" s="85"/>
      <c r="AO16" s="90"/>
      <c r="AP16" s="92"/>
      <c r="AQ16" s="92"/>
      <c r="AR16" s="93"/>
      <c r="AT16" s="65"/>
      <c r="AU16" s="66"/>
      <c r="AV16" s="65"/>
      <c r="AW16" s="65"/>
      <c r="AX16" s="65"/>
    </row>
    <row r="17" spans="1:50" s="63" customFormat="1" ht="13.35" customHeight="1">
      <c r="A17" s="82" t="s">
        <v>162</v>
      </c>
      <c r="B17" s="83" t="str">
        <f t="shared" si="0"/>
        <v>04</v>
      </c>
      <c r="C17" s="94"/>
      <c r="D17" s="69"/>
      <c r="E17" s="69"/>
      <c r="F17" s="195" t="s">
        <v>40</v>
      </c>
      <c r="G17" s="196"/>
      <c r="H17" s="196"/>
      <c r="I17" s="196"/>
      <c r="J17" s="196"/>
      <c r="K17" s="196"/>
      <c r="L17" s="197"/>
      <c r="M17" s="85" t="s">
        <v>128</v>
      </c>
      <c r="N17" s="86" t="s">
        <v>128</v>
      </c>
      <c r="O17" s="86" t="s">
        <v>488</v>
      </c>
      <c r="P17" s="88" t="s">
        <v>125</v>
      </c>
      <c r="Q17" s="87" t="s">
        <v>61</v>
      </c>
      <c r="R17" s="195"/>
      <c r="S17" s="196"/>
      <c r="T17" s="196"/>
      <c r="U17" s="197"/>
      <c r="V17" s="89"/>
      <c r="W17" s="171" t="s">
        <v>491</v>
      </c>
      <c r="X17" s="172"/>
      <c r="Y17" s="163"/>
      <c r="Z17" s="164"/>
      <c r="AC17" s="85"/>
      <c r="AD17" s="85"/>
      <c r="AE17" s="90"/>
      <c r="AF17" s="90"/>
      <c r="AG17" s="90"/>
      <c r="AH17" s="85"/>
      <c r="AI17" s="91"/>
      <c r="AJ17" s="90"/>
      <c r="AK17" s="90"/>
      <c r="AL17" s="90"/>
      <c r="AM17" s="90"/>
      <c r="AN17" s="85"/>
      <c r="AO17" s="90"/>
      <c r="AP17" s="92"/>
      <c r="AQ17" s="92"/>
      <c r="AR17" s="93"/>
      <c r="AT17" s="65"/>
      <c r="AU17" s="66"/>
      <c r="AV17" s="65"/>
      <c r="AW17" s="65"/>
      <c r="AX17" s="65"/>
    </row>
    <row r="18" spans="1:50" s="63" customFormat="1" ht="13.35" customHeight="1">
      <c r="A18" s="82" t="s">
        <v>5</v>
      </c>
      <c r="B18" s="83" t="str">
        <f t="shared" si="0"/>
        <v>04</v>
      </c>
      <c r="C18" s="94"/>
      <c r="D18" s="69"/>
      <c r="E18" s="69"/>
      <c r="F18" s="195" t="s">
        <v>242</v>
      </c>
      <c r="G18" s="196"/>
      <c r="H18" s="196"/>
      <c r="I18" s="196"/>
      <c r="J18" s="196"/>
      <c r="K18" s="196"/>
      <c r="L18" s="197"/>
      <c r="M18" s="85" t="s">
        <v>128</v>
      </c>
      <c r="N18" s="86" t="s">
        <v>128</v>
      </c>
      <c r="O18" s="86" t="s">
        <v>487</v>
      </c>
      <c r="P18" s="88" t="s">
        <v>410</v>
      </c>
      <c r="Q18" s="87" t="s">
        <v>61</v>
      </c>
      <c r="R18" s="195"/>
      <c r="S18" s="196"/>
      <c r="T18" s="196"/>
      <c r="U18" s="197"/>
      <c r="V18" s="89"/>
      <c r="W18" s="171" t="s">
        <v>492</v>
      </c>
      <c r="X18" s="172"/>
      <c r="Y18" s="163"/>
      <c r="Z18" s="164"/>
      <c r="AC18" s="85"/>
      <c r="AD18" s="85"/>
      <c r="AE18" s="90"/>
      <c r="AF18" s="90"/>
      <c r="AG18" s="90"/>
      <c r="AH18" s="85"/>
      <c r="AI18" s="91"/>
      <c r="AJ18" s="90"/>
      <c r="AK18" s="90"/>
      <c r="AL18" s="90"/>
      <c r="AM18" s="90"/>
      <c r="AN18" s="85"/>
      <c r="AO18" s="90"/>
      <c r="AP18" s="92"/>
      <c r="AQ18" s="92"/>
      <c r="AR18" s="93"/>
      <c r="AT18" s="65"/>
      <c r="AU18" s="66"/>
      <c r="AV18" s="65"/>
      <c r="AW18" s="65"/>
      <c r="AX18" s="65"/>
    </row>
    <row r="19" spans="1:50" s="63" customFormat="1" ht="13.35" customHeight="1">
      <c r="A19" s="82" t="s">
        <v>6</v>
      </c>
      <c r="B19" s="83" t="str">
        <f t="shared" si="0"/>
        <v>04</v>
      </c>
      <c r="C19" s="94"/>
      <c r="D19" s="69"/>
      <c r="E19" s="69"/>
      <c r="F19" s="195" t="s">
        <v>489</v>
      </c>
      <c r="G19" s="196"/>
      <c r="H19" s="196"/>
      <c r="I19" s="196"/>
      <c r="J19" s="196"/>
      <c r="K19" s="196"/>
      <c r="L19" s="197"/>
      <c r="M19" s="85" t="s">
        <v>128</v>
      </c>
      <c r="N19" s="86" t="s">
        <v>128</v>
      </c>
      <c r="O19" s="86" t="s">
        <v>488</v>
      </c>
      <c r="P19" s="88" t="s">
        <v>125</v>
      </c>
      <c r="Q19" s="87" t="s">
        <v>61</v>
      </c>
      <c r="R19" s="195"/>
      <c r="S19" s="196"/>
      <c r="T19" s="196"/>
      <c r="U19" s="197"/>
      <c r="V19" s="89"/>
      <c r="W19" s="171" t="s">
        <v>482</v>
      </c>
      <c r="X19" s="172"/>
      <c r="Y19" s="163"/>
      <c r="Z19" s="164"/>
      <c r="AC19" s="85"/>
      <c r="AD19" s="85"/>
      <c r="AE19" s="90"/>
      <c r="AF19" s="90"/>
      <c r="AG19" s="90"/>
      <c r="AH19" s="85"/>
      <c r="AI19" s="91"/>
      <c r="AJ19" s="90"/>
      <c r="AK19" s="90"/>
      <c r="AL19" s="90"/>
      <c r="AM19" s="90"/>
      <c r="AN19" s="85"/>
      <c r="AO19" s="90"/>
      <c r="AP19" s="92"/>
      <c r="AQ19" s="92"/>
      <c r="AR19" s="93"/>
      <c r="AT19" s="65"/>
      <c r="AU19" s="66"/>
      <c r="AV19" s="65"/>
      <c r="AW19" s="65"/>
      <c r="AX19" s="65"/>
    </row>
    <row r="20" spans="1:50" s="63" customFormat="1" ht="13.35" customHeight="1">
      <c r="A20" s="82" t="s">
        <v>7</v>
      </c>
      <c r="B20" s="83" t="str">
        <f t="shared" si="0"/>
        <v>04</v>
      </c>
      <c r="C20" s="94"/>
      <c r="D20" s="69"/>
      <c r="E20" s="69"/>
      <c r="F20" s="195" t="s">
        <v>832</v>
      </c>
      <c r="G20" s="196"/>
      <c r="H20" s="196"/>
      <c r="I20" s="196"/>
      <c r="J20" s="196"/>
      <c r="K20" s="196"/>
      <c r="L20" s="197"/>
      <c r="M20" s="85" t="s">
        <v>128</v>
      </c>
      <c r="N20" s="86" t="s">
        <v>128</v>
      </c>
      <c r="O20" s="86" t="s">
        <v>488</v>
      </c>
      <c r="P20" s="88" t="s">
        <v>833</v>
      </c>
      <c r="Q20" s="87" t="s">
        <v>834</v>
      </c>
      <c r="R20" s="195" t="s">
        <v>835</v>
      </c>
      <c r="S20" s="196"/>
      <c r="T20" s="196"/>
      <c r="U20" s="197"/>
      <c r="V20" s="89"/>
      <c r="W20" s="171" t="s">
        <v>836</v>
      </c>
      <c r="X20" s="172"/>
      <c r="Y20" s="163"/>
      <c r="Z20" s="164"/>
      <c r="AC20" s="85"/>
      <c r="AD20" s="85"/>
      <c r="AE20" s="90"/>
      <c r="AF20" s="90"/>
      <c r="AG20" s="90"/>
      <c r="AH20" s="85"/>
      <c r="AI20" s="91"/>
      <c r="AJ20" s="90"/>
      <c r="AK20" s="90"/>
      <c r="AL20" s="90"/>
      <c r="AM20" s="90"/>
      <c r="AN20" s="85"/>
      <c r="AO20" s="90"/>
      <c r="AP20" s="92"/>
      <c r="AQ20" s="92"/>
      <c r="AR20" s="93"/>
      <c r="AT20" s="65"/>
      <c r="AU20" s="66"/>
      <c r="AV20" s="65"/>
      <c r="AW20" s="65"/>
      <c r="AX20" s="65"/>
    </row>
    <row r="21" spans="1:50" s="63" customFormat="1" ht="13.35" customHeight="1">
      <c r="A21" s="82" t="s">
        <v>8</v>
      </c>
      <c r="B21" s="83" t="str">
        <f t="shared" si="0"/>
        <v>04</v>
      </c>
      <c r="C21" s="94"/>
      <c r="D21" s="69"/>
      <c r="E21" s="69"/>
      <c r="F21" s="195" t="s">
        <v>837</v>
      </c>
      <c r="G21" s="196"/>
      <c r="H21" s="196"/>
      <c r="I21" s="196"/>
      <c r="J21" s="196"/>
      <c r="K21" s="196"/>
      <c r="L21" s="197"/>
      <c r="M21" s="85" t="s">
        <v>128</v>
      </c>
      <c r="N21" s="86" t="s">
        <v>128</v>
      </c>
      <c r="O21" s="86" t="s">
        <v>488</v>
      </c>
      <c r="P21" s="88" t="s">
        <v>125</v>
      </c>
      <c r="Q21" s="87" t="s">
        <v>61</v>
      </c>
      <c r="R21" s="195"/>
      <c r="S21" s="196"/>
      <c r="T21" s="196"/>
      <c r="U21" s="197"/>
      <c r="V21" s="89"/>
      <c r="W21" s="171" t="s">
        <v>838</v>
      </c>
      <c r="X21" s="200"/>
      <c r="Y21" s="163"/>
      <c r="Z21" s="164"/>
      <c r="AC21" s="85"/>
      <c r="AD21" s="85"/>
      <c r="AE21" s="90"/>
      <c r="AF21" s="90"/>
      <c r="AG21" s="90"/>
      <c r="AH21" s="85"/>
      <c r="AI21" s="91"/>
      <c r="AJ21" s="90"/>
      <c r="AK21" s="90"/>
      <c r="AL21" s="90"/>
      <c r="AM21" s="90"/>
      <c r="AN21" s="85"/>
      <c r="AO21" s="90"/>
      <c r="AP21" s="92"/>
      <c r="AQ21" s="92"/>
      <c r="AR21" s="93"/>
      <c r="AT21" s="65"/>
      <c r="AU21" s="66"/>
      <c r="AV21" s="65"/>
      <c r="AW21" s="65"/>
      <c r="AX21" s="65"/>
    </row>
    <row r="22" spans="1:50" s="63" customFormat="1" ht="12">
      <c r="A22" s="82" t="s">
        <v>9</v>
      </c>
      <c r="B22" s="83" t="str">
        <f t="shared" si="0"/>
        <v>03</v>
      </c>
      <c r="C22" s="69"/>
      <c r="D22" s="95"/>
      <c r="E22" s="195" t="s">
        <v>359</v>
      </c>
      <c r="F22" s="196"/>
      <c r="G22" s="196"/>
      <c r="H22" s="196"/>
      <c r="I22" s="196"/>
      <c r="J22" s="196"/>
      <c r="K22" s="196"/>
      <c r="L22" s="197"/>
      <c r="M22" s="85" t="s">
        <v>133</v>
      </c>
      <c r="N22" s="86" t="s">
        <v>133</v>
      </c>
      <c r="O22" s="86" t="s">
        <v>154</v>
      </c>
      <c r="P22" s="88" t="s">
        <v>124</v>
      </c>
      <c r="Q22" s="85" t="s">
        <v>317</v>
      </c>
      <c r="R22" s="195" t="s">
        <v>123</v>
      </c>
      <c r="S22" s="196"/>
      <c r="T22" s="196"/>
      <c r="U22" s="197"/>
      <c r="V22" s="89"/>
      <c r="W22" s="171" t="s">
        <v>411</v>
      </c>
      <c r="X22" s="172"/>
      <c r="Y22" s="163"/>
      <c r="Z22" s="164"/>
      <c r="AC22" s="85"/>
      <c r="AD22" s="85"/>
      <c r="AE22" s="90"/>
      <c r="AF22" s="90"/>
      <c r="AG22" s="90"/>
      <c r="AH22" s="85"/>
      <c r="AI22" s="91"/>
      <c r="AJ22" s="90"/>
      <c r="AK22" s="90"/>
      <c r="AL22" s="90"/>
      <c r="AM22" s="90"/>
      <c r="AN22" s="85"/>
      <c r="AO22" s="90"/>
      <c r="AP22" s="92"/>
      <c r="AQ22" s="92"/>
      <c r="AR22" s="93"/>
      <c r="AT22" s="65"/>
      <c r="AU22" s="66"/>
      <c r="AV22" s="65"/>
      <c r="AW22" s="65"/>
      <c r="AX22" s="65"/>
    </row>
    <row r="23" spans="1:50" s="63" customFormat="1" ht="34.5" customHeight="1">
      <c r="A23" s="82" t="s">
        <v>10</v>
      </c>
      <c r="B23" s="83" t="str">
        <f t="shared" si="0"/>
        <v>03</v>
      </c>
      <c r="C23" s="69"/>
      <c r="D23" s="95"/>
      <c r="E23" s="320" t="s">
        <v>505</v>
      </c>
      <c r="F23" s="321"/>
      <c r="G23" s="321"/>
      <c r="H23" s="321"/>
      <c r="I23" s="321"/>
      <c r="J23" s="321"/>
      <c r="K23" s="321"/>
      <c r="L23" s="322"/>
      <c r="M23" s="85" t="s">
        <v>133</v>
      </c>
      <c r="N23" s="86" t="s">
        <v>133</v>
      </c>
      <c r="O23" s="87" t="s">
        <v>332</v>
      </c>
      <c r="P23" s="88" t="s">
        <v>124</v>
      </c>
      <c r="Q23" s="85" t="s">
        <v>318</v>
      </c>
      <c r="R23" s="195" t="s">
        <v>122</v>
      </c>
      <c r="S23" s="196"/>
      <c r="T23" s="196"/>
      <c r="U23" s="197"/>
      <c r="V23" s="89"/>
      <c r="W23" s="171" t="s">
        <v>412</v>
      </c>
      <c r="X23" s="172"/>
      <c r="Y23" s="163"/>
      <c r="Z23" s="164"/>
      <c r="AC23" s="85"/>
      <c r="AD23" s="85" t="s">
        <v>488</v>
      </c>
      <c r="AE23" s="90" t="s">
        <v>780</v>
      </c>
      <c r="AF23" s="90" t="s">
        <v>781</v>
      </c>
      <c r="AG23" s="90" t="str">
        <f t="shared" ref="AG23:AG81" si="1">IF(OR(O23="○",O23="〇"),"○","")</f>
        <v/>
      </c>
      <c r="AH23" s="85" t="s">
        <v>550</v>
      </c>
      <c r="AI23" s="91" t="s">
        <v>161</v>
      </c>
      <c r="AJ23" s="90" t="str">
        <f t="shared" ref="AJ23:AJ81" si="2">IF(AND(AE23="不要",AF23="不要"),"",IF(AD23&lt;&gt;"",AD23,""))</f>
        <v>○</v>
      </c>
      <c r="AK23" s="90" t="str">
        <f t="shared" ref="AK23:AK81" si="3">IF(AE23="要",AG23,"")</f>
        <v/>
      </c>
      <c r="AL23" s="90" t="str">
        <f t="shared" ref="AL23:AL81" si="4">IF(AF23="要",IF(AH23&lt;&gt;"",AH23,""),"")</f>
        <v>整数</v>
      </c>
      <c r="AM23" s="90" t="str">
        <f t="shared" ref="AM23:AM81" si="5">IF(AF23="要",IF(AI23&lt;&gt;"",AI23,""),"")</f>
        <v>7</v>
      </c>
      <c r="AN23" s="85" t="s">
        <v>546</v>
      </c>
      <c r="AO23" s="90" t="str">
        <f t="shared" ref="AO23:AO81" si="6">IF(OR(AN23="Class",AN23="Array"),W23,"")</f>
        <v/>
      </c>
      <c r="AP23" s="92" t="str">
        <f t="shared" ref="AP23:AP50" si="7">IF(AO23&lt;&gt;"",COUNTIF(AO:AO,AO23),"")</f>
        <v/>
      </c>
      <c r="AQ23" s="92" t="str">
        <f>IF(AND(AO23&lt;&gt;"",AP23&gt;1),COUNTIF(AO$9:AO23,AO23),"")</f>
        <v/>
      </c>
      <c r="AR23" s="93" t="str">
        <f t="shared" ref="AR23:AR81" si="8">IF(AQ23&lt;&gt;"",SUBSTITUTE(AO23&amp;TEXT(AQ23,"00"),"_",""),"")</f>
        <v/>
      </c>
      <c r="AT23" s="65" t="s">
        <v>661</v>
      </c>
      <c r="AU23" s="66" t="s">
        <v>563</v>
      </c>
      <c r="AV23" s="65" t="str">
        <f>IF(COUNTIF($AW$12:$AW23,$AW23)&gt;=2,"//","")</f>
        <v/>
      </c>
      <c r="AW23" s="65" t="str">
        <f t="shared" ref="AW23:AW81" si="9">IF(AND(AT23&lt;&gt;"",AU23&lt;&gt;""),"public static final String "&amp;AT23 &amp; " = """ &amp; AU23&amp;""";","")</f>
        <v>public static final String COVER_JIGYOSHANO = "特定事業者番号、特定連鎖化事業者番号、認定管理統括事業者番号、管理関係事業者番号";</v>
      </c>
      <c r="AX23" s="65" t="str">
        <f t="shared" ref="AX23:AX81" si="10">IF(AT23&lt;&gt;"","XmlConstantGhg1."&amp;AT23,"")</f>
        <v>XmlConstantGhg1.COVER_JIGYOSHANO</v>
      </c>
    </row>
    <row r="24" spans="1:50" s="63" customFormat="1" ht="12">
      <c r="A24" s="82" t="s">
        <v>11</v>
      </c>
      <c r="B24" s="83" t="str">
        <f t="shared" si="0"/>
        <v>03</v>
      </c>
      <c r="C24" s="69"/>
      <c r="D24" s="95"/>
      <c r="E24" s="239" t="s">
        <v>230</v>
      </c>
      <c r="F24" s="188"/>
      <c r="G24" s="188"/>
      <c r="H24" s="188"/>
      <c r="I24" s="188"/>
      <c r="J24" s="188"/>
      <c r="K24" s="188"/>
      <c r="L24" s="189"/>
      <c r="M24" s="85" t="s">
        <v>133</v>
      </c>
      <c r="N24" s="86" t="s">
        <v>133</v>
      </c>
      <c r="O24" s="87"/>
      <c r="P24" s="88"/>
      <c r="Q24" s="87"/>
      <c r="R24" s="195"/>
      <c r="S24" s="196"/>
      <c r="T24" s="196"/>
      <c r="U24" s="197"/>
      <c r="V24" s="89"/>
      <c r="W24" s="171" t="s">
        <v>298</v>
      </c>
      <c r="X24" s="172"/>
      <c r="Y24" s="163"/>
      <c r="Z24" s="164"/>
      <c r="AC24" s="85"/>
      <c r="AD24" s="85"/>
      <c r="AE24" s="90"/>
      <c r="AF24" s="90"/>
      <c r="AG24" s="90" t="str">
        <f t="shared" si="1"/>
        <v/>
      </c>
      <c r="AH24" s="85"/>
      <c r="AI24" s="91"/>
      <c r="AJ24" s="90" t="str">
        <f t="shared" si="2"/>
        <v/>
      </c>
      <c r="AK24" s="90" t="str">
        <f t="shared" si="3"/>
        <v/>
      </c>
      <c r="AL24" s="90" t="str">
        <f t="shared" si="4"/>
        <v/>
      </c>
      <c r="AM24" s="90" t="str">
        <f t="shared" si="5"/>
        <v/>
      </c>
      <c r="AN24" s="85" t="s">
        <v>545</v>
      </c>
      <c r="AO24" s="90" t="str">
        <f t="shared" si="6"/>
        <v>Haishutsusha</v>
      </c>
      <c r="AP24" s="92">
        <f t="shared" si="7"/>
        <v>1</v>
      </c>
      <c r="AQ24" s="92" t="str">
        <f>IF(AND(AO24&lt;&gt;"",AP24&gt;1),COUNTIF(AO$9:AO24,AO24),"")</f>
        <v/>
      </c>
      <c r="AR24" s="93" t="str">
        <f t="shared" si="8"/>
        <v/>
      </c>
      <c r="AT24" s="65" t="s">
        <v>662</v>
      </c>
      <c r="AU24" s="66" t="s">
        <v>564</v>
      </c>
      <c r="AV24" s="65" t="str">
        <f>IF(COUNTIF($AW$12:$AW24,$AW24)&gt;=2,"//","")</f>
        <v/>
      </c>
      <c r="AW24" s="65" t="str">
        <f t="shared" si="9"/>
        <v>public static final String COVER_HAISHUTSUSHA = "特定排出者の名称";</v>
      </c>
      <c r="AX24" s="65" t="str">
        <f t="shared" si="10"/>
        <v>XmlConstantGhg1.COVER_HAISHUTSUSHA</v>
      </c>
    </row>
    <row r="25" spans="1:50" s="63" customFormat="1" ht="12">
      <c r="A25" s="82" t="s">
        <v>12</v>
      </c>
      <c r="B25" s="83" t="str">
        <f t="shared" si="0"/>
        <v>04</v>
      </c>
      <c r="C25" s="69"/>
      <c r="D25" s="95"/>
      <c r="E25" s="69"/>
      <c r="F25" s="243" t="s">
        <v>231</v>
      </c>
      <c r="G25" s="244"/>
      <c r="H25" s="244"/>
      <c r="I25" s="244"/>
      <c r="J25" s="244"/>
      <c r="K25" s="244"/>
      <c r="L25" s="245"/>
      <c r="M25" s="85" t="s">
        <v>133</v>
      </c>
      <c r="N25" s="86" t="s">
        <v>133</v>
      </c>
      <c r="O25" s="86" t="s">
        <v>154</v>
      </c>
      <c r="P25" s="88" t="s">
        <v>410</v>
      </c>
      <c r="Q25" s="87" t="s">
        <v>439</v>
      </c>
      <c r="R25" s="168"/>
      <c r="S25" s="169"/>
      <c r="T25" s="169"/>
      <c r="U25" s="170"/>
      <c r="V25" s="96"/>
      <c r="W25" s="171" t="s">
        <v>297</v>
      </c>
      <c r="X25" s="172"/>
      <c r="Y25" s="246"/>
      <c r="Z25" s="247"/>
      <c r="AC25" s="85"/>
      <c r="AD25" s="85" t="s">
        <v>488</v>
      </c>
      <c r="AE25" s="90" t="s">
        <v>781</v>
      </c>
      <c r="AF25" s="90" t="s">
        <v>781</v>
      </c>
      <c r="AG25" s="90" t="str">
        <f t="shared" si="1"/>
        <v>○</v>
      </c>
      <c r="AH25" s="85" t="s">
        <v>551</v>
      </c>
      <c r="AI25" s="91" t="s">
        <v>61</v>
      </c>
      <c r="AJ25" s="90" t="str">
        <f t="shared" si="2"/>
        <v>○</v>
      </c>
      <c r="AK25" s="90" t="str">
        <f t="shared" si="3"/>
        <v>○</v>
      </c>
      <c r="AL25" s="90" t="str">
        <f t="shared" si="4"/>
        <v>文字列</v>
      </c>
      <c r="AM25" s="90" t="str">
        <f t="shared" si="5"/>
        <v>50</v>
      </c>
      <c r="AN25" s="85" t="s">
        <v>546</v>
      </c>
      <c r="AO25" s="90" t="str">
        <f t="shared" si="6"/>
        <v/>
      </c>
      <c r="AP25" s="92" t="str">
        <f t="shared" si="7"/>
        <v/>
      </c>
      <c r="AQ25" s="92" t="str">
        <f>IF(AND(AO25&lt;&gt;"",AP25&gt;1),COUNTIF(AO$9:AO25,AO25),"")</f>
        <v/>
      </c>
      <c r="AR25" s="93" t="str">
        <f t="shared" si="8"/>
        <v/>
      </c>
      <c r="AT25" s="65" t="s">
        <v>663</v>
      </c>
      <c r="AU25" s="66" t="s">
        <v>565</v>
      </c>
      <c r="AV25" s="65" t="str">
        <f>IF(COUNTIF($AW$12:$AW25,$AW25)&gt;=2,"//","")</f>
        <v/>
      </c>
      <c r="AW25" s="65" t="str">
        <f t="shared" si="9"/>
        <v>public static final String COVER_HAISHUTSUSHA_HAISHUTSUSHANAMEFURIGANA = "特定排出者の名称/特定排出者の名称ふりがな";</v>
      </c>
      <c r="AX25" s="65" t="str">
        <f t="shared" si="10"/>
        <v>XmlConstantGhg1.COVER_HAISHUTSUSHA_HAISHUTSUSHANAMEFURIGANA</v>
      </c>
    </row>
    <row r="26" spans="1:50" s="63" customFormat="1" ht="12">
      <c r="A26" s="82" t="s">
        <v>13</v>
      </c>
      <c r="B26" s="83" t="str">
        <f t="shared" si="0"/>
        <v>04</v>
      </c>
      <c r="C26" s="69"/>
      <c r="D26" s="95"/>
      <c r="E26" s="69"/>
      <c r="F26" s="195" t="s">
        <v>420</v>
      </c>
      <c r="G26" s="196"/>
      <c r="H26" s="196"/>
      <c r="I26" s="196"/>
      <c r="J26" s="196"/>
      <c r="K26" s="196"/>
      <c r="L26" s="197"/>
      <c r="M26" s="85" t="s">
        <v>133</v>
      </c>
      <c r="N26" s="86" t="s">
        <v>133</v>
      </c>
      <c r="O26" s="86" t="s">
        <v>154</v>
      </c>
      <c r="P26" s="88" t="s">
        <v>125</v>
      </c>
      <c r="Q26" s="87" t="s">
        <v>439</v>
      </c>
      <c r="R26" s="168"/>
      <c r="S26" s="169"/>
      <c r="T26" s="169"/>
      <c r="U26" s="170"/>
      <c r="V26" s="89"/>
      <c r="W26" s="171" t="s">
        <v>296</v>
      </c>
      <c r="X26" s="172"/>
      <c r="Y26" s="163"/>
      <c r="Z26" s="164"/>
      <c r="AC26" s="85"/>
      <c r="AD26" s="85" t="s">
        <v>488</v>
      </c>
      <c r="AE26" s="90" t="s">
        <v>781</v>
      </c>
      <c r="AF26" s="90" t="s">
        <v>781</v>
      </c>
      <c r="AG26" s="90" t="str">
        <f t="shared" si="1"/>
        <v>○</v>
      </c>
      <c r="AH26" s="85" t="s">
        <v>551</v>
      </c>
      <c r="AI26" s="91" t="s">
        <v>61</v>
      </c>
      <c r="AJ26" s="90" t="str">
        <f t="shared" si="2"/>
        <v>○</v>
      </c>
      <c r="AK26" s="90" t="str">
        <f t="shared" si="3"/>
        <v>○</v>
      </c>
      <c r="AL26" s="90" t="str">
        <f t="shared" si="4"/>
        <v>文字列</v>
      </c>
      <c r="AM26" s="90" t="str">
        <f t="shared" si="5"/>
        <v>50</v>
      </c>
      <c r="AN26" s="85" t="s">
        <v>546</v>
      </c>
      <c r="AO26" s="90" t="str">
        <f t="shared" si="6"/>
        <v/>
      </c>
      <c r="AP26" s="92" t="str">
        <f t="shared" si="7"/>
        <v/>
      </c>
      <c r="AQ26" s="92" t="str">
        <f>IF(AND(AO26&lt;&gt;"",AP26&gt;1),COUNTIF(AO$9:AO26,AO26),"")</f>
        <v/>
      </c>
      <c r="AR26" s="93" t="str">
        <f t="shared" si="8"/>
        <v/>
      </c>
      <c r="AT26" s="65" t="s">
        <v>664</v>
      </c>
      <c r="AU26" s="66" t="s">
        <v>566</v>
      </c>
      <c r="AV26" s="65" t="str">
        <f>IF(COUNTIF($AW$12:$AW26,$AW26)&gt;=2,"//","")</f>
        <v/>
      </c>
      <c r="AW26" s="65" t="str">
        <f t="shared" si="9"/>
        <v>public static final String COVER_HAISHUTSUSHA_HAISHUTSUSHANAME = "特定排出者の名称/特定排出者の名称";</v>
      </c>
      <c r="AX26" s="65" t="str">
        <f t="shared" si="10"/>
        <v>XmlConstantGhg1.COVER_HAISHUTSUSHA_HAISHUTSUSHANAME</v>
      </c>
    </row>
    <row r="27" spans="1:50" s="63" customFormat="1" ht="12">
      <c r="A27" s="82" t="s">
        <v>14</v>
      </c>
      <c r="B27" s="83" t="str">
        <f t="shared" si="0"/>
        <v>04</v>
      </c>
      <c r="C27" s="69"/>
      <c r="D27" s="95"/>
      <c r="E27" s="97"/>
      <c r="F27" s="243" t="s">
        <v>232</v>
      </c>
      <c r="G27" s="244"/>
      <c r="H27" s="244"/>
      <c r="I27" s="244"/>
      <c r="J27" s="244"/>
      <c r="K27" s="244"/>
      <c r="L27" s="245"/>
      <c r="M27" s="85" t="s">
        <v>133</v>
      </c>
      <c r="N27" s="86" t="s">
        <v>133</v>
      </c>
      <c r="O27" s="87" t="s">
        <v>332</v>
      </c>
      <c r="P27" s="88" t="s">
        <v>125</v>
      </c>
      <c r="Q27" s="87" t="s">
        <v>439</v>
      </c>
      <c r="R27" s="168"/>
      <c r="S27" s="169"/>
      <c r="T27" s="169"/>
      <c r="U27" s="170"/>
      <c r="V27" s="96"/>
      <c r="W27" s="171" t="s">
        <v>363</v>
      </c>
      <c r="X27" s="172"/>
      <c r="Y27" s="246"/>
      <c r="Z27" s="247"/>
      <c r="AC27" s="85"/>
      <c r="AD27" s="85" t="s">
        <v>488</v>
      </c>
      <c r="AE27" s="90" t="s">
        <v>780</v>
      </c>
      <c r="AF27" s="90" t="s">
        <v>781</v>
      </c>
      <c r="AG27" s="90" t="str">
        <f t="shared" si="1"/>
        <v/>
      </c>
      <c r="AH27" s="85" t="s">
        <v>551</v>
      </c>
      <c r="AI27" s="91" t="s">
        <v>61</v>
      </c>
      <c r="AJ27" s="90" t="str">
        <f t="shared" si="2"/>
        <v>○</v>
      </c>
      <c r="AK27" s="90" t="str">
        <f t="shared" si="3"/>
        <v/>
      </c>
      <c r="AL27" s="90" t="str">
        <f t="shared" si="4"/>
        <v>文字列</v>
      </c>
      <c r="AM27" s="90" t="str">
        <f t="shared" si="5"/>
        <v>50</v>
      </c>
      <c r="AN27" s="85" t="s">
        <v>546</v>
      </c>
      <c r="AO27" s="90" t="str">
        <f t="shared" si="6"/>
        <v/>
      </c>
      <c r="AP27" s="92" t="str">
        <f t="shared" si="7"/>
        <v/>
      </c>
      <c r="AQ27" s="92" t="str">
        <f>IF(AND(AO27&lt;&gt;"",AP27&gt;1),COUNTIF(AO$9:AO27,AO27),"")</f>
        <v/>
      </c>
      <c r="AR27" s="93" t="str">
        <f t="shared" si="8"/>
        <v/>
      </c>
      <c r="AT27" s="65" t="s">
        <v>665</v>
      </c>
      <c r="AU27" s="66" t="s">
        <v>567</v>
      </c>
      <c r="AV27" s="65" t="str">
        <f>IF(COUNTIF($AW$12:$AW27,$AW27)&gt;=2,"//","")</f>
        <v/>
      </c>
      <c r="AW27" s="65" t="str">
        <f t="shared" si="9"/>
        <v>public static final String COVER_HAISHUTSUSHA_HAISHUTSUSHANAMEBF = "特定排出者の名称/前回の報告における名称";</v>
      </c>
      <c r="AX27" s="65" t="str">
        <f t="shared" si="10"/>
        <v>XmlConstantGhg1.COVER_HAISHUTSUSHA_HAISHUTSUSHANAMEBF</v>
      </c>
    </row>
    <row r="28" spans="1:50" s="63" customFormat="1" ht="12">
      <c r="A28" s="82" t="s">
        <v>15</v>
      </c>
      <c r="B28" s="83" t="str">
        <f t="shared" si="0"/>
        <v>03</v>
      </c>
      <c r="C28" s="69"/>
      <c r="D28" s="95"/>
      <c r="E28" s="239" t="s">
        <v>233</v>
      </c>
      <c r="F28" s="188"/>
      <c r="G28" s="188"/>
      <c r="H28" s="188"/>
      <c r="I28" s="188"/>
      <c r="J28" s="188"/>
      <c r="K28" s="188"/>
      <c r="L28" s="189"/>
      <c r="M28" s="85" t="s">
        <v>133</v>
      </c>
      <c r="N28" s="86" t="s">
        <v>133</v>
      </c>
      <c r="O28" s="87"/>
      <c r="P28" s="88"/>
      <c r="Q28" s="98"/>
      <c r="R28" s="195"/>
      <c r="S28" s="196"/>
      <c r="T28" s="196"/>
      <c r="U28" s="197"/>
      <c r="V28" s="89"/>
      <c r="W28" s="171" t="s">
        <v>364</v>
      </c>
      <c r="X28" s="172"/>
      <c r="Y28" s="163"/>
      <c r="Z28" s="164"/>
      <c r="AC28" s="85"/>
      <c r="AD28" s="85"/>
      <c r="AE28" s="90"/>
      <c r="AF28" s="90"/>
      <c r="AG28" s="90" t="str">
        <f t="shared" si="1"/>
        <v/>
      </c>
      <c r="AH28" s="85"/>
      <c r="AI28" s="91"/>
      <c r="AJ28" s="90" t="str">
        <f t="shared" si="2"/>
        <v/>
      </c>
      <c r="AK28" s="90" t="str">
        <f t="shared" si="3"/>
        <v/>
      </c>
      <c r="AL28" s="90" t="str">
        <f t="shared" si="4"/>
        <v/>
      </c>
      <c r="AM28" s="90" t="str">
        <f t="shared" si="5"/>
        <v/>
      </c>
      <c r="AN28" s="85" t="s">
        <v>545</v>
      </c>
      <c r="AO28" s="90" t="str">
        <f t="shared" si="6"/>
        <v>Jigyosha</v>
      </c>
      <c r="AP28" s="92">
        <f t="shared" si="7"/>
        <v>1</v>
      </c>
      <c r="AQ28" s="92" t="str">
        <f>IF(AND(AO28&lt;&gt;"",AP28&gt;1),COUNTIF(AO$9:AO28,AO28),"")</f>
        <v/>
      </c>
      <c r="AR28" s="93" t="str">
        <f t="shared" si="8"/>
        <v/>
      </c>
      <c r="AT28" s="65" t="s">
        <v>666</v>
      </c>
      <c r="AU28" s="66" t="s">
        <v>568</v>
      </c>
      <c r="AV28" s="65" t="str">
        <f>IF(COUNTIF($AW$12:$AW28,$AW28)&gt;=2,"//","")</f>
        <v/>
      </c>
      <c r="AW28" s="65" t="str">
        <f t="shared" si="9"/>
        <v>public static final String COVER_JIGYOSHA = "所在地";</v>
      </c>
      <c r="AX28" s="65" t="str">
        <f t="shared" si="10"/>
        <v>XmlConstantGhg1.COVER_JIGYOSHA</v>
      </c>
    </row>
    <row r="29" spans="1:50" s="63" customFormat="1" ht="13.35" customHeight="1">
      <c r="A29" s="82" t="s">
        <v>16</v>
      </c>
      <c r="B29" s="83" t="str">
        <f t="shared" si="0"/>
        <v>04</v>
      </c>
      <c r="C29" s="69"/>
      <c r="D29" s="95"/>
      <c r="E29" s="69"/>
      <c r="F29" s="195" t="s">
        <v>182</v>
      </c>
      <c r="G29" s="196"/>
      <c r="H29" s="196"/>
      <c r="I29" s="196"/>
      <c r="J29" s="196"/>
      <c r="K29" s="196"/>
      <c r="L29" s="197"/>
      <c r="M29" s="85" t="s">
        <v>133</v>
      </c>
      <c r="N29" s="86" t="s">
        <v>133</v>
      </c>
      <c r="O29" s="86" t="s">
        <v>154</v>
      </c>
      <c r="P29" s="88" t="s">
        <v>126</v>
      </c>
      <c r="Q29" s="85" t="s">
        <v>319</v>
      </c>
      <c r="R29" s="195" t="s">
        <v>220</v>
      </c>
      <c r="S29" s="196"/>
      <c r="T29" s="196"/>
      <c r="U29" s="197"/>
      <c r="V29" s="89"/>
      <c r="W29" s="171" t="s">
        <v>365</v>
      </c>
      <c r="X29" s="172"/>
      <c r="Y29" s="163"/>
      <c r="Z29" s="164"/>
      <c r="AC29" s="85"/>
      <c r="AD29" s="85" t="s">
        <v>488</v>
      </c>
      <c r="AE29" s="90" t="s">
        <v>781</v>
      </c>
      <c r="AF29" s="90" t="s">
        <v>781</v>
      </c>
      <c r="AG29" s="90" t="str">
        <f t="shared" si="1"/>
        <v>○</v>
      </c>
      <c r="AH29" s="85" t="s">
        <v>507</v>
      </c>
      <c r="AI29" s="91"/>
      <c r="AJ29" s="90" t="str">
        <f t="shared" si="2"/>
        <v>○</v>
      </c>
      <c r="AK29" s="90" t="str">
        <f t="shared" si="3"/>
        <v>○</v>
      </c>
      <c r="AL29" s="90" t="str">
        <f t="shared" si="4"/>
        <v>郵便番号</v>
      </c>
      <c r="AM29" s="90" t="str">
        <f t="shared" si="5"/>
        <v/>
      </c>
      <c r="AN29" s="85" t="s">
        <v>546</v>
      </c>
      <c r="AO29" s="90" t="str">
        <f t="shared" si="6"/>
        <v/>
      </c>
      <c r="AP29" s="92" t="str">
        <f t="shared" si="7"/>
        <v/>
      </c>
      <c r="AQ29" s="92" t="str">
        <f>IF(AND(AO29&lt;&gt;"",AP29&gt;1),COUNTIF(AO$9:AO29,AO29),"")</f>
        <v/>
      </c>
      <c r="AR29" s="93" t="str">
        <f t="shared" si="8"/>
        <v/>
      </c>
      <c r="AT29" s="65" t="s">
        <v>667</v>
      </c>
      <c r="AU29" s="66" t="s">
        <v>569</v>
      </c>
      <c r="AV29" s="65" t="str">
        <f>IF(COUNTIF($AW$12:$AW29,$AW29)&gt;=2,"//","")</f>
        <v/>
      </c>
      <c r="AW29" s="65" t="str">
        <f t="shared" si="9"/>
        <v>public static final String COVER_JIGYOSHA_JIGYOSHAZIP = "所在地/郵便番号";</v>
      </c>
      <c r="AX29" s="65" t="str">
        <f t="shared" si="10"/>
        <v>XmlConstantGhg1.COVER_JIGYOSHA_JIGYOSHAZIP</v>
      </c>
    </row>
    <row r="30" spans="1:50" s="63" customFormat="1" ht="13.35" customHeight="1">
      <c r="A30" s="82" t="s">
        <v>17</v>
      </c>
      <c r="B30" s="83" t="str">
        <f t="shared" si="0"/>
        <v>04</v>
      </c>
      <c r="C30" s="69"/>
      <c r="D30" s="95"/>
      <c r="E30" s="69"/>
      <c r="F30" s="195" t="s">
        <v>228</v>
      </c>
      <c r="G30" s="196"/>
      <c r="H30" s="196"/>
      <c r="I30" s="196"/>
      <c r="J30" s="196"/>
      <c r="K30" s="196"/>
      <c r="L30" s="197"/>
      <c r="M30" s="85" t="s">
        <v>133</v>
      </c>
      <c r="N30" s="86" t="s">
        <v>133</v>
      </c>
      <c r="O30" s="86" t="s">
        <v>154</v>
      </c>
      <c r="P30" s="88" t="s">
        <v>410</v>
      </c>
      <c r="Q30" s="87" t="s">
        <v>439</v>
      </c>
      <c r="R30" s="209"/>
      <c r="S30" s="210"/>
      <c r="T30" s="210"/>
      <c r="U30" s="211"/>
      <c r="V30" s="96"/>
      <c r="W30" s="171" t="s">
        <v>413</v>
      </c>
      <c r="X30" s="172"/>
      <c r="Y30" s="246"/>
      <c r="Z30" s="247"/>
      <c r="AC30" s="85"/>
      <c r="AD30" s="85" t="s">
        <v>488</v>
      </c>
      <c r="AE30" s="90" t="s">
        <v>781</v>
      </c>
      <c r="AF30" s="90" t="s">
        <v>781</v>
      </c>
      <c r="AG30" s="90" t="str">
        <f t="shared" si="1"/>
        <v>○</v>
      </c>
      <c r="AH30" s="85" t="s">
        <v>551</v>
      </c>
      <c r="AI30" s="91" t="s">
        <v>61</v>
      </c>
      <c r="AJ30" s="90" t="str">
        <f t="shared" si="2"/>
        <v>○</v>
      </c>
      <c r="AK30" s="90" t="str">
        <f t="shared" si="3"/>
        <v>○</v>
      </c>
      <c r="AL30" s="90" t="str">
        <f t="shared" si="4"/>
        <v>文字列</v>
      </c>
      <c r="AM30" s="90" t="str">
        <f t="shared" si="5"/>
        <v>50</v>
      </c>
      <c r="AN30" s="85" t="s">
        <v>546</v>
      </c>
      <c r="AO30" s="90" t="str">
        <f t="shared" si="6"/>
        <v/>
      </c>
      <c r="AP30" s="92" t="str">
        <f t="shared" si="7"/>
        <v/>
      </c>
      <c r="AQ30" s="92" t="str">
        <f>IF(AND(AO30&lt;&gt;"",AP30&gt;1),COUNTIF(AO$9:AO30,AO30),"")</f>
        <v/>
      </c>
      <c r="AR30" s="93" t="str">
        <f t="shared" si="8"/>
        <v/>
      </c>
      <c r="AT30" s="65" t="s">
        <v>668</v>
      </c>
      <c r="AU30" s="66" t="s">
        <v>570</v>
      </c>
      <c r="AV30" s="65" t="str">
        <f>IF(COUNTIF($AW$12:$AW30,$AW30)&gt;=2,"//","")</f>
        <v/>
      </c>
      <c r="AW30" s="65" t="str">
        <f t="shared" si="9"/>
        <v>public static final String COVER_JIGYOSHA_JIGYOSHAADDRESSFURIGANA = "所在地/住所ふりがな";</v>
      </c>
      <c r="AX30" s="65" t="str">
        <f t="shared" si="10"/>
        <v>XmlConstantGhg1.COVER_JIGYOSHA_JIGYOSHAADDRESSFURIGANA</v>
      </c>
    </row>
    <row r="31" spans="1:50" s="63" customFormat="1" ht="13.35" customHeight="1">
      <c r="A31" s="82" t="s">
        <v>145</v>
      </c>
      <c r="B31" s="83" t="str">
        <f t="shared" si="0"/>
        <v>04</v>
      </c>
      <c r="C31" s="69"/>
      <c r="D31" s="95"/>
      <c r="E31" s="69"/>
      <c r="F31" s="195" t="s">
        <v>40</v>
      </c>
      <c r="G31" s="196"/>
      <c r="H31" s="196"/>
      <c r="I31" s="196"/>
      <c r="J31" s="196"/>
      <c r="K31" s="196"/>
      <c r="L31" s="197"/>
      <c r="M31" s="85" t="s">
        <v>133</v>
      </c>
      <c r="N31" s="86" t="s">
        <v>133</v>
      </c>
      <c r="O31" s="86" t="s">
        <v>154</v>
      </c>
      <c r="P31" s="88" t="s">
        <v>125</v>
      </c>
      <c r="Q31" s="87" t="s">
        <v>439</v>
      </c>
      <c r="R31" s="209"/>
      <c r="S31" s="210"/>
      <c r="T31" s="210"/>
      <c r="U31" s="211"/>
      <c r="V31" s="96"/>
      <c r="W31" s="171" t="s">
        <v>414</v>
      </c>
      <c r="X31" s="172"/>
      <c r="Y31" s="246"/>
      <c r="Z31" s="247"/>
      <c r="AC31" s="85"/>
      <c r="AD31" s="85" t="s">
        <v>488</v>
      </c>
      <c r="AE31" s="90" t="s">
        <v>781</v>
      </c>
      <c r="AF31" s="90" t="s">
        <v>781</v>
      </c>
      <c r="AG31" s="90" t="str">
        <f t="shared" si="1"/>
        <v>○</v>
      </c>
      <c r="AH31" s="85" t="s">
        <v>551</v>
      </c>
      <c r="AI31" s="91" t="s">
        <v>61</v>
      </c>
      <c r="AJ31" s="90" t="str">
        <f t="shared" si="2"/>
        <v>○</v>
      </c>
      <c r="AK31" s="90" t="str">
        <f t="shared" si="3"/>
        <v>○</v>
      </c>
      <c r="AL31" s="90" t="str">
        <f t="shared" si="4"/>
        <v>文字列</v>
      </c>
      <c r="AM31" s="90" t="str">
        <f t="shared" si="5"/>
        <v>50</v>
      </c>
      <c r="AN31" s="85" t="s">
        <v>546</v>
      </c>
      <c r="AO31" s="90" t="str">
        <f t="shared" si="6"/>
        <v/>
      </c>
      <c r="AP31" s="92" t="str">
        <f t="shared" si="7"/>
        <v/>
      </c>
      <c r="AQ31" s="92" t="str">
        <f>IF(AND(AO31&lt;&gt;"",AP31&gt;1),COUNTIF(AO$9:AO31,AO31),"")</f>
        <v/>
      </c>
      <c r="AR31" s="93" t="str">
        <f t="shared" si="8"/>
        <v/>
      </c>
      <c r="AT31" s="65" t="s">
        <v>669</v>
      </c>
      <c r="AU31" s="66" t="s">
        <v>571</v>
      </c>
      <c r="AV31" s="65" t="str">
        <f>IF(COUNTIF($AW$12:$AW31,$AW31)&gt;=2,"//","")</f>
        <v/>
      </c>
      <c r="AW31" s="65" t="str">
        <f t="shared" si="9"/>
        <v>public static final String COVER_JIGYOSHA_JIGYOSHAADDRESS = "所在地/住所";</v>
      </c>
      <c r="AX31" s="65" t="str">
        <f t="shared" si="10"/>
        <v>XmlConstantGhg1.COVER_JIGYOSHA_JIGYOSHAADDRESS</v>
      </c>
    </row>
    <row r="32" spans="1:50" s="63" customFormat="1" ht="12">
      <c r="A32" s="82" t="s">
        <v>146</v>
      </c>
      <c r="B32" s="83" t="str">
        <f t="shared" si="0"/>
        <v>03</v>
      </c>
      <c r="C32" s="69"/>
      <c r="D32" s="69"/>
      <c r="E32" s="195" t="s">
        <v>234</v>
      </c>
      <c r="F32" s="196"/>
      <c r="G32" s="196"/>
      <c r="H32" s="196"/>
      <c r="I32" s="196"/>
      <c r="J32" s="196"/>
      <c r="K32" s="196"/>
      <c r="L32" s="197"/>
      <c r="M32" s="85" t="s">
        <v>133</v>
      </c>
      <c r="N32" s="86" t="s">
        <v>18</v>
      </c>
      <c r="O32" s="86" t="s">
        <v>321</v>
      </c>
      <c r="P32" s="88" t="s">
        <v>125</v>
      </c>
      <c r="Q32" s="85" t="s">
        <v>316</v>
      </c>
      <c r="R32" s="195" t="s">
        <v>320</v>
      </c>
      <c r="S32" s="196"/>
      <c r="T32" s="196"/>
      <c r="U32" s="197"/>
      <c r="V32" s="89"/>
      <c r="W32" s="204" t="s">
        <v>368</v>
      </c>
      <c r="X32" s="205"/>
      <c r="Y32" s="206"/>
      <c r="Z32" s="207"/>
      <c r="AC32" s="85"/>
      <c r="AD32" s="85" t="s">
        <v>488</v>
      </c>
      <c r="AE32" s="90" t="s">
        <v>780</v>
      </c>
      <c r="AF32" s="90" t="s">
        <v>781</v>
      </c>
      <c r="AG32" s="90" t="str">
        <f t="shared" si="1"/>
        <v/>
      </c>
      <c r="AH32" s="85" t="s">
        <v>551</v>
      </c>
      <c r="AI32" s="91" t="s">
        <v>102</v>
      </c>
      <c r="AJ32" s="90" t="str">
        <f t="shared" si="2"/>
        <v>○</v>
      </c>
      <c r="AK32" s="90" t="str">
        <f t="shared" si="3"/>
        <v/>
      </c>
      <c r="AL32" s="90" t="str">
        <f t="shared" si="4"/>
        <v>文字列</v>
      </c>
      <c r="AM32" s="90" t="str">
        <f t="shared" si="5"/>
        <v>100</v>
      </c>
      <c r="AN32" s="85" t="s">
        <v>546</v>
      </c>
      <c r="AO32" s="90" t="str">
        <f t="shared" si="6"/>
        <v/>
      </c>
      <c r="AP32" s="92" t="str">
        <f t="shared" si="7"/>
        <v/>
      </c>
      <c r="AQ32" s="92" t="str">
        <f>IF(AND(AO32&lt;&gt;"",AP32&gt;1),COUNTIF(AO$9:AO32,AO32),"")</f>
        <v/>
      </c>
      <c r="AR32" s="93" t="str">
        <f t="shared" si="8"/>
        <v/>
      </c>
      <c r="AT32" s="65" t="s">
        <v>670</v>
      </c>
      <c r="AU32" s="66" t="s">
        <v>572</v>
      </c>
      <c r="AV32" s="65" t="str">
        <f>IF(COUNTIF($AW$12:$AW32,$AW32)&gt;=2,"//","")</f>
        <v/>
      </c>
      <c r="AW32" s="65" t="str">
        <f t="shared" si="9"/>
        <v>public static final String COVER_SHOHYO = "商標又は商号等";</v>
      </c>
      <c r="AX32" s="65" t="str">
        <f t="shared" si="10"/>
        <v>XmlConstantGhg1.COVER_SHOHYO</v>
      </c>
    </row>
    <row r="33" spans="1:50" s="63" customFormat="1" ht="12">
      <c r="A33" s="82" t="s">
        <v>147</v>
      </c>
      <c r="B33" s="83" t="str">
        <f t="shared" si="0"/>
        <v>03</v>
      </c>
      <c r="C33" s="69"/>
      <c r="D33" s="69"/>
      <c r="E33" s="243" t="s">
        <v>235</v>
      </c>
      <c r="F33" s="244"/>
      <c r="G33" s="244"/>
      <c r="H33" s="244"/>
      <c r="I33" s="244"/>
      <c r="J33" s="244"/>
      <c r="K33" s="244"/>
      <c r="L33" s="245"/>
      <c r="M33" s="85" t="s">
        <v>133</v>
      </c>
      <c r="N33" s="86" t="s">
        <v>18</v>
      </c>
      <c r="O33" s="86" t="s">
        <v>154</v>
      </c>
      <c r="P33" s="88" t="s">
        <v>125</v>
      </c>
      <c r="Q33" s="87" t="s">
        <v>421</v>
      </c>
      <c r="R33" s="195"/>
      <c r="S33" s="196"/>
      <c r="T33" s="196"/>
      <c r="U33" s="197"/>
      <c r="V33" s="89"/>
      <c r="W33" s="204" t="s">
        <v>366</v>
      </c>
      <c r="X33" s="205"/>
      <c r="Y33" s="206"/>
      <c r="Z33" s="207"/>
      <c r="AC33" s="85"/>
      <c r="AD33" s="85" t="s">
        <v>488</v>
      </c>
      <c r="AE33" s="90" t="s">
        <v>780</v>
      </c>
      <c r="AF33" s="90" t="s">
        <v>781</v>
      </c>
      <c r="AG33" s="90" t="str">
        <f t="shared" si="1"/>
        <v>○</v>
      </c>
      <c r="AH33" s="85" t="s">
        <v>551</v>
      </c>
      <c r="AI33" s="91" t="s">
        <v>61</v>
      </c>
      <c r="AJ33" s="90" t="str">
        <f t="shared" si="2"/>
        <v>○</v>
      </c>
      <c r="AK33" s="90" t="str">
        <f t="shared" si="3"/>
        <v/>
      </c>
      <c r="AL33" s="90" t="str">
        <f t="shared" si="4"/>
        <v>文字列</v>
      </c>
      <c r="AM33" s="90" t="str">
        <f t="shared" si="5"/>
        <v>50</v>
      </c>
      <c r="AN33" s="85" t="s">
        <v>546</v>
      </c>
      <c r="AO33" s="90" t="str">
        <f t="shared" si="6"/>
        <v/>
      </c>
      <c r="AP33" s="92" t="str">
        <f t="shared" si="7"/>
        <v/>
      </c>
      <c r="AQ33" s="92" t="str">
        <f>IF(AND(AO33&lt;&gt;"",AP33&gt;1),COUNTIF(AO$9:AO33,AO33),"")</f>
        <v/>
      </c>
      <c r="AR33" s="93" t="str">
        <f t="shared" si="8"/>
        <v/>
      </c>
      <c r="AT33" s="65" t="s">
        <v>671</v>
      </c>
      <c r="AU33" s="66" t="s">
        <v>573</v>
      </c>
      <c r="AV33" s="65" t="str">
        <f>IF(COUNTIF($AW$12:$AW33,$AW33)&gt;=2,"//","")</f>
        <v/>
      </c>
      <c r="AW33" s="65" t="str">
        <f t="shared" si="9"/>
        <v>public static final String COVER_JIGYONAME = "特定排出者の主たる事業";</v>
      </c>
      <c r="AX33" s="65" t="str">
        <f t="shared" si="10"/>
        <v>XmlConstantGhg1.COVER_JIGYONAME</v>
      </c>
    </row>
    <row r="34" spans="1:50" s="63" customFormat="1" ht="12">
      <c r="A34" s="82" t="s">
        <v>43</v>
      </c>
      <c r="B34" s="83" t="str">
        <f t="shared" si="0"/>
        <v>03</v>
      </c>
      <c r="C34" s="69"/>
      <c r="D34" s="69"/>
      <c r="E34" s="243" t="s">
        <v>236</v>
      </c>
      <c r="F34" s="244"/>
      <c r="G34" s="244"/>
      <c r="H34" s="244"/>
      <c r="I34" s="244"/>
      <c r="J34" s="244"/>
      <c r="K34" s="244"/>
      <c r="L34" s="245"/>
      <c r="M34" s="85" t="s">
        <v>133</v>
      </c>
      <c r="N34" s="86" t="s">
        <v>18</v>
      </c>
      <c r="O34" s="86" t="s">
        <v>154</v>
      </c>
      <c r="P34" s="88" t="s">
        <v>124</v>
      </c>
      <c r="Q34" s="85" t="s">
        <v>322</v>
      </c>
      <c r="R34" s="195" t="s">
        <v>369</v>
      </c>
      <c r="S34" s="196"/>
      <c r="T34" s="196"/>
      <c r="U34" s="197"/>
      <c r="V34" s="89"/>
      <c r="W34" s="204" t="s">
        <v>367</v>
      </c>
      <c r="X34" s="205"/>
      <c r="Y34" s="206"/>
      <c r="Z34" s="207"/>
      <c r="AC34" s="85"/>
      <c r="AD34" s="85" t="s">
        <v>488</v>
      </c>
      <c r="AE34" s="90" t="s">
        <v>781</v>
      </c>
      <c r="AF34" s="90" t="s">
        <v>781</v>
      </c>
      <c r="AG34" s="90" t="str">
        <f t="shared" si="1"/>
        <v>○</v>
      </c>
      <c r="AH34" s="85" t="s">
        <v>550</v>
      </c>
      <c r="AI34" s="91" t="s">
        <v>23</v>
      </c>
      <c r="AJ34" s="90" t="str">
        <f t="shared" si="2"/>
        <v>○</v>
      </c>
      <c r="AK34" s="90" t="str">
        <f t="shared" si="3"/>
        <v>○</v>
      </c>
      <c r="AL34" s="90" t="str">
        <f t="shared" si="4"/>
        <v>整数</v>
      </c>
      <c r="AM34" s="90" t="str">
        <f t="shared" si="5"/>
        <v>4</v>
      </c>
      <c r="AN34" s="85" t="s">
        <v>546</v>
      </c>
      <c r="AO34" s="90" t="str">
        <f t="shared" si="6"/>
        <v/>
      </c>
      <c r="AP34" s="92" t="str">
        <f t="shared" si="7"/>
        <v/>
      </c>
      <c r="AQ34" s="92" t="str">
        <f>IF(AND(AO34&lt;&gt;"",AP34&gt;1),COUNTIF(AO$9:AO34,AO34),"")</f>
        <v/>
      </c>
      <c r="AR34" s="93" t="str">
        <f t="shared" si="8"/>
        <v/>
      </c>
      <c r="AT34" s="65" t="s">
        <v>672</v>
      </c>
      <c r="AU34" s="66" t="s">
        <v>267</v>
      </c>
      <c r="AV34" s="65" t="str">
        <f>IF(COUNTIF($AW$12:$AW34,$AW34)&gt;=2,"//","")</f>
        <v/>
      </c>
      <c r="AW34" s="65" t="str">
        <f t="shared" si="9"/>
        <v>public static final String COVER_SAIBUNRUINO = "事業コード";</v>
      </c>
      <c r="AX34" s="65" t="str">
        <f t="shared" si="10"/>
        <v>XmlConstantGhg1.COVER_SAIBUNRUINO</v>
      </c>
    </row>
    <row r="35" spans="1:50" s="63" customFormat="1" ht="12">
      <c r="A35" s="82" t="s">
        <v>44</v>
      </c>
      <c r="B35" s="83" t="str">
        <f t="shared" si="0"/>
        <v>03</v>
      </c>
      <c r="C35" s="69"/>
      <c r="D35" s="69"/>
      <c r="E35" s="239" t="s">
        <v>440</v>
      </c>
      <c r="F35" s="188"/>
      <c r="G35" s="188"/>
      <c r="H35" s="188"/>
      <c r="I35" s="188"/>
      <c r="J35" s="188"/>
      <c r="K35" s="188"/>
      <c r="L35" s="189"/>
      <c r="M35" s="85" t="s">
        <v>18</v>
      </c>
      <c r="N35" s="86" t="s">
        <v>441</v>
      </c>
      <c r="O35" s="86"/>
      <c r="P35" s="88"/>
      <c r="Q35" s="85"/>
      <c r="R35" s="195"/>
      <c r="S35" s="196"/>
      <c r="T35" s="196"/>
      <c r="U35" s="197"/>
      <c r="V35" s="89"/>
      <c r="W35" s="204" t="s">
        <v>442</v>
      </c>
      <c r="X35" s="205"/>
      <c r="Y35" s="163"/>
      <c r="Z35" s="164"/>
      <c r="AC35" s="85"/>
      <c r="AD35" s="85"/>
      <c r="AE35" s="90"/>
      <c r="AF35" s="90"/>
      <c r="AG35" s="90" t="str">
        <f t="shared" si="1"/>
        <v/>
      </c>
      <c r="AH35" s="85"/>
      <c r="AI35" s="91"/>
      <c r="AJ35" s="90" t="str">
        <f t="shared" si="2"/>
        <v/>
      </c>
      <c r="AK35" s="90" t="str">
        <f t="shared" si="3"/>
        <v/>
      </c>
      <c r="AL35" s="90" t="str">
        <f t="shared" si="4"/>
        <v/>
      </c>
      <c r="AM35" s="90" t="str">
        <f t="shared" si="5"/>
        <v/>
      </c>
      <c r="AN35" s="85" t="s">
        <v>547</v>
      </c>
      <c r="AO35" s="90" t="str">
        <f t="shared" si="6"/>
        <v/>
      </c>
      <c r="AP35" s="92" t="str">
        <f t="shared" si="7"/>
        <v/>
      </c>
      <c r="AQ35" s="92" t="str">
        <f>IF(AND(AO35&lt;&gt;"",AP35&gt;1),COUNTIF(AO$9:AO35,AO35),"")</f>
        <v/>
      </c>
      <c r="AR35" s="93" t="str">
        <f t="shared" si="8"/>
        <v/>
      </c>
      <c r="AT35" s="65" t="s">
        <v>673</v>
      </c>
      <c r="AU35" s="66" t="s">
        <v>574</v>
      </c>
      <c r="AV35" s="65" t="str">
        <f>IF(COUNTIF($AW$12:$AW35,$AW35)&gt;=2,"//","")</f>
        <v/>
      </c>
      <c r="AW35" s="65" t="str">
        <f t="shared" si="9"/>
        <v>public static final String COVER_DAIJINARRAY = "所管大臣Array";</v>
      </c>
      <c r="AX35" s="65" t="str">
        <f t="shared" si="10"/>
        <v>XmlConstantGhg1.COVER_DAIJINARRAY</v>
      </c>
    </row>
    <row r="36" spans="1:50" s="63" customFormat="1" ht="12">
      <c r="A36" s="82" t="s">
        <v>45</v>
      </c>
      <c r="B36" s="83" t="str">
        <f t="shared" si="0"/>
        <v>04</v>
      </c>
      <c r="C36" s="69"/>
      <c r="D36" s="69"/>
      <c r="E36" s="69"/>
      <c r="F36" s="239" t="s">
        <v>443</v>
      </c>
      <c r="G36" s="188"/>
      <c r="H36" s="188"/>
      <c r="I36" s="188"/>
      <c r="J36" s="188"/>
      <c r="K36" s="188"/>
      <c r="L36" s="189"/>
      <c r="M36" s="85" t="s">
        <v>444</v>
      </c>
      <c r="N36" s="86" t="s">
        <v>445</v>
      </c>
      <c r="O36" s="86"/>
      <c r="P36" s="88"/>
      <c r="Q36" s="85"/>
      <c r="R36" s="195"/>
      <c r="S36" s="196"/>
      <c r="T36" s="196"/>
      <c r="U36" s="197"/>
      <c r="V36" s="89"/>
      <c r="W36" s="204" t="s">
        <v>446</v>
      </c>
      <c r="X36" s="205"/>
      <c r="Y36" s="163"/>
      <c r="Z36" s="164"/>
      <c r="AC36" s="85"/>
      <c r="AD36" s="85"/>
      <c r="AE36" s="90"/>
      <c r="AF36" s="90"/>
      <c r="AG36" s="90" t="str">
        <f t="shared" si="1"/>
        <v/>
      </c>
      <c r="AH36" s="85"/>
      <c r="AI36" s="91"/>
      <c r="AJ36" s="90" t="str">
        <f t="shared" si="2"/>
        <v/>
      </c>
      <c r="AK36" s="90" t="str">
        <f t="shared" si="3"/>
        <v/>
      </c>
      <c r="AL36" s="90" t="str">
        <f t="shared" si="4"/>
        <v/>
      </c>
      <c r="AM36" s="90" t="str">
        <f t="shared" si="5"/>
        <v/>
      </c>
      <c r="AN36" s="85" t="s">
        <v>548</v>
      </c>
      <c r="AO36" s="90" t="str">
        <f t="shared" si="6"/>
        <v>Daijin</v>
      </c>
      <c r="AP36" s="92">
        <f t="shared" si="7"/>
        <v>2</v>
      </c>
      <c r="AQ36" s="92">
        <f>IF(AND(AO36&lt;&gt;"",AP36&gt;1),COUNTIF(AO$9:AO36,AO36),"")</f>
        <v>1</v>
      </c>
      <c r="AR36" s="93" t="str">
        <f t="shared" si="8"/>
        <v>Daijin01</v>
      </c>
      <c r="AT36" s="65" t="s">
        <v>674</v>
      </c>
      <c r="AU36" s="66" t="s">
        <v>575</v>
      </c>
      <c r="AV36" s="65" t="str">
        <f>IF(COUNTIF($AW$12:$AW36,$AW36)&gt;=2,"//","")</f>
        <v/>
      </c>
      <c r="AW36" s="65" t="str">
        <f t="shared" si="9"/>
        <v>public static final String COVER_DAIJIN = "所管大臣";</v>
      </c>
      <c r="AX36" s="65" t="str">
        <f t="shared" si="10"/>
        <v>XmlConstantGhg1.COVER_DAIJIN</v>
      </c>
    </row>
    <row r="37" spans="1:50" s="63" customFormat="1" ht="12">
      <c r="A37" s="82" t="s">
        <v>46</v>
      </c>
      <c r="B37" s="83" t="str">
        <f t="shared" si="0"/>
        <v>05</v>
      </c>
      <c r="C37" s="69"/>
      <c r="D37" s="69"/>
      <c r="E37" s="69"/>
      <c r="F37" s="97"/>
      <c r="G37" s="195" t="s">
        <v>447</v>
      </c>
      <c r="H37" s="196"/>
      <c r="I37" s="196"/>
      <c r="J37" s="196"/>
      <c r="K37" s="196"/>
      <c r="L37" s="197"/>
      <c r="M37" s="85" t="s">
        <v>448</v>
      </c>
      <c r="N37" s="86" t="s">
        <v>449</v>
      </c>
      <c r="O37" s="86" t="s">
        <v>321</v>
      </c>
      <c r="P37" s="88" t="s">
        <v>125</v>
      </c>
      <c r="Q37" s="87" t="s">
        <v>494</v>
      </c>
      <c r="R37" s="195" t="s">
        <v>469</v>
      </c>
      <c r="S37" s="196"/>
      <c r="T37" s="196"/>
      <c r="U37" s="197"/>
      <c r="V37" s="89"/>
      <c r="W37" s="204" t="s">
        <v>451</v>
      </c>
      <c r="X37" s="205"/>
      <c r="Y37" s="163"/>
      <c r="Z37" s="164"/>
      <c r="AC37" s="85"/>
      <c r="AD37" s="85" t="s">
        <v>488</v>
      </c>
      <c r="AE37" s="90" t="s">
        <v>780</v>
      </c>
      <c r="AF37" s="90" t="s">
        <v>780</v>
      </c>
      <c r="AG37" s="90" t="str">
        <f t="shared" si="1"/>
        <v/>
      </c>
      <c r="AH37" s="85" t="s">
        <v>551</v>
      </c>
      <c r="AI37" s="91" t="s">
        <v>8</v>
      </c>
      <c r="AJ37" s="90" t="str">
        <f t="shared" si="2"/>
        <v/>
      </c>
      <c r="AK37" s="90" t="str">
        <f t="shared" si="3"/>
        <v/>
      </c>
      <c r="AL37" s="90" t="str">
        <f t="shared" si="4"/>
        <v/>
      </c>
      <c r="AM37" s="90" t="str">
        <f t="shared" si="5"/>
        <v/>
      </c>
      <c r="AN37" s="85" t="s">
        <v>546</v>
      </c>
      <c r="AO37" s="90" t="str">
        <f t="shared" si="6"/>
        <v/>
      </c>
      <c r="AP37" s="92" t="str">
        <f t="shared" si="7"/>
        <v/>
      </c>
      <c r="AQ37" s="92" t="str">
        <f>IF(AND(AO37&lt;&gt;"",AP37&gt;1),COUNTIF(AO$9:AO37,AO37),"")</f>
        <v/>
      </c>
      <c r="AR37" s="93" t="str">
        <f t="shared" si="8"/>
        <v/>
      </c>
      <c r="AT37" s="65" t="s">
        <v>675</v>
      </c>
      <c r="AU37" s="66" t="s">
        <v>576</v>
      </c>
      <c r="AV37" s="65" t="str">
        <f>IF(COUNTIF($AW$12:$AW37,$AW37)&gt;=2,"//","")</f>
        <v/>
      </c>
      <c r="AW37" s="65" t="str">
        <f t="shared" si="9"/>
        <v>public static final String COVER_DAIJIN_DAIJINNAME = "所管大臣/所管大臣名";</v>
      </c>
      <c r="AX37" s="65" t="str">
        <f t="shared" si="10"/>
        <v>XmlConstantGhg1.COVER_DAIJIN_DAIJINNAME</v>
      </c>
    </row>
    <row r="38" spans="1:50" s="63" customFormat="1" ht="12">
      <c r="A38" s="82" t="s">
        <v>47</v>
      </c>
      <c r="B38" s="83" t="str">
        <f t="shared" si="0"/>
        <v>03</v>
      </c>
      <c r="C38" s="69"/>
      <c r="D38" s="69"/>
      <c r="E38" s="243" t="s">
        <v>415</v>
      </c>
      <c r="F38" s="244"/>
      <c r="G38" s="244"/>
      <c r="H38" s="244"/>
      <c r="I38" s="244"/>
      <c r="J38" s="244"/>
      <c r="K38" s="244"/>
      <c r="L38" s="245"/>
      <c r="M38" s="85" t="s">
        <v>133</v>
      </c>
      <c r="N38" s="86" t="s">
        <v>18</v>
      </c>
      <c r="O38" s="86" t="s">
        <v>154</v>
      </c>
      <c r="P38" s="88" t="s">
        <v>124</v>
      </c>
      <c r="Q38" s="85" t="s">
        <v>315</v>
      </c>
      <c r="R38" s="195"/>
      <c r="S38" s="196"/>
      <c r="T38" s="196"/>
      <c r="U38" s="197"/>
      <c r="V38" s="89"/>
      <c r="W38" s="204" t="s">
        <v>299</v>
      </c>
      <c r="X38" s="205"/>
      <c r="Y38" s="206"/>
      <c r="Z38" s="207"/>
      <c r="AC38" s="85"/>
      <c r="AD38" s="85" t="s">
        <v>488</v>
      </c>
      <c r="AE38" s="90" t="s">
        <v>781</v>
      </c>
      <c r="AF38" s="90" t="s">
        <v>781</v>
      </c>
      <c r="AG38" s="90" t="str">
        <f t="shared" si="1"/>
        <v>○</v>
      </c>
      <c r="AH38" s="85" t="s">
        <v>550</v>
      </c>
      <c r="AI38" s="91" t="s">
        <v>16</v>
      </c>
      <c r="AJ38" s="90" t="str">
        <f t="shared" si="2"/>
        <v>○</v>
      </c>
      <c r="AK38" s="90" t="str">
        <f t="shared" si="3"/>
        <v>○</v>
      </c>
      <c r="AL38" s="90" t="str">
        <f t="shared" si="4"/>
        <v>整数</v>
      </c>
      <c r="AM38" s="90" t="str">
        <f t="shared" si="5"/>
        <v>20</v>
      </c>
      <c r="AN38" s="85" t="s">
        <v>546</v>
      </c>
      <c r="AO38" s="90" t="str">
        <f t="shared" si="6"/>
        <v/>
      </c>
      <c r="AP38" s="92" t="str">
        <f t="shared" si="7"/>
        <v/>
      </c>
      <c r="AQ38" s="92" t="str">
        <f>IF(AND(AO38&lt;&gt;"",AP38&gt;1),COUNTIF(AO$9:AO38,AO38),"")</f>
        <v/>
      </c>
      <c r="AR38" s="93" t="str">
        <f t="shared" si="8"/>
        <v/>
      </c>
      <c r="AT38" s="65" t="s">
        <v>676</v>
      </c>
      <c r="AU38" s="66" t="s">
        <v>577</v>
      </c>
      <c r="AV38" s="65" t="str">
        <f>IF(COUNTIF($AW$12:$AW38,$AW38)&gt;=2,"//","")</f>
        <v/>
      </c>
      <c r="AW38" s="65" t="str">
        <f t="shared" si="9"/>
        <v>public static final String COVER_JUGYOINSU = "特定排出者において常時使用される従業員数";</v>
      </c>
      <c r="AX38" s="65" t="str">
        <f t="shared" si="10"/>
        <v>XmlConstantGhg1.COVER_JUGYOINSU</v>
      </c>
    </row>
    <row r="39" spans="1:50" s="63" customFormat="1" ht="48" customHeight="1">
      <c r="A39" s="82" t="s">
        <v>148</v>
      </c>
      <c r="B39" s="83" t="str">
        <f t="shared" si="0"/>
        <v>03</v>
      </c>
      <c r="C39" s="69"/>
      <c r="D39" s="69"/>
      <c r="E39" s="243" t="s">
        <v>237</v>
      </c>
      <c r="F39" s="244"/>
      <c r="G39" s="244"/>
      <c r="H39" s="244"/>
      <c r="I39" s="244"/>
      <c r="J39" s="244"/>
      <c r="K39" s="244"/>
      <c r="L39" s="245"/>
      <c r="M39" s="85" t="s">
        <v>133</v>
      </c>
      <c r="N39" s="86" t="s">
        <v>18</v>
      </c>
      <c r="O39" s="86" t="s">
        <v>154</v>
      </c>
      <c r="P39" s="88" t="s">
        <v>124</v>
      </c>
      <c r="Q39" s="87" t="s">
        <v>133</v>
      </c>
      <c r="R39" s="168" t="s">
        <v>240</v>
      </c>
      <c r="S39" s="169"/>
      <c r="T39" s="169"/>
      <c r="U39" s="170"/>
      <c r="V39" s="89"/>
      <c r="W39" s="204" t="s">
        <v>370</v>
      </c>
      <c r="X39" s="205"/>
      <c r="Y39" s="190" t="s">
        <v>510</v>
      </c>
      <c r="Z39" s="201"/>
      <c r="AC39" s="85"/>
      <c r="AD39" s="85" t="s">
        <v>488</v>
      </c>
      <c r="AE39" s="90" t="s">
        <v>781</v>
      </c>
      <c r="AF39" s="90" t="s">
        <v>780</v>
      </c>
      <c r="AG39" s="90" t="str">
        <f t="shared" si="1"/>
        <v>○</v>
      </c>
      <c r="AH39" s="85" t="s">
        <v>550</v>
      </c>
      <c r="AI39" s="91" t="s">
        <v>128</v>
      </c>
      <c r="AJ39" s="90" t="str">
        <f t="shared" si="2"/>
        <v>○</v>
      </c>
      <c r="AK39" s="90" t="str">
        <f t="shared" si="3"/>
        <v>○</v>
      </c>
      <c r="AL39" s="90" t="str">
        <f t="shared" si="4"/>
        <v/>
      </c>
      <c r="AM39" s="90" t="str">
        <f t="shared" si="5"/>
        <v/>
      </c>
      <c r="AN39" s="85" t="s">
        <v>546</v>
      </c>
      <c r="AO39" s="90" t="str">
        <f t="shared" si="6"/>
        <v/>
      </c>
      <c r="AP39" s="92" t="str">
        <f t="shared" si="7"/>
        <v/>
      </c>
      <c r="AQ39" s="92" t="str">
        <f>IF(AND(AO39&lt;&gt;"",AP39&gt;1),COUNTIF(AO$9:AO39,AO39),"")</f>
        <v/>
      </c>
      <c r="AR39" s="93" t="str">
        <f t="shared" si="8"/>
        <v/>
      </c>
      <c r="AT39" s="65" t="s">
        <v>677</v>
      </c>
      <c r="AU39" s="66" t="s">
        <v>578</v>
      </c>
      <c r="AV39" s="65" t="str">
        <f>IF(COUNTIF($AW$12:$AW39,$AW39)&gt;=2,"//","")</f>
        <v/>
      </c>
      <c r="AW39" s="65" t="str">
        <f t="shared" si="9"/>
        <v>public static final String COVER_SEIKYUKBN = "権利利益の保護に係る請求の有無";</v>
      </c>
      <c r="AX39" s="65" t="str">
        <f t="shared" si="10"/>
        <v>XmlConstantGhg1.COVER_SEIKYUKBN</v>
      </c>
    </row>
    <row r="40" spans="1:50" s="63" customFormat="1" ht="48" customHeight="1">
      <c r="A40" s="82" t="s">
        <v>149</v>
      </c>
      <c r="B40" s="83" t="str">
        <f t="shared" si="0"/>
        <v>03</v>
      </c>
      <c r="C40" s="69"/>
      <c r="D40" s="69"/>
      <c r="E40" s="243" t="s">
        <v>238</v>
      </c>
      <c r="F40" s="244"/>
      <c r="G40" s="244"/>
      <c r="H40" s="244"/>
      <c r="I40" s="244"/>
      <c r="J40" s="244"/>
      <c r="K40" s="244"/>
      <c r="L40" s="245"/>
      <c r="M40" s="85" t="s">
        <v>133</v>
      </c>
      <c r="N40" s="86" t="s">
        <v>18</v>
      </c>
      <c r="O40" s="86" t="s">
        <v>154</v>
      </c>
      <c r="P40" s="88" t="s">
        <v>124</v>
      </c>
      <c r="Q40" s="87" t="s">
        <v>133</v>
      </c>
      <c r="R40" s="168" t="s">
        <v>240</v>
      </c>
      <c r="S40" s="169"/>
      <c r="T40" s="169"/>
      <c r="U40" s="170"/>
      <c r="V40" s="89"/>
      <c r="W40" s="204" t="s">
        <v>371</v>
      </c>
      <c r="X40" s="205"/>
      <c r="Y40" s="190" t="s">
        <v>510</v>
      </c>
      <c r="Z40" s="201"/>
      <c r="AC40" s="85"/>
      <c r="AD40" s="85" t="s">
        <v>488</v>
      </c>
      <c r="AE40" s="90" t="s">
        <v>781</v>
      </c>
      <c r="AF40" s="90" t="s">
        <v>780</v>
      </c>
      <c r="AG40" s="90" t="str">
        <f t="shared" si="1"/>
        <v>○</v>
      </c>
      <c r="AH40" s="85" t="s">
        <v>550</v>
      </c>
      <c r="AI40" s="91" t="s">
        <v>128</v>
      </c>
      <c r="AJ40" s="90" t="str">
        <f t="shared" si="2"/>
        <v>○</v>
      </c>
      <c r="AK40" s="90" t="str">
        <f t="shared" si="3"/>
        <v>○</v>
      </c>
      <c r="AL40" s="90" t="str">
        <f t="shared" si="4"/>
        <v/>
      </c>
      <c r="AM40" s="90" t="str">
        <f t="shared" si="5"/>
        <v/>
      </c>
      <c r="AN40" s="85" t="s">
        <v>546</v>
      </c>
      <c r="AO40" s="90" t="str">
        <f t="shared" si="6"/>
        <v/>
      </c>
      <c r="AP40" s="92" t="str">
        <f t="shared" si="7"/>
        <v/>
      </c>
      <c r="AQ40" s="92" t="str">
        <f>IF(AND(AO40&lt;&gt;"",AP40&gt;1),COUNTIF(AO$9:AO40,AO40),"")</f>
        <v/>
      </c>
      <c r="AR40" s="93" t="str">
        <f t="shared" si="8"/>
        <v/>
      </c>
      <c r="AT40" s="65" t="s">
        <v>678</v>
      </c>
      <c r="AU40" s="66" t="s">
        <v>579</v>
      </c>
      <c r="AV40" s="65" t="str">
        <f>IF(COUNTIF($AW$12:$AW40,$AW40)&gt;=2,"//","")</f>
        <v/>
      </c>
      <c r="AW40" s="65" t="str">
        <f t="shared" si="9"/>
        <v>public static final String COVER_TEIKYOKBN = "その他の関連情報の提供の有無";</v>
      </c>
      <c r="AX40" s="65" t="str">
        <f t="shared" si="10"/>
        <v>XmlConstantGhg1.COVER_TEIKYOKBN</v>
      </c>
    </row>
    <row r="41" spans="1:50" s="63" customFormat="1" ht="12">
      <c r="A41" s="82" t="s">
        <v>150</v>
      </c>
      <c r="B41" s="83" t="str">
        <f t="shared" si="0"/>
        <v>03</v>
      </c>
      <c r="C41" s="69"/>
      <c r="D41" s="69"/>
      <c r="E41" s="243" t="s">
        <v>239</v>
      </c>
      <c r="F41" s="244"/>
      <c r="G41" s="244"/>
      <c r="H41" s="244"/>
      <c r="I41" s="244"/>
      <c r="J41" s="244"/>
      <c r="K41" s="244"/>
      <c r="L41" s="245"/>
      <c r="M41" s="85" t="s">
        <v>133</v>
      </c>
      <c r="N41" s="86" t="s">
        <v>18</v>
      </c>
      <c r="O41" s="87"/>
      <c r="P41" s="88"/>
      <c r="Q41" s="87"/>
      <c r="R41" s="195"/>
      <c r="S41" s="196"/>
      <c r="T41" s="196"/>
      <c r="U41" s="197"/>
      <c r="V41" s="89"/>
      <c r="W41" s="204" t="s">
        <v>292</v>
      </c>
      <c r="X41" s="205"/>
      <c r="Y41" s="206"/>
      <c r="Z41" s="207"/>
      <c r="AC41" s="85"/>
      <c r="AD41" s="85"/>
      <c r="AE41" s="90"/>
      <c r="AF41" s="90"/>
      <c r="AG41" s="90" t="str">
        <f t="shared" si="1"/>
        <v/>
      </c>
      <c r="AH41" s="85"/>
      <c r="AI41" s="91"/>
      <c r="AJ41" s="90" t="str">
        <f t="shared" si="2"/>
        <v/>
      </c>
      <c r="AK41" s="90" t="str">
        <f t="shared" si="3"/>
        <v/>
      </c>
      <c r="AL41" s="90" t="str">
        <f t="shared" si="4"/>
        <v/>
      </c>
      <c r="AM41" s="90" t="str">
        <f t="shared" si="5"/>
        <v/>
      </c>
      <c r="AN41" s="85" t="s">
        <v>545</v>
      </c>
      <c r="AO41" s="90" t="str">
        <f t="shared" si="6"/>
        <v>Tantosha</v>
      </c>
      <c r="AP41" s="92">
        <f t="shared" si="7"/>
        <v>1</v>
      </c>
      <c r="AQ41" s="92" t="str">
        <f>IF(AND(AO41&lt;&gt;"",AP41&gt;1),COUNTIF(AO$9:AO41,AO41),"")</f>
        <v/>
      </c>
      <c r="AR41" s="93" t="str">
        <f t="shared" si="8"/>
        <v/>
      </c>
      <c r="AT41" s="65" t="s">
        <v>679</v>
      </c>
      <c r="AU41" s="66" t="s">
        <v>580</v>
      </c>
      <c r="AV41" s="65" t="str">
        <f>IF(COUNTIF($AW$12:$AW41,$AW41)&gt;=2,"//","")</f>
        <v/>
      </c>
      <c r="AW41" s="65" t="str">
        <f t="shared" si="9"/>
        <v>public static final String COVER_TANTOSHA = "担当者";</v>
      </c>
      <c r="AX41" s="65" t="str">
        <f t="shared" si="10"/>
        <v>XmlConstantGhg1.COVER_TANTOSHA</v>
      </c>
    </row>
    <row r="42" spans="1:50" s="63" customFormat="1" ht="12">
      <c r="A42" s="82" t="s">
        <v>151</v>
      </c>
      <c r="B42" s="83" t="str">
        <f t="shared" si="0"/>
        <v>04</v>
      </c>
      <c r="C42" s="69"/>
      <c r="D42" s="95"/>
      <c r="E42" s="99"/>
      <c r="F42" s="243" t="s">
        <v>241</v>
      </c>
      <c r="G42" s="244"/>
      <c r="H42" s="244"/>
      <c r="I42" s="244"/>
      <c r="J42" s="244"/>
      <c r="K42" s="244"/>
      <c r="L42" s="245"/>
      <c r="M42" s="85" t="s">
        <v>133</v>
      </c>
      <c r="N42" s="86" t="s">
        <v>133</v>
      </c>
      <c r="O42" s="87" t="s">
        <v>332</v>
      </c>
      <c r="P42" s="88" t="s">
        <v>125</v>
      </c>
      <c r="Q42" s="87" t="s">
        <v>1269</v>
      </c>
      <c r="R42" s="195"/>
      <c r="S42" s="196"/>
      <c r="T42" s="196"/>
      <c r="U42" s="197"/>
      <c r="V42" s="89"/>
      <c r="W42" s="171" t="s">
        <v>293</v>
      </c>
      <c r="X42" s="172"/>
      <c r="Y42" s="163"/>
      <c r="Z42" s="164"/>
      <c r="AA42" s="144"/>
      <c r="AC42" s="85"/>
      <c r="AD42" s="85" t="s">
        <v>488</v>
      </c>
      <c r="AE42" s="90" t="s">
        <v>780</v>
      </c>
      <c r="AF42" s="90" t="s">
        <v>781</v>
      </c>
      <c r="AG42" s="90" t="str">
        <f t="shared" si="1"/>
        <v/>
      </c>
      <c r="AH42" s="85" t="s">
        <v>551</v>
      </c>
      <c r="AI42" s="91" t="s">
        <v>16</v>
      </c>
      <c r="AJ42" s="90" t="str">
        <f t="shared" si="2"/>
        <v>○</v>
      </c>
      <c r="AK42" s="90" t="str">
        <f t="shared" si="3"/>
        <v/>
      </c>
      <c r="AL42" s="90" t="str">
        <f t="shared" si="4"/>
        <v>文字列</v>
      </c>
      <c r="AM42" s="90" t="str">
        <f t="shared" si="5"/>
        <v>20</v>
      </c>
      <c r="AN42" s="85" t="s">
        <v>546</v>
      </c>
      <c r="AO42" s="90" t="str">
        <f t="shared" si="6"/>
        <v/>
      </c>
      <c r="AP42" s="92" t="str">
        <f t="shared" si="7"/>
        <v/>
      </c>
      <c r="AQ42" s="92" t="str">
        <f>IF(AND(AO42&lt;&gt;"",AP42&gt;1),COUNTIF(AO$9:AO42,AO42),"")</f>
        <v/>
      </c>
      <c r="AR42" s="93" t="str">
        <f t="shared" si="8"/>
        <v/>
      </c>
      <c r="AT42" s="65" t="s">
        <v>680</v>
      </c>
      <c r="AU42" s="66" t="s">
        <v>581</v>
      </c>
      <c r="AV42" s="65" t="str">
        <f>IF(COUNTIF($AW$12:$AW42,$AW42)&gt;=2,"//","")</f>
        <v/>
      </c>
      <c r="AW42" s="65" t="str">
        <f t="shared" si="9"/>
        <v>public static final String COVER_TANTOSHA_BUSHO = "担当者/部署";</v>
      </c>
      <c r="AX42" s="65" t="str">
        <f t="shared" si="10"/>
        <v>XmlConstantGhg1.COVER_TANTOSHA_BUSHO</v>
      </c>
    </row>
    <row r="43" spans="1:50" s="63" customFormat="1" ht="12">
      <c r="A43" s="82" t="s">
        <v>152</v>
      </c>
      <c r="B43" s="83" t="str">
        <f t="shared" si="0"/>
        <v>04</v>
      </c>
      <c r="C43" s="69"/>
      <c r="D43" s="95"/>
      <c r="E43" s="69"/>
      <c r="F43" s="243" t="s">
        <v>242</v>
      </c>
      <c r="G43" s="244"/>
      <c r="H43" s="244"/>
      <c r="I43" s="244"/>
      <c r="J43" s="244"/>
      <c r="K43" s="244"/>
      <c r="L43" s="245"/>
      <c r="M43" s="85" t="s">
        <v>133</v>
      </c>
      <c r="N43" s="86" t="s">
        <v>133</v>
      </c>
      <c r="O43" s="87" t="s">
        <v>332</v>
      </c>
      <c r="P43" s="88" t="s">
        <v>410</v>
      </c>
      <c r="Q43" s="87" t="s">
        <v>455</v>
      </c>
      <c r="R43" s="195"/>
      <c r="S43" s="196"/>
      <c r="T43" s="196"/>
      <c r="U43" s="197"/>
      <c r="V43" s="89"/>
      <c r="W43" s="171" t="s">
        <v>416</v>
      </c>
      <c r="X43" s="172"/>
      <c r="Y43" s="163"/>
      <c r="Z43" s="164"/>
      <c r="AC43" s="85"/>
      <c r="AD43" s="85" t="s">
        <v>488</v>
      </c>
      <c r="AE43" s="90" t="s">
        <v>780</v>
      </c>
      <c r="AF43" s="90" t="s">
        <v>781</v>
      </c>
      <c r="AG43" s="90" t="str">
        <f t="shared" si="1"/>
        <v/>
      </c>
      <c r="AH43" s="85" t="s">
        <v>551</v>
      </c>
      <c r="AI43" s="91" t="s">
        <v>11</v>
      </c>
      <c r="AJ43" s="90" t="str">
        <f t="shared" si="2"/>
        <v>○</v>
      </c>
      <c r="AK43" s="90" t="str">
        <f t="shared" si="3"/>
        <v/>
      </c>
      <c r="AL43" s="90" t="str">
        <f t="shared" si="4"/>
        <v>文字列</v>
      </c>
      <c r="AM43" s="90" t="str">
        <f t="shared" si="5"/>
        <v>15</v>
      </c>
      <c r="AN43" s="85" t="s">
        <v>546</v>
      </c>
      <c r="AO43" s="90" t="str">
        <f t="shared" si="6"/>
        <v/>
      </c>
      <c r="AP43" s="92" t="str">
        <f t="shared" si="7"/>
        <v/>
      </c>
      <c r="AQ43" s="92" t="str">
        <f>IF(AND(AO43&lt;&gt;"",AP43&gt;1),COUNTIF(AO$9:AO43,AO43),"")</f>
        <v/>
      </c>
      <c r="AR43" s="93" t="str">
        <f t="shared" si="8"/>
        <v/>
      </c>
      <c r="AT43" s="65" t="s">
        <v>681</v>
      </c>
      <c r="AU43" s="66" t="s">
        <v>582</v>
      </c>
      <c r="AV43" s="65" t="str">
        <f>IF(COUNTIF($AW$12:$AW43,$AW43)&gt;=2,"//","")</f>
        <v/>
      </c>
      <c r="AW43" s="65" t="str">
        <f t="shared" si="9"/>
        <v>public static final String COVER_TANTOSHA_NAMEFURIGANA = "担当者/氏名ふりがな";</v>
      </c>
      <c r="AX43" s="65" t="str">
        <f t="shared" si="10"/>
        <v>XmlConstantGhg1.COVER_TANTOSHA_NAMEFURIGANA</v>
      </c>
    </row>
    <row r="44" spans="1:50" s="63" customFormat="1" ht="12">
      <c r="A44" s="82" t="s">
        <v>343</v>
      </c>
      <c r="B44" s="83" t="str">
        <f t="shared" si="0"/>
        <v>04</v>
      </c>
      <c r="C44" s="69"/>
      <c r="D44" s="95"/>
      <c r="E44" s="69"/>
      <c r="F44" s="243" t="s">
        <v>164</v>
      </c>
      <c r="G44" s="244"/>
      <c r="H44" s="244"/>
      <c r="I44" s="244"/>
      <c r="J44" s="244"/>
      <c r="K44" s="244"/>
      <c r="L44" s="245"/>
      <c r="M44" s="85" t="s">
        <v>133</v>
      </c>
      <c r="N44" s="86" t="s">
        <v>133</v>
      </c>
      <c r="O44" s="87" t="s">
        <v>332</v>
      </c>
      <c r="P44" s="88" t="s">
        <v>125</v>
      </c>
      <c r="Q44" s="87" t="s">
        <v>456</v>
      </c>
      <c r="R44" s="195"/>
      <c r="S44" s="196"/>
      <c r="T44" s="196"/>
      <c r="U44" s="197"/>
      <c r="V44" s="89"/>
      <c r="W44" s="171" t="s">
        <v>372</v>
      </c>
      <c r="X44" s="172"/>
      <c r="Y44" s="163"/>
      <c r="Z44" s="164"/>
      <c r="AC44" s="85"/>
      <c r="AD44" s="85" t="s">
        <v>488</v>
      </c>
      <c r="AE44" s="90" t="s">
        <v>780</v>
      </c>
      <c r="AF44" s="90" t="s">
        <v>781</v>
      </c>
      <c r="AG44" s="90" t="str">
        <f t="shared" si="1"/>
        <v/>
      </c>
      <c r="AH44" s="85" t="s">
        <v>551</v>
      </c>
      <c r="AI44" s="91" t="s">
        <v>11</v>
      </c>
      <c r="AJ44" s="90" t="str">
        <f t="shared" si="2"/>
        <v>○</v>
      </c>
      <c r="AK44" s="90" t="str">
        <f t="shared" si="3"/>
        <v/>
      </c>
      <c r="AL44" s="90" t="str">
        <f t="shared" si="4"/>
        <v>文字列</v>
      </c>
      <c r="AM44" s="90" t="str">
        <f t="shared" si="5"/>
        <v>15</v>
      </c>
      <c r="AN44" s="85" t="s">
        <v>546</v>
      </c>
      <c r="AO44" s="90" t="str">
        <f t="shared" si="6"/>
        <v/>
      </c>
      <c r="AP44" s="92" t="str">
        <f t="shared" si="7"/>
        <v/>
      </c>
      <c r="AQ44" s="92" t="str">
        <f>IF(AND(AO44&lt;&gt;"",AP44&gt;1),COUNTIF(AO$9:AO44,AO44),"")</f>
        <v/>
      </c>
      <c r="AR44" s="93" t="str">
        <f t="shared" si="8"/>
        <v/>
      </c>
      <c r="AT44" s="65" t="s">
        <v>682</v>
      </c>
      <c r="AU44" s="66" t="s">
        <v>583</v>
      </c>
      <c r="AV44" s="65" t="str">
        <f>IF(COUNTIF($AW$12:$AW44,$AW44)&gt;=2,"//","")</f>
        <v/>
      </c>
      <c r="AW44" s="65" t="str">
        <f t="shared" si="9"/>
        <v>public static final String COVER_TANTOSHA_NAME = "担当者/氏名";</v>
      </c>
      <c r="AX44" s="65" t="str">
        <f t="shared" si="10"/>
        <v>XmlConstantGhg1.COVER_TANTOSHA_NAME</v>
      </c>
    </row>
    <row r="45" spans="1:50" s="63" customFormat="1" ht="12">
      <c r="A45" s="82" t="s">
        <v>153</v>
      </c>
      <c r="B45" s="83" t="str">
        <f t="shared" si="0"/>
        <v>04</v>
      </c>
      <c r="C45" s="69"/>
      <c r="D45" s="95"/>
      <c r="E45" s="69"/>
      <c r="F45" s="243" t="s">
        <v>165</v>
      </c>
      <c r="G45" s="244"/>
      <c r="H45" s="244"/>
      <c r="I45" s="244"/>
      <c r="J45" s="244"/>
      <c r="K45" s="244"/>
      <c r="L45" s="245"/>
      <c r="M45" s="85" t="s">
        <v>133</v>
      </c>
      <c r="N45" s="86" t="s">
        <v>133</v>
      </c>
      <c r="O45" s="87" t="s">
        <v>332</v>
      </c>
      <c r="P45" s="88" t="s">
        <v>125</v>
      </c>
      <c r="Q45" s="87" t="s">
        <v>315</v>
      </c>
      <c r="R45" s="195" t="s">
        <v>466</v>
      </c>
      <c r="S45" s="196"/>
      <c r="T45" s="196"/>
      <c r="U45" s="197"/>
      <c r="V45" s="89"/>
      <c r="W45" s="171" t="s">
        <v>205</v>
      </c>
      <c r="X45" s="172"/>
      <c r="Y45" s="163"/>
      <c r="Z45" s="164"/>
      <c r="AC45" s="85"/>
      <c r="AD45" s="85" t="s">
        <v>488</v>
      </c>
      <c r="AE45" s="90" t="s">
        <v>780</v>
      </c>
      <c r="AF45" s="90" t="s">
        <v>781</v>
      </c>
      <c r="AG45" s="90" t="str">
        <f t="shared" si="1"/>
        <v/>
      </c>
      <c r="AH45" s="85" t="s">
        <v>529</v>
      </c>
      <c r="AI45" s="91"/>
      <c r="AJ45" s="90" t="str">
        <f t="shared" si="2"/>
        <v>○</v>
      </c>
      <c r="AK45" s="90" t="str">
        <f t="shared" si="3"/>
        <v/>
      </c>
      <c r="AL45" s="90" t="str">
        <f t="shared" si="4"/>
        <v>電話番号</v>
      </c>
      <c r="AM45" s="90" t="str">
        <f t="shared" si="5"/>
        <v/>
      </c>
      <c r="AN45" s="85" t="s">
        <v>546</v>
      </c>
      <c r="AO45" s="90" t="str">
        <f t="shared" si="6"/>
        <v/>
      </c>
      <c r="AP45" s="92" t="str">
        <f t="shared" si="7"/>
        <v/>
      </c>
      <c r="AQ45" s="92" t="str">
        <f>IF(AND(AO45&lt;&gt;"",AP45&gt;1),COUNTIF(AO$9:AO45,AO45),"")</f>
        <v/>
      </c>
      <c r="AR45" s="93" t="str">
        <f t="shared" si="8"/>
        <v/>
      </c>
      <c r="AT45" s="65" t="s">
        <v>683</v>
      </c>
      <c r="AU45" s="66" t="s">
        <v>584</v>
      </c>
      <c r="AV45" s="65" t="str">
        <f>IF(COUNTIF($AW$12:$AW45,$AW45)&gt;=2,"//","")</f>
        <v/>
      </c>
      <c r="AW45" s="65" t="str">
        <f t="shared" si="9"/>
        <v>public static final String COVER_TANTOSHA_TEL = "担当者/電話番号";</v>
      </c>
      <c r="AX45" s="65" t="str">
        <f t="shared" si="10"/>
        <v>XmlConstantGhg1.COVER_TANTOSHA_TEL</v>
      </c>
    </row>
    <row r="46" spans="1:50" s="63" customFormat="1" ht="12">
      <c r="A46" s="82" t="s">
        <v>48</v>
      </c>
      <c r="B46" s="83" t="str">
        <f t="shared" ref="B46:B108" si="11">IF(C46&lt;&gt;"","01",IF(D46&lt;&gt;"","02",IF(E46&lt;&gt;"","03",IF(F46&lt;&gt;"","04",IF(G46&lt;&gt;"","05",IF(H46&lt;&gt;"","06",IF(I46&lt;&gt;"","07",IF(J46&lt;&gt;"","08",IF(K46&lt;&gt;"","09","10")))))))))</f>
        <v>04</v>
      </c>
      <c r="C46" s="69"/>
      <c r="D46" s="95"/>
      <c r="E46" s="97"/>
      <c r="F46" s="243" t="s">
        <v>1252</v>
      </c>
      <c r="G46" s="244"/>
      <c r="H46" s="244"/>
      <c r="I46" s="244"/>
      <c r="J46" s="244"/>
      <c r="K46" s="244"/>
      <c r="L46" s="245"/>
      <c r="M46" s="85" t="s">
        <v>133</v>
      </c>
      <c r="N46" s="86" t="s">
        <v>133</v>
      </c>
      <c r="O46" s="87" t="s">
        <v>323</v>
      </c>
      <c r="P46" s="88" t="s">
        <v>125</v>
      </c>
      <c r="Q46" s="87" t="s">
        <v>1271</v>
      </c>
      <c r="R46" s="195"/>
      <c r="S46" s="196"/>
      <c r="T46" s="196"/>
      <c r="U46" s="197"/>
      <c r="V46" s="89"/>
      <c r="W46" s="171" t="s">
        <v>1253</v>
      </c>
      <c r="X46" s="172"/>
      <c r="Y46" s="163"/>
      <c r="Z46" s="164"/>
      <c r="AC46" s="85"/>
      <c r="AD46" s="85" t="s">
        <v>488</v>
      </c>
      <c r="AE46" s="90" t="s">
        <v>780</v>
      </c>
      <c r="AF46" s="90" t="s">
        <v>781</v>
      </c>
      <c r="AG46" s="90" t="str">
        <f t="shared" ref="AG46" si="12">IF(OR(O46="○",O46="〇"),"○","")</f>
        <v/>
      </c>
      <c r="AH46" s="85" t="s">
        <v>529</v>
      </c>
      <c r="AI46" s="91"/>
      <c r="AJ46" s="90" t="str">
        <f t="shared" ref="AJ46" si="13">IF(AND(AE46="不要",AF46="不要"),"",IF(AD46&lt;&gt;"",AD46,""))</f>
        <v>○</v>
      </c>
      <c r="AK46" s="90" t="str">
        <f t="shared" ref="AK46" si="14">IF(AE46="要",AG46,"")</f>
        <v/>
      </c>
      <c r="AL46" s="90" t="str">
        <f t="shared" ref="AL46" si="15">IF(AF46="要",IF(AH46&lt;&gt;"",AH46,""),"")</f>
        <v>電話番号</v>
      </c>
      <c r="AM46" s="90" t="str">
        <f t="shared" ref="AM46" si="16">IF(AF46="要",IF(AI46&lt;&gt;"",AI46,""),"")</f>
        <v/>
      </c>
      <c r="AN46" s="85" t="s">
        <v>546</v>
      </c>
      <c r="AO46" s="90" t="str">
        <f t="shared" ref="AO46" si="17">IF(OR(AN46="Class",AN46="Array"),W46,"")</f>
        <v/>
      </c>
      <c r="AP46" s="92" t="str">
        <f t="shared" si="7"/>
        <v/>
      </c>
      <c r="AQ46" s="92" t="str">
        <f>IF(AND(AO46&lt;&gt;"",AP46&gt;1),COUNTIF(AO$9:AO46,AO46),"")</f>
        <v/>
      </c>
      <c r="AR46" s="93" t="str">
        <f t="shared" ref="AR46" si="18">IF(AQ46&lt;&gt;"",SUBSTITUTE(AO46&amp;TEXT(AQ46,"00"),"_",""),"")</f>
        <v/>
      </c>
      <c r="AT46" s="65" t="s">
        <v>683</v>
      </c>
      <c r="AU46" s="66" t="s">
        <v>584</v>
      </c>
      <c r="AV46" s="65" t="str">
        <f>IF(COUNTIF($AW$12:$AW46,$AW46)&gt;=2,"//","")</f>
        <v>//</v>
      </c>
      <c r="AW46" s="65" t="str">
        <f t="shared" ref="AW46" si="19">IF(AND(AT46&lt;&gt;"",AU46&lt;&gt;""),"public static final String "&amp;AT46 &amp; " = """ &amp; AU46&amp;""";","")</f>
        <v>public static final String COVER_TANTOSHA_TEL = "担当者/電話番号";</v>
      </c>
      <c r="AX46" s="65" t="str">
        <f t="shared" ref="AX46" si="20">IF(AT46&lt;&gt;"","XmlConstantGhg1."&amp;AT46,"")</f>
        <v>XmlConstantGhg1.COVER_TANTOSHA_TEL</v>
      </c>
    </row>
    <row r="47" spans="1:50" s="63" customFormat="1" ht="33.75" customHeight="1">
      <c r="A47" s="82" t="s">
        <v>49</v>
      </c>
      <c r="B47" s="83" t="str">
        <f t="shared" si="11"/>
        <v>02</v>
      </c>
      <c r="C47" s="69"/>
      <c r="D47" s="202" t="s">
        <v>243</v>
      </c>
      <c r="E47" s="174"/>
      <c r="F47" s="174"/>
      <c r="G47" s="174"/>
      <c r="H47" s="174"/>
      <c r="I47" s="174"/>
      <c r="J47" s="174"/>
      <c r="K47" s="174"/>
      <c r="L47" s="175"/>
      <c r="M47" s="85" t="s">
        <v>133</v>
      </c>
      <c r="N47" s="86" t="s">
        <v>18</v>
      </c>
      <c r="O47" s="87"/>
      <c r="P47" s="88"/>
      <c r="Q47" s="87"/>
      <c r="R47" s="168" t="s">
        <v>244</v>
      </c>
      <c r="S47" s="169"/>
      <c r="T47" s="169"/>
      <c r="U47" s="170"/>
      <c r="V47" s="89"/>
      <c r="W47" s="171" t="s">
        <v>300</v>
      </c>
      <c r="X47" s="172"/>
      <c r="Y47" s="163"/>
      <c r="Z47" s="164"/>
      <c r="AC47" s="85"/>
      <c r="AD47" s="85"/>
      <c r="AE47" s="90"/>
      <c r="AF47" s="90"/>
      <c r="AG47" s="90" t="str">
        <f t="shared" si="1"/>
        <v/>
      </c>
      <c r="AH47" s="85"/>
      <c r="AI47" s="91"/>
      <c r="AJ47" s="90" t="str">
        <f t="shared" si="2"/>
        <v/>
      </c>
      <c r="AK47" s="90" t="str">
        <f t="shared" si="3"/>
        <v/>
      </c>
      <c r="AL47" s="90" t="str">
        <f t="shared" si="4"/>
        <v/>
      </c>
      <c r="AM47" s="90" t="str">
        <f t="shared" si="5"/>
        <v/>
      </c>
      <c r="AN47" s="85" t="s">
        <v>545</v>
      </c>
      <c r="AO47" s="90" t="str">
        <f t="shared" si="6"/>
        <v>Hokokusho_01</v>
      </c>
      <c r="AP47" s="92">
        <f t="shared" si="7"/>
        <v>1</v>
      </c>
      <c r="AQ47" s="92" t="str">
        <f>IF(AND(AO47&lt;&gt;"",AP47&gt;1),COUNTIF(AO$9:AO47,AO47),"")</f>
        <v/>
      </c>
      <c r="AR47" s="93" t="str">
        <f t="shared" si="8"/>
        <v/>
      </c>
      <c r="AT47" s="65" t="s">
        <v>684</v>
      </c>
      <c r="AU47" s="66" t="s">
        <v>585</v>
      </c>
      <c r="AV47" s="65" t="str">
        <f>IF(COUNTIF($AW$12:$AW47,$AW47)&gt;=2,"//","")</f>
        <v/>
      </c>
      <c r="AW47" s="65" t="str">
        <f t="shared" si="9"/>
        <v>public static final String TABLE01 = "第1表(温室効果ガス算定排出量)";</v>
      </c>
      <c r="AX47" s="65" t="str">
        <f t="shared" si="10"/>
        <v>XmlConstantGhg1.TABLE01</v>
      </c>
    </row>
    <row r="48" spans="1:50" s="63" customFormat="1" ht="12">
      <c r="A48" s="82" t="s">
        <v>50</v>
      </c>
      <c r="B48" s="83" t="str">
        <f t="shared" si="11"/>
        <v>03</v>
      </c>
      <c r="C48" s="69"/>
      <c r="D48" s="84"/>
      <c r="E48" s="196" t="s">
        <v>130</v>
      </c>
      <c r="F48" s="196"/>
      <c r="G48" s="196"/>
      <c r="H48" s="196"/>
      <c r="I48" s="196"/>
      <c r="J48" s="196"/>
      <c r="K48" s="196"/>
      <c r="L48" s="197"/>
      <c r="M48" s="85" t="s">
        <v>133</v>
      </c>
      <c r="N48" s="86" t="s">
        <v>18</v>
      </c>
      <c r="O48" s="86" t="s">
        <v>154</v>
      </c>
      <c r="P48" s="88" t="s">
        <v>158</v>
      </c>
      <c r="Q48" s="85" t="s">
        <v>322</v>
      </c>
      <c r="R48" s="195" t="s">
        <v>219</v>
      </c>
      <c r="S48" s="196"/>
      <c r="T48" s="196"/>
      <c r="U48" s="197"/>
      <c r="V48" s="89"/>
      <c r="W48" s="171" t="s">
        <v>191</v>
      </c>
      <c r="X48" s="172"/>
      <c r="Y48" s="163"/>
      <c r="Z48" s="164"/>
      <c r="AC48" s="85"/>
      <c r="AD48" s="85" t="s">
        <v>488</v>
      </c>
      <c r="AE48" s="90" t="s">
        <v>781</v>
      </c>
      <c r="AF48" s="90" t="s">
        <v>781</v>
      </c>
      <c r="AG48" s="90" t="str">
        <f t="shared" si="1"/>
        <v>○</v>
      </c>
      <c r="AH48" s="85" t="s">
        <v>530</v>
      </c>
      <c r="AI48" s="91"/>
      <c r="AJ48" s="90" t="str">
        <f t="shared" si="2"/>
        <v>○</v>
      </c>
      <c r="AK48" s="90" t="str">
        <f t="shared" si="3"/>
        <v>○</v>
      </c>
      <c r="AL48" s="90" t="str">
        <f t="shared" si="4"/>
        <v>年度</v>
      </c>
      <c r="AM48" s="90" t="str">
        <f t="shared" si="5"/>
        <v/>
      </c>
      <c r="AN48" s="85" t="s">
        <v>546</v>
      </c>
      <c r="AO48" s="90" t="str">
        <f t="shared" si="6"/>
        <v/>
      </c>
      <c r="AP48" s="92" t="str">
        <f t="shared" si="7"/>
        <v/>
      </c>
      <c r="AQ48" s="92" t="str">
        <f>IF(AND(AO48&lt;&gt;"",AP48&gt;1),COUNTIF(AO$9:AO48,AO48),"")</f>
        <v/>
      </c>
      <c r="AR48" s="93" t="str">
        <f t="shared" si="8"/>
        <v/>
      </c>
      <c r="AT48" s="65" t="s">
        <v>685</v>
      </c>
      <c r="AU48" s="66" t="s">
        <v>586</v>
      </c>
      <c r="AV48" s="65" t="str">
        <f>IF(COUNTIF($AW$12:$AW48,$AW48)&gt;=2,"//","")</f>
        <v/>
      </c>
      <c r="AW48" s="65" t="str">
        <f t="shared" si="9"/>
        <v>public static final String TABLE01_HAISHUTSUNENDO = "排出年度";</v>
      </c>
      <c r="AX48" s="65" t="str">
        <f t="shared" si="10"/>
        <v>XmlConstantGhg1.TABLE01_HAISHUTSUNENDO</v>
      </c>
    </row>
    <row r="49" spans="1:50" s="63" customFormat="1" ht="12">
      <c r="A49" s="82" t="s">
        <v>51</v>
      </c>
      <c r="B49" s="83" t="str">
        <f t="shared" si="11"/>
        <v>03</v>
      </c>
      <c r="C49" s="69"/>
      <c r="D49" s="69"/>
      <c r="E49" s="239" t="s">
        <v>245</v>
      </c>
      <c r="F49" s="188"/>
      <c r="G49" s="188"/>
      <c r="H49" s="188"/>
      <c r="I49" s="188"/>
      <c r="J49" s="188"/>
      <c r="K49" s="188"/>
      <c r="L49" s="189"/>
      <c r="M49" s="85" t="s">
        <v>133</v>
      </c>
      <c r="N49" s="86" t="s">
        <v>18</v>
      </c>
      <c r="O49" s="87"/>
      <c r="P49" s="88"/>
      <c r="Q49" s="87"/>
      <c r="R49" s="195"/>
      <c r="S49" s="196"/>
      <c r="T49" s="196"/>
      <c r="U49" s="197"/>
      <c r="V49" s="89"/>
      <c r="W49" s="171" t="s">
        <v>381</v>
      </c>
      <c r="X49" s="172"/>
      <c r="Y49" s="163"/>
      <c r="Z49" s="164"/>
      <c r="AC49" s="85"/>
      <c r="AD49" s="85"/>
      <c r="AE49" s="90"/>
      <c r="AF49" s="90"/>
      <c r="AG49" s="90" t="str">
        <f t="shared" si="1"/>
        <v/>
      </c>
      <c r="AH49" s="85"/>
      <c r="AI49" s="91"/>
      <c r="AJ49" s="90" t="str">
        <f t="shared" si="2"/>
        <v/>
      </c>
      <c r="AK49" s="90" t="str">
        <f t="shared" si="3"/>
        <v/>
      </c>
      <c r="AL49" s="90" t="str">
        <f t="shared" si="4"/>
        <v/>
      </c>
      <c r="AM49" s="90" t="str">
        <f t="shared" si="5"/>
        <v/>
      </c>
      <c r="AN49" s="85" t="s">
        <v>545</v>
      </c>
      <c r="AO49" s="90" t="str">
        <f t="shared" si="6"/>
        <v>Co2_JigyoZentai</v>
      </c>
      <c r="AP49" s="92">
        <f t="shared" si="7"/>
        <v>1</v>
      </c>
      <c r="AQ49" s="92" t="str">
        <f>IF(AND(AO49&lt;&gt;"",AP49&gt;1),COUNTIF(AO$9:AO49,AO49),"")</f>
        <v/>
      </c>
      <c r="AR49" s="93" t="str">
        <f t="shared" si="8"/>
        <v/>
      </c>
      <c r="AT49" s="65" t="s">
        <v>686</v>
      </c>
      <c r="AU49" s="66" t="s">
        <v>587</v>
      </c>
      <c r="AV49" s="65" t="str">
        <f>IF(COUNTIF($AW$12:$AW49,$AW49)&gt;=2,"//","")</f>
        <v/>
      </c>
      <c r="AW49" s="65" t="str">
        <f t="shared" si="9"/>
        <v>public static final String TABLE01_CO2JIGYOZENTAI = "特定排出者全体";</v>
      </c>
      <c r="AX49" s="65" t="str">
        <f t="shared" si="10"/>
        <v>XmlConstantGhg1.TABLE01_CO2JIGYOZENTAI</v>
      </c>
    </row>
    <row r="50" spans="1:50" s="63" customFormat="1" ht="84" customHeight="1">
      <c r="A50" s="82" t="s">
        <v>52</v>
      </c>
      <c r="B50" s="83" t="str">
        <f t="shared" si="11"/>
        <v>04</v>
      </c>
      <c r="C50" s="69"/>
      <c r="D50" s="69"/>
      <c r="E50" s="69"/>
      <c r="F50" s="187" t="s">
        <v>1114</v>
      </c>
      <c r="G50" s="174"/>
      <c r="H50" s="174"/>
      <c r="I50" s="174"/>
      <c r="J50" s="174"/>
      <c r="K50" s="174"/>
      <c r="L50" s="175"/>
      <c r="M50" s="85" t="s">
        <v>133</v>
      </c>
      <c r="N50" s="86" t="s">
        <v>18</v>
      </c>
      <c r="O50" s="86" t="s">
        <v>321</v>
      </c>
      <c r="P50" s="88" t="s">
        <v>124</v>
      </c>
      <c r="Q50" s="100" t="s">
        <v>457</v>
      </c>
      <c r="R50" s="168" t="s">
        <v>1116</v>
      </c>
      <c r="S50" s="169"/>
      <c r="T50" s="169"/>
      <c r="U50" s="170"/>
      <c r="V50" s="133"/>
      <c r="W50" s="204" t="s">
        <v>373</v>
      </c>
      <c r="X50" s="205"/>
      <c r="Y50" s="206"/>
      <c r="Z50" s="207"/>
      <c r="AA50" s="134"/>
      <c r="AC50" s="85"/>
      <c r="AD50" s="85" t="s">
        <v>488</v>
      </c>
      <c r="AE50" s="90" t="s">
        <v>780</v>
      </c>
      <c r="AF50" s="90" t="s">
        <v>781</v>
      </c>
      <c r="AG50" s="90" t="str">
        <f t="shared" si="1"/>
        <v/>
      </c>
      <c r="AH50" s="85" t="s">
        <v>550</v>
      </c>
      <c r="AI50" s="91" t="s">
        <v>6</v>
      </c>
      <c r="AJ50" s="90" t="str">
        <f t="shared" si="2"/>
        <v>○</v>
      </c>
      <c r="AK50" s="90" t="str">
        <f t="shared" si="3"/>
        <v/>
      </c>
      <c r="AL50" s="90" t="str">
        <f t="shared" si="4"/>
        <v>整数</v>
      </c>
      <c r="AM50" s="90" t="str">
        <f t="shared" si="5"/>
        <v>10</v>
      </c>
      <c r="AN50" s="85" t="s">
        <v>546</v>
      </c>
      <c r="AO50" s="90" t="str">
        <f t="shared" si="6"/>
        <v/>
      </c>
      <c r="AP50" s="92" t="str">
        <f t="shared" si="7"/>
        <v/>
      </c>
      <c r="AQ50" s="92" t="str">
        <f>IF(AND(AO50&lt;&gt;"",AP50&gt;1),COUNTIF(AO$9:AO50,AO50),"")</f>
        <v/>
      </c>
      <c r="AR50" s="93" t="str">
        <f t="shared" si="8"/>
        <v/>
      </c>
      <c r="AT50" s="65" t="s">
        <v>687</v>
      </c>
      <c r="AU50" s="66" t="s">
        <v>588</v>
      </c>
      <c r="AV50" s="65" t="str">
        <f>IF(COUNTIF($AW$12:$AW50,$AW50)&gt;=2,"//","")</f>
        <v/>
      </c>
      <c r="AW50" s="65" t="str">
        <f t="shared" si="9"/>
        <v>public static final String TABLE01_CO2JIGYOZENTAI_CO2 = "特定排出者全体/①エネルギー起源CO2";</v>
      </c>
      <c r="AX50" s="65" t="str">
        <f t="shared" si="10"/>
        <v>XmlConstantGhg1.TABLE01_CO2JIGYOZENTAI_CO2</v>
      </c>
    </row>
    <row r="51" spans="1:50" s="63" customFormat="1" ht="84" customHeight="1">
      <c r="A51" s="82" t="s">
        <v>53</v>
      </c>
      <c r="B51" s="83" t="str">
        <f t="shared" si="11"/>
        <v>04</v>
      </c>
      <c r="C51" s="69"/>
      <c r="D51" s="69"/>
      <c r="E51" s="69"/>
      <c r="F51" s="187" t="s">
        <v>1333</v>
      </c>
      <c r="G51" s="174"/>
      <c r="H51" s="174"/>
      <c r="I51" s="174"/>
      <c r="J51" s="174"/>
      <c r="K51" s="174"/>
      <c r="L51" s="175"/>
      <c r="M51" s="85" t="s">
        <v>133</v>
      </c>
      <c r="N51" s="86" t="s">
        <v>18</v>
      </c>
      <c r="O51" s="86" t="s">
        <v>321</v>
      </c>
      <c r="P51" s="88" t="s">
        <v>124</v>
      </c>
      <c r="Q51" s="100" t="s">
        <v>336</v>
      </c>
      <c r="R51" s="168" t="s">
        <v>1004</v>
      </c>
      <c r="S51" s="169"/>
      <c r="T51" s="169"/>
      <c r="U51" s="170"/>
      <c r="V51" s="133"/>
      <c r="W51" s="204" t="s">
        <v>1005</v>
      </c>
      <c r="X51" s="205"/>
      <c r="Y51" s="206"/>
      <c r="Z51" s="207"/>
      <c r="AA51" s="134"/>
      <c r="AC51" s="85"/>
      <c r="AD51" s="85"/>
      <c r="AE51" s="90"/>
      <c r="AF51" s="90"/>
      <c r="AG51" s="90"/>
      <c r="AH51" s="85"/>
      <c r="AI51" s="91"/>
      <c r="AJ51" s="90"/>
      <c r="AK51" s="90"/>
      <c r="AL51" s="90"/>
      <c r="AM51" s="90"/>
      <c r="AN51" s="85"/>
      <c r="AO51" s="90"/>
      <c r="AP51" s="92"/>
      <c r="AQ51" s="92"/>
      <c r="AR51" s="93"/>
      <c r="AT51" s="65"/>
      <c r="AU51" s="66"/>
      <c r="AV51" s="65"/>
      <c r="AW51" s="65"/>
      <c r="AX51" s="65"/>
    </row>
    <row r="52" spans="1:50" s="63" customFormat="1" ht="84" customHeight="1">
      <c r="A52" s="82" t="s">
        <v>54</v>
      </c>
      <c r="B52" s="83" t="str">
        <f t="shared" si="11"/>
        <v>04</v>
      </c>
      <c r="C52" s="69"/>
      <c r="D52" s="69"/>
      <c r="E52" s="69"/>
      <c r="F52" s="190" t="s">
        <v>1115</v>
      </c>
      <c r="G52" s="191"/>
      <c r="H52" s="191"/>
      <c r="I52" s="191"/>
      <c r="J52" s="191"/>
      <c r="K52" s="191"/>
      <c r="L52" s="192"/>
      <c r="M52" s="85" t="s">
        <v>133</v>
      </c>
      <c r="N52" s="86" t="s">
        <v>18</v>
      </c>
      <c r="O52" s="86" t="s">
        <v>321</v>
      </c>
      <c r="P52" s="88" t="s">
        <v>124</v>
      </c>
      <c r="Q52" s="100" t="s">
        <v>336</v>
      </c>
      <c r="R52" s="168" t="s">
        <v>1334</v>
      </c>
      <c r="S52" s="169"/>
      <c r="T52" s="169"/>
      <c r="U52" s="170"/>
      <c r="V52" s="133"/>
      <c r="W52" s="204" t="s">
        <v>1101</v>
      </c>
      <c r="X52" s="205"/>
      <c r="Y52" s="206"/>
      <c r="Z52" s="207"/>
      <c r="AA52" s="134"/>
      <c r="AC52" s="85"/>
      <c r="AD52" s="85" t="s">
        <v>488</v>
      </c>
      <c r="AE52" s="90" t="s">
        <v>780</v>
      </c>
      <c r="AF52" s="90" t="s">
        <v>781</v>
      </c>
      <c r="AG52" s="90" t="str">
        <f>IF(OR(O52="○",O52="〇"),"○","")</f>
        <v/>
      </c>
      <c r="AH52" s="85" t="s">
        <v>550</v>
      </c>
      <c r="AI52" s="91" t="s">
        <v>6</v>
      </c>
      <c r="AJ52" s="90" t="str">
        <f>IF(AND(AE52="不要",AF52="不要"),"",IF(AD52&lt;&gt;"",AD52,""))</f>
        <v>○</v>
      </c>
      <c r="AK52" s="90" t="str">
        <f>IF(AE52="要",AG52,"")</f>
        <v/>
      </c>
      <c r="AL52" s="90" t="str">
        <f>IF(AF52="要",IF(AH52&lt;&gt;"",AH52,""),"")</f>
        <v>整数</v>
      </c>
      <c r="AM52" s="90" t="str">
        <f>IF(AF52="要",IF(AI52&lt;&gt;"",AI52,""),"")</f>
        <v>10</v>
      </c>
      <c r="AN52" s="85" t="s">
        <v>546</v>
      </c>
      <c r="AO52" s="90" t="str">
        <f>IF(OR(AN52="Class",AN52="Array"),W52,"")</f>
        <v/>
      </c>
      <c r="AP52" s="92" t="str">
        <f t="shared" ref="AP52:AP64" si="21">IF(AO52&lt;&gt;"",COUNTIF(AO:AO,AO52),"")</f>
        <v/>
      </c>
      <c r="AQ52" s="92" t="str">
        <f>IF(AND(AO52&lt;&gt;"",AP52&gt;1),COUNTIF(AO$9:AO52,AO52),"")</f>
        <v/>
      </c>
      <c r="AR52" s="93" t="str">
        <f>IF(AQ52&lt;&gt;"",SUBSTITUTE(AO52&amp;TEXT(AQ52,"00"),"_",""),"")</f>
        <v/>
      </c>
      <c r="AT52" s="65" t="s">
        <v>688</v>
      </c>
      <c r="AU52" s="66" t="s">
        <v>589</v>
      </c>
      <c r="AV52" s="65" t="str">
        <f>IF(COUNTIF($AW$12:$AW52,$AW52)&gt;=2,"//","")</f>
        <v/>
      </c>
      <c r="AW52" s="65" t="str">
        <f>IF(AND(AT52&lt;&gt;"",AU52&lt;&gt;""),"public static final String "&amp;AT52 &amp; " = """ &amp; AU52&amp;""";","")</f>
        <v>public static final String TABLE01_CO2JIGYOZENTAI_HICO2 = "特定排出者全体/②非エネルギー起源CO2";</v>
      </c>
      <c r="AX52" s="65" t="str">
        <f>IF(AT52&lt;&gt;"","XmlConstantGhg1."&amp;AT52,"")</f>
        <v>XmlConstantGhg1.TABLE01_CO2JIGYOZENTAI_HICO2</v>
      </c>
    </row>
    <row r="53" spans="1:50" s="63" customFormat="1" ht="84" customHeight="1">
      <c r="A53" s="82" t="s">
        <v>55</v>
      </c>
      <c r="B53" s="83" t="str">
        <f t="shared" si="11"/>
        <v>04</v>
      </c>
      <c r="C53" s="69"/>
      <c r="D53" s="69"/>
      <c r="E53" s="69"/>
      <c r="F53" s="168" t="s">
        <v>1335</v>
      </c>
      <c r="G53" s="169"/>
      <c r="H53" s="169"/>
      <c r="I53" s="169"/>
      <c r="J53" s="169"/>
      <c r="K53" s="169"/>
      <c r="L53" s="170"/>
      <c r="M53" s="85" t="s">
        <v>133</v>
      </c>
      <c r="N53" s="86" t="s">
        <v>18</v>
      </c>
      <c r="O53" s="86" t="s">
        <v>321</v>
      </c>
      <c r="P53" s="88" t="s">
        <v>124</v>
      </c>
      <c r="Q53" s="100" t="s">
        <v>457</v>
      </c>
      <c r="R53" s="168" t="s">
        <v>472</v>
      </c>
      <c r="S53" s="169"/>
      <c r="T53" s="169"/>
      <c r="U53" s="170"/>
      <c r="V53" s="133"/>
      <c r="W53" s="204" t="s">
        <v>374</v>
      </c>
      <c r="X53" s="205"/>
      <c r="Y53" s="206"/>
      <c r="Z53" s="207"/>
      <c r="AA53" s="134"/>
      <c r="AC53" s="85"/>
      <c r="AD53" s="85" t="s">
        <v>488</v>
      </c>
      <c r="AE53" s="90" t="s">
        <v>780</v>
      </c>
      <c r="AF53" s="90" t="s">
        <v>781</v>
      </c>
      <c r="AG53" s="90" t="str">
        <f t="shared" si="1"/>
        <v/>
      </c>
      <c r="AH53" s="85" t="s">
        <v>550</v>
      </c>
      <c r="AI53" s="91" t="s">
        <v>6</v>
      </c>
      <c r="AJ53" s="90" t="str">
        <f t="shared" si="2"/>
        <v>○</v>
      </c>
      <c r="AK53" s="90" t="str">
        <f t="shared" si="3"/>
        <v/>
      </c>
      <c r="AL53" s="90" t="str">
        <f t="shared" si="4"/>
        <v>整数</v>
      </c>
      <c r="AM53" s="90" t="str">
        <f t="shared" si="5"/>
        <v>10</v>
      </c>
      <c r="AN53" s="85" t="s">
        <v>546</v>
      </c>
      <c r="AO53" s="90" t="str">
        <f t="shared" si="6"/>
        <v/>
      </c>
      <c r="AP53" s="92" t="str">
        <f t="shared" si="21"/>
        <v/>
      </c>
      <c r="AQ53" s="92" t="str">
        <f>IF(AND(AO53&lt;&gt;"",AP53&gt;1),COUNTIF(AO$9:AO53,AO53),"")</f>
        <v/>
      </c>
      <c r="AR53" s="93" t="str">
        <f t="shared" si="8"/>
        <v/>
      </c>
      <c r="AT53" s="65" t="s">
        <v>688</v>
      </c>
      <c r="AU53" s="66" t="s">
        <v>589</v>
      </c>
      <c r="AV53" s="65" t="str">
        <f>IF(COUNTIF($AW$12:$AW53,$AW53)&gt;=2,"//","")</f>
        <v>//</v>
      </c>
      <c r="AW53" s="65" t="str">
        <f t="shared" si="9"/>
        <v>public static final String TABLE01_CO2JIGYOZENTAI_HICO2 = "特定排出者全体/②非エネルギー起源CO2";</v>
      </c>
      <c r="AX53" s="65" t="str">
        <f t="shared" si="10"/>
        <v>XmlConstantGhg1.TABLE01_CO2JIGYOZENTAI_HICO2</v>
      </c>
    </row>
    <row r="54" spans="1:50" s="63" customFormat="1" ht="84" customHeight="1">
      <c r="A54" s="82" t="s">
        <v>56</v>
      </c>
      <c r="B54" s="83" t="str">
        <f t="shared" si="11"/>
        <v>04</v>
      </c>
      <c r="C54" s="69"/>
      <c r="D54" s="69"/>
      <c r="E54" s="69"/>
      <c r="F54" s="168" t="s">
        <v>1336</v>
      </c>
      <c r="G54" s="169"/>
      <c r="H54" s="169"/>
      <c r="I54" s="169"/>
      <c r="J54" s="169"/>
      <c r="K54" s="169"/>
      <c r="L54" s="170"/>
      <c r="M54" s="85" t="s">
        <v>133</v>
      </c>
      <c r="N54" s="86" t="s">
        <v>18</v>
      </c>
      <c r="O54" s="86" t="s">
        <v>321</v>
      </c>
      <c r="P54" s="88" t="s">
        <v>124</v>
      </c>
      <c r="Q54" s="100" t="s">
        <v>457</v>
      </c>
      <c r="R54" s="168" t="s">
        <v>473</v>
      </c>
      <c r="S54" s="169"/>
      <c r="T54" s="169"/>
      <c r="U54" s="170"/>
      <c r="V54" s="133"/>
      <c r="W54" s="204" t="s">
        <v>417</v>
      </c>
      <c r="X54" s="205"/>
      <c r="Y54" s="206"/>
      <c r="Z54" s="207"/>
      <c r="AA54" s="134"/>
      <c r="AC54" s="85"/>
      <c r="AD54" s="85" t="s">
        <v>488</v>
      </c>
      <c r="AE54" s="90" t="s">
        <v>780</v>
      </c>
      <c r="AF54" s="90" t="s">
        <v>781</v>
      </c>
      <c r="AG54" s="90" t="str">
        <f t="shared" si="1"/>
        <v/>
      </c>
      <c r="AH54" s="85" t="s">
        <v>550</v>
      </c>
      <c r="AI54" s="91" t="s">
        <v>6</v>
      </c>
      <c r="AJ54" s="90" t="str">
        <f t="shared" si="2"/>
        <v>○</v>
      </c>
      <c r="AK54" s="90" t="str">
        <f t="shared" si="3"/>
        <v/>
      </c>
      <c r="AL54" s="90" t="str">
        <f t="shared" si="4"/>
        <v>整数</v>
      </c>
      <c r="AM54" s="90" t="str">
        <f t="shared" si="5"/>
        <v>10</v>
      </c>
      <c r="AN54" s="85" t="s">
        <v>546</v>
      </c>
      <c r="AO54" s="90" t="str">
        <f t="shared" si="6"/>
        <v/>
      </c>
      <c r="AP54" s="92" t="str">
        <f t="shared" si="21"/>
        <v/>
      </c>
      <c r="AQ54" s="92" t="str">
        <f>IF(AND(AO54&lt;&gt;"",AP54&gt;1),COUNTIF(AO$9:AO54,AO54),"")</f>
        <v/>
      </c>
      <c r="AR54" s="93" t="str">
        <f t="shared" si="8"/>
        <v/>
      </c>
      <c r="AT54" s="65" t="s">
        <v>689</v>
      </c>
      <c r="AU54" s="66" t="s">
        <v>590</v>
      </c>
      <c r="AV54" s="65" t="str">
        <f>IF(COUNTIF($AW$12:$AW54,$AW54)&gt;=2,"//","")</f>
        <v/>
      </c>
      <c r="AW54" s="65" t="str">
        <f t="shared" si="9"/>
        <v>public static final String TABLE01_CO2JIGYOZENTAI_HAIKIBUTSUHICO2 = "特定排出者全体/③廃棄物の原燃料使用に伴う非エネルギー起源CO2";</v>
      </c>
      <c r="AX54" s="65" t="str">
        <f t="shared" si="10"/>
        <v>XmlConstantGhg1.TABLE01_CO2JIGYOZENTAI_HAIKIBUTSUHICO2</v>
      </c>
    </row>
    <row r="55" spans="1:50" s="63" customFormat="1" ht="84" customHeight="1">
      <c r="A55" s="82" t="s">
        <v>57</v>
      </c>
      <c r="B55" s="83" t="str">
        <f t="shared" si="11"/>
        <v>04</v>
      </c>
      <c r="C55" s="69"/>
      <c r="D55" s="69"/>
      <c r="E55" s="69"/>
      <c r="F55" s="168" t="s">
        <v>1337</v>
      </c>
      <c r="G55" s="169"/>
      <c r="H55" s="169"/>
      <c r="I55" s="169"/>
      <c r="J55" s="169"/>
      <c r="K55" s="169"/>
      <c r="L55" s="170"/>
      <c r="M55" s="85" t="s">
        <v>133</v>
      </c>
      <c r="N55" s="86" t="s">
        <v>18</v>
      </c>
      <c r="O55" s="86" t="s">
        <v>321</v>
      </c>
      <c r="P55" s="88" t="s">
        <v>124</v>
      </c>
      <c r="Q55" s="100" t="s">
        <v>457</v>
      </c>
      <c r="R55" s="168" t="s">
        <v>1096</v>
      </c>
      <c r="S55" s="169"/>
      <c r="T55" s="169"/>
      <c r="U55" s="170"/>
      <c r="V55" s="133"/>
      <c r="W55" s="204" t="s">
        <v>375</v>
      </c>
      <c r="X55" s="205"/>
      <c r="Y55" s="206"/>
      <c r="Z55" s="207"/>
      <c r="AA55" s="134"/>
      <c r="AC55" s="85"/>
      <c r="AD55" s="85" t="s">
        <v>488</v>
      </c>
      <c r="AE55" s="90" t="s">
        <v>780</v>
      </c>
      <c r="AF55" s="90" t="s">
        <v>781</v>
      </c>
      <c r="AG55" s="90" t="str">
        <f t="shared" si="1"/>
        <v/>
      </c>
      <c r="AH55" s="85" t="s">
        <v>550</v>
      </c>
      <c r="AI55" s="91" t="s">
        <v>6</v>
      </c>
      <c r="AJ55" s="90" t="str">
        <f t="shared" si="2"/>
        <v>○</v>
      </c>
      <c r="AK55" s="90" t="str">
        <f t="shared" si="3"/>
        <v/>
      </c>
      <c r="AL55" s="90" t="str">
        <f t="shared" si="4"/>
        <v>整数</v>
      </c>
      <c r="AM55" s="90" t="str">
        <f t="shared" si="5"/>
        <v>10</v>
      </c>
      <c r="AN55" s="85" t="s">
        <v>546</v>
      </c>
      <c r="AO55" s="90" t="str">
        <f t="shared" si="6"/>
        <v/>
      </c>
      <c r="AP55" s="92" t="str">
        <f t="shared" si="21"/>
        <v/>
      </c>
      <c r="AQ55" s="92" t="str">
        <f>IF(AND(AO55&lt;&gt;"",AP55&gt;1),COUNTIF(AO$9:AO55,AO55),"")</f>
        <v/>
      </c>
      <c r="AR55" s="93" t="str">
        <f t="shared" si="8"/>
        <v/>
      </c>
      <c r="AT55" s="65" t="s">
        <v>690</v>
      </c>
      <c r="AU55" s="66" t="s">
        <v>591</v>
      </c>
      <c r="AV55" s="65" t="str">
        <f>IF(COUNTIF($AW$12:$AW55,$AW55)&gt;=2,"//","")</f>
        <v/>
      </c>
      <c r="AW55" s="65" t="str">
        <f t="shared" si="9"/>
        <v>public static final String TABLE01_CO2JIGYOZENTAI_METAN = "特定排出者全体/④メタン";</v>
      </c>
      <c r="AX55" s="65" t="str">
        <f t="shared" si="10"/>
        <v>XmlConstantGhg1.TABLE01_CO2JIGYOZENTAI_METAN</v>
      </c>
    </row>
    <row r="56" spans="1:50" s="63" customFormat="1" ht="84" customHeight="1">
      <c r="A56" s="82" t="s">
        <v>58</v>
      </c>
      <c r="B56" s="83" t="str">
        <f t="shared" si="11"/>
        <v>04</v>
      </c>
      <c r="C56" s="69"/>
      <c r="D56" s="69"/>
      <c r="E56" s="69"/>
      <c r="F56" s="168" t="s">
        <v>1338</v>
      </c>
      <c r="G56" s="169"/>
      <c r="H56" s="169"/>
      <c r="I56" s="169"/>
      <c r="J56" s="169"/>
      <c r="K56" s="169"/>
      <c r="L56" s="170"/>
      <c r="M56" s="85" t="s">
        <v>133</v>
      </c>
      <c r="N56" s="86" t="s">
        <v>18</v>
      </c>
      <c r="O56" s="86" t="s">
        <v>321</v>
      </c>
      <c r="P56" s="88" t="s">
        <v>124</v>
      </c>
      <c r="Q56" s="100" t="s">
        <v>457</v>
      </c>
      <c r="R56" s="168" t="s">
        <v>474</v>
      </c>
      <c r="S56" s="169"/>
      <c r="T56" s="169"/>
      <c r="U56" s="170"/>
      <c r="V56" s="133"/>
      <c r="W56" s="204" t="s">
        <v>376</v>
      </c>
      <c r="X56" s="205"/>
      <c r="Y56" s="206"/>
      <c r="Z56" s="207"/>
      <c r="AA56" s="134"/>
      <c r="AC56" s="85"/>
      <c r="AD56" s="85" t="s">
        <v>488</v>
      </c>
      <c r="AE56" s="90" t="s">
        <v>780</v>
      </c>
      <c r="AF56" s="90" t="s">
        <v>781</v>
      </c>
      <c r="AG56" s="90" t="str">
        <f t="shared" si="1"/>
        <v/>
      </c>
      <c r="AH56" s="85" t="s">
        <v>550</v>
      </c>
      <c r="AI56" s="91" t="s">
        <v>6</v>
      </c>
      <c r="AJ56" s="90" t="str">
        <f t="shared" si="2"/>
        <v>○</v>
      </c>
      <c r="AK56" s="90" t="str">
        <f t="shared" si="3"/>
        <v/>
      </c>
      <c r="AL56" s="90" t="str">
        <f t="shared" si="4"/>
        <v>整数</v>
      </c>
      <c r="AM56" s="90" t="str">
        <f t="shared" si="5"/>
        <v>10</v>
      </c>
      <c r="AN56" s="85" t="s">
        <v>546</v>
      </c>
      <c r="AO56" s="90" t="str">
        <f t="shared" si="6"/>
        <v/>
      </c>
      <c r="AP56" s="92" t="str">
        <f t="shared" si="21"/>
        <v/>
      </c>
      <c r="AQ56" s="92" t="str">
        <f>IF(AND(AO56&lt;&gt;"",AP56&gt;1),COUNTIF(AO$9:AO56,AO56),"")</f>
        <v/>
      </c>
      <c r="AR56" s="93" t="str">
        <f t="shared" si="8"/>
        <v/>
      </c>
      <c r="AT56" s="65" t="s">
        <v>691</v>
      </c>
      <c r="AU56" s="66" t="s">
        <v>592</v>
      </c>
      <c r="AV56" s="65" t="str">
        <f>IF(COUNTIF($AW$12:$AW56,$AW56)&gt;=2,"//","")</f>
        <v/>
      </c>
      <c r="AW56" s="65" t="str">
        <f t="shared" si="9"/>
        <v>public static final String TABLE01_CO2JIGYOZENTAI_N2O = "特定排出者全体/⑤N2O";</v>
      </c>
      <c r="AX56" s="65" t="str">
        <f t="shared" si="10"/>
        <v>XmlConstantGhg1.TABLE01_CO2JIGYOZENTAI_N2O</v>
      </c>
    </row>
    <row r="57" spans="1:50" s="63" customFormat="1" ht="84" customHeight="1">
      <c r="A57" s="82" t="s">
        <v>59</v>
      </c>
      <c r="B57" s="83" t="str">
        <f t="shared" si="11"/>
        <v>04</v>
      </c>
      <c r="C57" s="69"/>
      <c r="D57" s="69"/>
      <c r="E57" s="69"/>
      <c r="F57" s="168" t="s">
        <v>1339</v>
      </c>
      <c r="G57" s="169"/>
      <c r="H57" s="169"/>
      <c r="I57" s="169"/>
      <c r="J57" s="169"/>
      <c r="K57" s="169"/>
      <c r="L57" s="170"/>
      <c r="M57" s="85" t="s">
        <v>133</v>
      </c>
      <c r="N57" s="86" t="s">
        <v>18</v>
      </c>
      <c r="O57" s="86" t="s">
        <v>321</v>
      </c>
      <c r="P57" s="88" t="s">
        <v>124</v>
      </c>
      <c r="Q57" s="100" t="s">
        <v>457</v>
      </c>
      <c r="R57" s="168" t="s">
        <v>475</v>
      </c>
      <c r="S57" s="169"/>
      <c r="T57" s="169"/>
      <c r="U57" s="170"/>
      <c r="V57" s="133"/>
      <c r="W57" s="204" t="s">
        <v>377</v>
      </c>
      <c r="X57" s="205"/>
      <c r="Y57" s="206"/>
      <c r="Z57" s="207"/>
      <c r="AA57" s="134"/>
      <c r="AC57" s="85"/>
      <c r="AD57" s="85" t="s">
        <v>488</v>
      </c>
      <c r="AE57" s="90" t="s">
        <v>780</v>
      </c>
      <c r="AF57" s="90" t="s">
        <v>781</v>
      </c>
      <c r="AG57" s="90" t="str">
        <f t="shared" si="1"/>
        <v/>
      </c>
      <c r="AH57" s="85" t="s">
        <v>550</v>
      </c>
      <c r="AI57" s="91" t="s">
        <v>6</v>
      </c>
      <c r="AJ57" s="90" t="str">
        <f t="shared" si="2"/>
        <v>○</v>
      </c>
      <c r="AK57" s="90" t="str">
        <f t="shared" si="3"/>
        <v/>
      </c>
      <c r="AL57" s="90" t="str">
        <f t="shared" si="4"/>
        <v>整数</v>
      </c>
      <c r="AM57" s="90" t="str">
        <f t="shared" si="5"/>
        <v>10</v>
      </c>
      <c r="AN57" s="85" t="s">
        <v>546</v>
      </c>
      <c r="AO57" s="90" t="str">
        <f t="shared" si="6"/>
        <v/>
      </c>
      <c r="AP57" s="92" t="str">
        <f t="shared" si="21"/>
        <v/>
      </c>
      <c r="AQ57" s="92" t="str">
        <f>IF(AND(AO57&lt;&gt;"",AP57&gt;1),COUNTIF(AO$9:AO57,AO57),"")</f>
        <v/>
      </c>
      <c r="AR57" s="93" t="str">
        <f t="shared" si="8"/>
        <v/>
      </c>
      <c r="AT57" s="65" t="s">
        <v>692</v>
      </c>
      <c r="AU57" s="66" t="s">
        <v>593</v>
      </c>
      <c r="AV57" s="65" t="str">
        <f>IF(COUNTIF($AW$12:$AW57,$AW57)&gt;=2,"//","")</f>
        <v/>
      </c>
      <c r="AW57" s="65" t="str">
        <f t="shared" si="9"/>
        <v>public static final String TABLE01_CO2JIGYOZENTAI_HFC = "特定排出者全体/⑥HFC";</v>
      </c>
      <c r="AX57" s="65" t="str">
        <f t="shared" si="10"/>
        <v>XmlConstantGhg1.TABLE01_CO2JIGYOZENTAI_HFC</v>
      </c>
    </row>
    <row r="58" spans="1:50" s="63" customFormat="1" ht="84" customHeight="1">
      <c r="A58" s="82" t="s">
        <v>60</v>
      </c>
      <c r="B58" s="83" t="str">
        <f t="shared" si="11"/>
        <v>04</v>
      </c>
      <c r="C58" s="69"/>
      <c r="D58" s="69"/>
      <c r="E58" s="69"/>
      <c r="F58" s="168" t="s">
        <v>1340</v>
      </c>
      <c r="G58" s="169"/>
      <c r="H58" s="169"/>
      <c r="I58" s="169"/>
      <c r="J58" s="169"/>
      <c r="K58" s="169"/>
      <c r="L58" s="170"/>
      <c r="M58" s="85" t="s">
        <v>133</v>
      </c>
      <c r="N58" s="86" t="s">
        <v>18</v>
      </c>
      <c r="O58" s="86" t="s">
        <v>321</v>
      </c>
      <c r="P58" s="88" t="s">
        <v>124</v>
      </c>
      <c r="Q58" s="100" t="s">
        <v>457</v>
      </c>
      <c r="R58" s="168" t="s">
        <v>476</v>
      </c>
      <c r="S58" s="169"/>
      <c r="T58" s="169"/>
      <c r="U58" s="170"/>
      <c r="V58" s="133"/>
      <c r="W58" s="204" t="s">
        <v>378</v>
      </c>
      <c r="X58" s="205"/>
      <c r="Y58" s="206"/>
      <c r="Z58" s="207"/>
      <c r="AA58" s="134"/>
      <c r="AC58" s="85"/>
      <c r="AD58" s="85" t="s">
        <v>488</v>
      </c>
      <c r="AE58" s="90" t="s">
        <v>780</v>
      </c>
      <c r="AF58" s="90" t="s">
        <v>781</v>
      </c>
      <c r="AG58" s="90" t="str">
        <f t="shared" si="1"/>
        <v/>
      </c>
      <c r="AH58" s="85" t="s">
        <v>550</v>
      </c>
      <c r="AI58" s="91" t="s">
        <v>6</v>
      </c>
      <c r="AJ58" s="90" t="str">
        <f t="shared" si="2"/>
        <v>○</v>
      </c>
      <c r="AK58" s="90" t="str">
        <f t="shared" si="3"/>
        <v/>
      </c>
      <c r="AL58" s="90" t="str">
        <f t="shared" si="4"/>
        <v>整数</v>
      </c>
      <c r="AM58" s="90" t="str">
        <f t="shared" si="5"/>
        <v>10</v>
      </c>
      <c r="AN58" s="85" t="s">
        <v>546</v>
      </c>
      <c r="AO58" s="90" t="str">
        <f t="shared" si="6"/>
        <v/>
      </c>
      <c r="AP58" s="92" t="str">
        <f t="shared" si="21"/>
        <v/>
      </c>
      <c r="AQ58" s="92" t="str">
        <f>IF(AND(AO58&lt;&gt;"",AP58&gt;1),COUNTIF(AO$9:AO58,AO58),"")</f>
        <v/>
      </c>
      <c r="AR58" s="93" t="str">
        <f t="shared" si="8"/>
        <v/>
      </c>
      <c r="AT58" s="65" t="s">
        <v>693</v>
      </c>
      <c r="AU58" s="66" t="s">
        <v>594</v>
      </c>
      <c r="AV58" s="65" t="str">
        <f>IF(COUNTIF($AW$12:$AW58,$AW58)&gt;=2,"//","")</f>
        <v/>
      </c>
      <c r="AW58" s="65" t="str">
        <f t="shared" si="9"/>
        <v>public static final String TABLE01_CO2JIGYOZENTAI_PFC = "特定排出者全体/⑦PFC";</v>
      </c>
      <c r="AX58" s="65" t="str">
        <f t="shared" si="10"/>
        <v>XmlConstantGhg1.TABLE01_CO2JIGYOZENTAI_PFC</v>
      </c>
    </row>
    <row r="59" spans="1:50" s="63" customFormat="1" ht="84" customHeight="1">
      <c r="A59" s="82" t="s">
        <v>61</v>
      </c>
      <c r="B59" s="83" t="str">
        <f t="shared" si="11"/>
        <v>04</v>
      </c>
      <c r="C59" s="69"/>
      <c r="D59" s="69"/>
      <c r="E59" s="69"/>
      <c r="F59" s="168" t="s">
        <v>1341</v>
      </c>
      <c r="G59" s="169"/>
      <c r="H59" s="169"/>
      <c r="I59" s="169"/>
      <c r="J59" s="169"/>
      <c r="K59" s="169"/>
      <c r="L59" s="170"/>
      <c r="M59" s="85" t="s">
        <v>133</v>
      </c>
      <c r="N59" s="86" t="s">
        <v>18</v>
      </c>
      <c r="O59" s="86" t="s">
        <v>321</v>
      </c>
      <c r="P59" s="88" t="s">
        <v>124</v>
      </c>
      <c r="Q59" s="100" t="s">
        <v>336</v>
      </c>
      <c r="R59" s="168" t="s">
        <v>477</v>
      </c>
      <c r="S59" s="169"/>
      <c r="T59" s="169"/>
      <c r="U59" s="170"/>
      <c r="V59" s="133"/>
      <c r="W59" s="204" t="s">
        <v>379</v>
      </c>
      <c r="X59" s="205"/>
      <c r="Y59" s="206"/>
      <c r="Z59" s="207"/>
      <c r="AA59" s="134"/>
      <c r="AC59" s="85"/>
      <c r="AD59" s="85" t="s">
        <v>488</v>
      </c>
      <c r="AE59" s="90" t="s">
        <v>780</v>
      </c>
      <c r="AF59" s="90" t="s">
        <v>781</v>
      </c>
      <c r="AG59" s="90" t="str">
        <f t="shared" si="1"/>
        <v/>
      </c>
      <c r="AH59" s="85" t="s">
        <v>550</v>
      </c>
      <c r="AI59" s="91" t="s">
        <v>6</v>
      </c>
      <c r="AJ59" s="90" t="str">
        <f t="shared" si="2"/>
        <v>○</v>
      </c>
      <c r="AK59" s="90" t="str">
        <f t="shared" si="3"/>
        <v/>
      </c>
      <c r="AL59" s="90" t="str">
        <f t="shared" si="4"/>
        <v>整数</v>
      </c>
      <c r="AM59" s="90" t="str">
        <f t="shared" si="5"/>
        <v>10</v>
      </c>
      <c r="AN59" s="85" t="s">
        <v>546</v>
      </c>
      <c r="AO59" s="90" t="str">
        <f t="shared" si="6"/>
        <v/>
      </c>
      <c r="AP59" s="92" t="str">
        <f t="shared" si="21"/>
        <v/>
      </c>
      <c r="AQ59" s="92" t="str">
        <f>IF(AND(AO59&lt;&gt;"",AP59&gt;1),COUNTIF(AO$9:AO59,AO59),"")</f>
        <v/>
      </c>
      <c r="AR59" s="93" t="str">
        <f t="shared" si="8"/>
        <v/>
      </c>
      <c r="AT59" s="65" t="s">
        <v>694</v>
      </c>
      <c r="AU59" s="66" t="s">
        <v>595</v>
      </c>
      <c r="AV59" s="65" t="str">
        <f>IF(COUNTIF($AW$12:$AW59,$AW59)&gt;=2,"//","")</f>
        <v/>
      </c>
      <c r="AW59" s="65" t="str">
        <f t="shared" si="9"/>
        <v>public static final String TABLE01_CO2JIGYOZENTAI_SF6 = "特定排出者全体/⑧SF6";</v>
      </c>
      <c r="AX59" s="65" t="str">
        <f t="shared" si="10"/>
        <v>XmlConstantGhg1.TABLE01_CO2JIGYOZENTAI_SF6</v>
      </c>
    </row>
    <row r="60" spans="1:50" s="63" customFormat="1" ht="84" customHeight="1">
      <c r="A60" s="82" t="s">
        <v>62</v>
      </c>
      <c r="B60" s="83" t="str">
        <f t="shared" si="11"/>
        <v>04</v>
      </c>
      <c r="C60" s="69"/>
      <c r="D60" s="69"/>
      <c r="E60" s="69"/>
      <c r="F60" s="168" t="s">
        <v>1342</v>
      </c>
      <c r="G60" s="169"/>
      <c r="H60" s="169"/>
      <c r="I60" s="169"/>
      <c r="J60" s="169"/>
      <c r="K60" s="169"/>
      <c r="L60" s="170"/>
      <c r="M60" s="85" t="s">
        <v>133</v>
      </c>
      <c r="N60" s="86" t="s">
        <v>18</v>
      </c>
      <c r="O60" s="86" t="s">
        <v>321</v>
      </c>
      <c r="P60" s="88" t="s">
        <v>124</v>
      </c>
      <c r="Q60" s="100" t="s">
        <v>457</v>
      </c>
      <c r="R60" s="168" t="s">
        <v>483</v>
      </c>
      <c r="S60" s="169"/>
      <c r="T60" s="169"/>
      <c r="U60" s="170"/>
      <c r="V60" s="133"/>
      <c r="W60" s="204" t="s">
        <v>484</v>
      </c>
      <c r="X60" s="205"/>
      <c r="Y60" s="179"/>
      <c r="Z60" s="208"/>
      <c r="AA60" s="134"/>
      <c r="AC60" s="85"/>
      <c r="AD60" s="85" t="s">
        <v>488</v>
      </c>
      <c r="AE60" s="90" t="s">
        <v>780</v>
      </c>
      <c r="AF60" s="90" t="s">
        <v>781</v>
      </c>
      <c r="AG60" s="90" t="str">
        <f t="shared" si="1"/>
        <v/>
      </c>
      <c r="AH60" s="85" t="s">
        <v>550</v>
      </c>
      <c r="AI60" s="91" t="s">
        <v>6</v>
      </c>
      <c r="AJ60" s="90" t="str">
        <f t="shared" si="2"/>
        <v>○</v>
      </c>
      <c r="AK60" s="90" t="str">
        <f t="shared" si="3"/>
        <v/>
      </c>
      <c r="AL60" s="90" t="str">
        <f t="shared" si="4"/>
        <v>整数</v>
      </c>
      <c r="AM60" s="90" t="str">
        <f t="shared" si="5"/>
        <v>10</v>
      </c>
      <c r="AN60" s="85" t="s">
        <v>546</v>
      </c>
      <c r="AO60" s="90" t="str">
        <f t="shared" si="6"/>
        <v/>
      </c>
      <c r="AP60" s="92" t="str">
        <f t="shared" si="21"/>
        <v/>
      </c>
      <c r="AQ60" s="92" t="str">
        <f>IF(AND(AO60&lt;&gt;"",AP60&gt;1),COUNTIF(AO$9:AO60,AO60),"")</f>
        <v/>
      </c>
      <c r="AR60" s="93" t="str">
        <f t="shared" si="8"/>
        <v/>
      </c>
      <c r="AT60" s="65" t="s">
        <v>695</v>
      </c>
      <c r="AU60" s="66" t="s">
        <v>596</v>
      </c>
      <c r="AV60" s="65" t="str">
        <f>IF(COUNTIF($AW$12:$AW60,$AW60)&gt;=2,"//","")</f>
        <v/>
      </c>
      <c r="AW60" s="65" t="str">
        <f t="shared" si="9"/>
        <v>public static final String TABLE01_CO2JIGYOZENTAI_NF3 = "特定排出者全体/⑨NF3";</v>
      </c>
      <c r="AX60" s="65" t="str">
        <f t="shared" si="10"/>
        <v>XmlConstantGhg1.TABLE01_CO2JIGYOZENTAI_NF3</v>
      </c>
    </row>
    <row r="61" spans="1:50" s="63" customFormat="1" ht="84" customHeight="1">
      <c r="A61" s="82" t="s">
        <v>63</v>
      </c>
      <c r="B61" s="83" t="str">
        <f t="shared" si="11"/>
        <v>04</v>
      </c>
      <c r="C61" s="69"/>
      <c r="D61" s="69"/>
      <c r="E61" s="69"/>
      <c r="F61" s="168" t="s">
        <v>1343</v>
      </c>
      <c r="G61" s="169"/>
      <c r="H61" s="169"/>
      <c r="I61" s="169"/>
      <c r="J61" s="169"/>
      <c r="K61" s="169"/>
      <c r="L61" s="170"/>
      <c r="M61" s="85" t="s">
        <v>133</v>
      </c>
      <c r="N61" s="86" t="s">
        <v>18</v>
      </c>
      <c r="O61" s="86" t="s">
        <v>321</v>
      </c>
      <c r="P61" s="88" t="s">
        <v>124</v>
      </c>
      <c r="Q61" s="100" t="s">
        <v>457</v>
      </c>
      <c r="R61" s="168" t="s">
        <v>478</v>
      </c>
      <c r="S61" s="169"/>
      <c r="T61" s="169"/>
      <c r="U61" s="170"/>
      <c r="V61" s="133"/>
      <c r="W61" s="204" t="s">
        <v>380</v>
      </c>
      <c r="X61" s="205"/>
      <c r="Y61" s="179"/>
      <c r="Z61" s="208"/>
      <c r="AA61" s="134"/>
      <c r="AC61" s="85"/>
      <c r="AD61" s="85" t="s">
        <v>488</v>
      </c>
      <c r="AE61" s="90" t="s">
        <v>780</v>
      </c>
      <c r="AF61" s="90" t="s">
        <v>781</v>
      </c>
      <c r="AG61" s="90" t="str">
        <f t="shared" si="1"/>
        <v/>
      </c>
      <c r="AH61" s="85" t="s">
        <v>550</v>
      </c>
      <c r="AI61" s="91" t="s">
        <v>6</v>
      </c>
      <c r="AJ61" s="90" t="str">
        <f t="shared" si="2"/>
        <v>○</v>
      </c>
      <c r="AK61" s="90" t="str">
        <f t="shared" si="3"/>
        <v/>
      </c>
      <c r="AL61" s="90" t="str">
        <f t="shared" si="4"/>
        <v>整数</v>
      </c>
      <c r="AM61" s="90" t="str">
        <f t="shared" si="5"/>
        <v>10</v>
      </c>
      <c r="AN61" s="85" t="s">
        <v>546</v>
      </c>
      <c r="AO61" s="90" t="str">
        <f t="shared" si="6"/>
        <v/>
      </c>
      <c r="AP61" s="92" t="str">
        <f t="shared" si="21"/>
        <v/>
      </c>
      <c r="AQ61" s="92" t="str">
        <f>IF(AND(AO61&lt;&gt;"",AP61&gt;1),COUNTIF(AO$9:AO61,AO61),"")</f>
        <v/>
      </c>
      <c r="AR61" s="93" t="str">
        <f t="shared" si="8"/>
        <v/>
      </c>
      <c r="AT61" s="65" t="s">
        <v>696</v>
      </c>
      <c r="AU61" s="66" t="s">
        <v>597</v>
      </c>
      <c r="AV61" s="65" t="str">
        <f>IF(COUNTIF($AW$12:$AW61,$AW61)&gt;=2,"//","")</f>
        <v/>
      </c>
      <c r="AW61" s="65" t="str">
        <f t="shared" si="9"/>
        <v>public static final String TABLE01_CO2JIGYOZENTAI_ENECO2MAE = "特定排出者全体/⑩エネルギー起源CO2(発電所等配分前)";</v>
      </c>
      <c r="AX61" s="65" t="str">
        <f t="shared" si="10"/>
        <v>XmlConstantGhg1.TABLE01_CO2JIGYOZENTAI_ENECO2MAE</v>
      </c>
    </row>
    <row r="62" spans="1:50" s="63" customFormat="1" ht="12">
      <c r="A62" s="82" t="s">
        <v>349</v>
      </c>
      <c r="B62" s="83" t="str">
        <f t="shared" si="11"/>
        <v>03</v>
      </c>
      <c r="C62" s="69"/>
      <c r="D62" s="69"/>
      <c r="E62" s="239" t="s">
        <v>1063</v>
      </c>
      <c r="F62" s="188"/>
      <c r="G62" s="188"/>
      <c r="H62" s="188"/>
      <c r="I62" s="188"/>
      <c r="J62" s="188"/>
      <c r="K62" s="188"/>
      <c r="L62" s="189"/>
      <c r="M62" s="85" t="s">
        <v>133</v>
      </c>
      <c r="N62" s="86" t="s">
        <v>18</v>
      </c>
      <c r="O62" s="87"/>
      <c r="P62" s="88"/>
      <c r="Q62" s="87"/>
      <c r="R62" s="168"/>
      <c r="S62" s="196"/>
      <c r="T62" s="196"/>
      <c r="U62" s="197"/>
      <c r="V62" s="89"/>
      <c r="W62" s="171" t="s">
        <v>1064</v>
      </c>
      <c r="X62" s="172"/>
      <c r="Y62" s="185"/>
      <c r="Z62" s="186"/>
      <c r="AC62" s="85"/>
      <c r="AD62" s="85"/>
      <c r="AE62" s="90"/>
      <c r="AF62" s="90"/>
      <c r="AG62" s="90" t="str">
        <f>IF(OR(O62="○",O62="〇"),"○","")</f>
        <v/>
      </c>
      <c r="AH62" s="85"/>
      <c r="AI62" s="91"/>
      <c r="AJ62" s="90" t="str">
        <f>IF(AND(AE62="不要",AF62="不要"),"",IF(AD62&lt;&gt;"",AD62,""))</f>
        <v/>
      </c>
      <c r="AK62" s="90" t="str">
        <f>IF(AE62="要",AG62,"")</f>
        <v/>
      </c>
      <c r="AL62" s="90" t="str">
        <f>IF(AF62="要",IF(AH62&lt;&gt;"",AH62,""),"")</f>
        <v/>
      </c>
      <c r="AM62" s="90" t="str">
        <f>IF(AF62="要",IF(AI62&lt;&gt;"",AI62,""),"")</f>
        <v/>
      </c>
      <c r="AN62" s="85" t="s">
        <v>545</v>
      </c>
      <c r="AO62" s="90" t="str">
        <f>IF(OR(AN62="Class",AN62="Array"),W62,"")</f>
        <v>Use_Unique_Calculation_Or_Not</v>
      </c>
      <c r="AP62" s="92">
        <f t="shared" si="21"/>
        <v>1</v>
      </c>
      <c r="AQ62" s="92" t="str">
        <f>IF(AND(AO62&lt;&gt;"",AP62&gt;1),COUNTIF(AO$9:AO62,AO62),"")</f>
        <v/>
      </c>
      <c r="AR62" s="93" t="str">
        <f>IF(AQ62&lt;&gt;"",SUBSTITUTE(AO62&amp;TEXT(AQ62,"00"),"_",""),"")</f>
        <v/>
      </c>
      <c r="AT62" s="65" t="s">
        <v>686</v>
      </c>
      <c r="AU62" s="66" t="s">
        <v>587</v>
      </c>
      <c r="AV62" s="65" t="str">
        <f>IF(COUNTIF($AW$12:$AW62,$AW62)&gt;=2,"//","")</f>
        <v>//</v>
      </c>
      <c r="AW62" s="65" t="str">
        <f>IF(AND(AT62&lt;&gt;"",AU62&lt;&gt;""),"public static final String "&amp;AT62 &amp; " = """ &amp; AU62&amp;""";","")</f>
        <v>public static final String TABLE01_CO2JIGYOZENTAI = "特定排出者全体";</v>
      </c>
      <c r="AX62" s="65" t="str">
        <f>IF(AT62&lt;&gt;"","XmlConstantGhg1."&amp;AT62,"")</f>
        <v>XmlConstantGhg1.TABLE01_CO2JIGYOZENTAI</v>
      </c>
    </row>
    <row r="63" spans="1:50" s="63" customFormat="1" ht="80.099999999999994" customHeight="1">
      <c r="A63" s="82" t="s">
        <v>350</v>
      </c>
      <c r="B63" s="83" t="str">
        <f t="shared" si="11"/>
        <v>04</v>
      </c>
      <c r="C63" s="69"/>
      <c r="D63" s="69"/>
      <c r="E63" s="69"/>
      <c r="F63" s="187" t="s">
        <v>1102</v>
      </c>
      <c r="G63" s="174"/>
      <c r="H63" s="174"/>
      <c r="I63" s="174"/>
      <c r="J63" s="174"/>
      <c r="K63" s="174"/>
      <c r="L63" s="175"/>
      <c r="M63" s="85" t="s">
        <v>133</v>
      </c>
      <c r="N63" s="86" t="s">
        <v>18</v>
      </c>
      <c r="O63" s="86" t="s">
        <v>386</v>
      </c>
      <c r="P63" s="88" t="s">
        <v>125</v>
      </c>
      <c r="Q63" s="100" t="s">
        <v>335</v>
      </c>
      <c r="R63" s="168" t="s">
        <v>1344</v>
      </c>
      <c r="S63" s="169"/>
      <c r="T63" s="169"/>
      <c r="U63" s="170"/>
      <c r="V63" s="133"/>
      <c r="W63" s="204" t="s">
        <v>1065</v>
      </c>
      <c r="X63" s="205"/>
      <c r="Y63" s="190" t="s">
        <v>1079</v>
      </c>
      <c r="Z63" s="201"/>
      <c r="AA63" s="134"/>
      <c r="AC63" s="85"/>
      <c r="AD63" s="85" t="s">
        <v>488</v>
      </c>
      <c r="AE63" s="90" t="s">
        <v>780</v>
      </c>
      <c r="AF63" s="90" t="s">
        <v>781</v>
      </c>
      <c r="AG63" s="90" t="str">
        <f>IF(OR(O63="○",O63="〇"),"○","")</f>
        <v>○</v>
      </c>
      <c r="AH63" s="85" t="s">
        <v>550</v>
      </c>
      <c r="AI63" s="91" t="s">
        <v>6</v>
      </c>
      <c r="AJ63" s="90" t="str">
        <f>IF(AND(AE63="不要",AF63="不要"),"",IF(AD63&lt;&gt;"",AD63,""))</f>
        <v>○</v>
      </c>
      <c r="AK63" s="90" t="str">
        <f>IF(AE63="要",AG63,"")</f>
        <v/>
      </c>
      <c r="AL63" s="90" t="str">
        <f>IF(AF63="要",IF(AH63&lt;&gt;"",AH63,""),"")</f>
        <v>整数</v>
      </c>
      <c r="AM63" s="90" t="str">
        <f>IF(AF63="要",IF(AI63&lt;&gt;"",AI63,""),"")</f>
        <v>10</v>
      </c>
      <c r="AN63" s="85" t="s">
        <v>546</v>
      </c>
      <c r="AO63" s="90" t="str">
        <f>IF(OR(AN63="Class",AN63="Array"),W63,"")</f>
        <v/>
      </c>
      <c r="AP63" s="92" t="str">
        <f t="shared" si="21"/>
        <v/>
      </c>
      <c r="AQ63" s="92" t="str">
        <f>IF(AND(AO63&lt;&gt;"",AP63&gt;1),COUNTIF(AO$9:AO63,AO63),"")</f>
        <v/>
      </c>
      <c r="AR63" s="93" t="str">
        <f>IF(AQ63&lt;&gt;"",SUBSTITUTE(AO63&amp;TEXT(AQ63,"00"),"_",""),"")</f>
        <v/>
      </c>
      <c r="AT63" s="65" t="s">
        <v>687</v>
      </c>
      <c r="AU63" s="66" t="s">
        <v>588</v>
      </c>
      <c r="AV63" s="65" t="str">
        <f>IF(COUNTIF($AW$12:$AW63,$AW63)&gt;=2,"//","")</f>
        <v>//</v>
      </c>
      <c r="AW63" s="65" t="str">
        <f>IF(AND(AT63&lt;&gt;"",AU63&lt;&gt;""),"public static final String "&amp;AT63 &amp; " = """ &amp; AU63&amp;""";","")</f>
        <v>public static final String TABLE01_CO2JIGYOZENTAI_CO2 = "特定排出者全体/①エネルギー起源CO2";</v>
      </c>
      <c r="AX63" s="65" t="str">
        <f>IF(AT63&lt;&gt;"","XmlConstantGhg1."&amp;AT63,"")</f>
        <v>XmlConstantGhg1.TABLE01_CO2JIGYOZENTAI_CO2</v>
      </c>
    </row>
    <row r="64" spans="1:50" s="63" customFormat="1" ht="64.5" customHeight="1">
      <c r="A64" s="82" t="s">
        <v>64</v>
      </c>
      <c r="B64" s="83" t="str">
        <f t="shared" si="11"/>
        <v>04</v>
      </c>
      <c r="C64" s="69"/>
      <c r="D64" s="69"/>
      <c r="E64" s="69"/>
      <c r="F64" s="187" t="s">
        <v>1086</v>
      </c>
      <c r="G64" s="174"/>
      <c r="H64" s="174"/>
      <c r="I64" s="174"/>
      <c r="J64" s="174"/>
      <c r="K64" s="174"/>
      <c r="L64" s="175"/>
      <c r="M64" s="85" t="s">
        <v>133</v>
      </c>
      <c r="N64" s="86" t="s">
        <v>18</v>
      </c>
      <c r="O64" s="86" t="s">
        <v>386</v>
      </c>
      <c r="P64" s="88" t="s">
        <v>125</v>
      </c>
      <c r="Q64" s="100" t="s">
        <v>335</v>
      </c>
      <c r="R64" s="168" t="s">
        <v>1092</v>
      </c>
      <c r="S64" s="169"/>
      <c r="T64" s="169"/>
      <c r="U64" s="170"/>
      <c r="V64" s="133"/>
      <c r="W64" s="204" t="s">
        <v>1089</v>
      </c>
      <c r="X64" s="205"/>
      <c r="Y64" s="190" t="s">
        <v>1051</v>
      </c>
      <c r="Z64" s="201"/>
      <c r="AC64" s="85"/>
      <c r="AD64" s="85" t="s">
        <v>488</v>
      </c>
      <c r="AE64" s="90" t="s">
        <v>780</v>
      </c>
      <c r="AF64" s="90" t="s">
        <v>781</v>
      </c>
      <c r="AG64" s="90" t="str">
        <f>IF(OR(O64="○",O64="〇"),"○","")</f>
        <v>○</v>
      </c>
      <c r="AH64" s="85" t="s">
        <v>550</v>
      </c>
      <c r="AI64" s="91" t="s">
        <v>6</v>
      </c>
      <c r="AJ64" s="90" t="str">
        <f>IF(AND(AE64="不要",AF64="不要"),"",IF(AD64&lt;&gt;"",AD64,""))</f>
        <v>○</v>
      </c>
      <c r="AK64" s="90" t="str">
        <f>IF(AE64="要",AG64,"")</f>
        <v/>
      </c>
      <c r="AL64" s="90" t="str">
        <f>IF(AF64="要",IF(AH64&lt;&gt;"",AH64,""),"")</f>
        <v>整数</v>
      </c>
      <c r="AM64" s="90" t="str">
        <f>IF(AF64="要",IF(AI64&lt;&gt;"",AI64,""),"")</f>
        <v>10</v>
      </c>
      <c r="AN64" s="85" t="s">
        <v>546</v>
      </c>
      <c r="AO64" s="90" t="str">
        <f>IF(OR(AN64="Class",AN64="Array"),W64,"")</f>
        <v/>
      </c>
      <c r="AP64" s="92" t="str">
        <f t="shared" si="21"/>
        <v/>
      </c>
      <c r="AQ64" s="92" t="str">
        <f>IF(AND(AO64&lt;&gt;"",AP64&gt;1),COUNTIF(AO$9:AO64,AO64),"")</f>
        <v/>
      </c>
      <c r="AR64" s="93" t="str">
        <f>IF(AQ64&lt;&gt;"",SUBSTITUTE(AO64&amp;TEXT(AQ64,"00"),"_",""),"")</f>
        <v/>
      </c>
      <c r="AT64" s="65" t="s">
        <v>687</v>
      </c>
      <c r="AU64" s="66" t="s">
        <v>588</v>
      </c>
      <c r="AV64" s="65" t="str">
        <f>IF(COUNTIF($AW$12:$AW64,$AW64)&gt;=2,"//","")</f>
        <v>//</v>
      </c>
      <c r="AW64" s="65" t="str">
        <f>IF(AND(AT64&lt;&gt;"",AU64&lt;&gt;""),"public static final String "&amp;AT64 &amp; " = """ &amp; AU64&amp;""";","")</f>
        <v>public static final String TABLE01_CO2JIGYOZENTAI_CO2 = "特定排出者全体/①エネルギー起源CO2";</v>
      </c>
      <c r="AX64" s="65" t="str">
        <f>IF(AT64&lt;&gt;"","XmlConstantGhg1."&amp;AT64,"")</f>
        <v>XmlConstantGhg1.TABLE01_CO2JIGYOZENTAI_CO2</v>
      </c>
    </row>
    <row r="65" spans="1:50" s="63" customFormat="1" ht="63" customHeight="1">
      <c r="A65" s="82" t="s">
        <v>65</v>
      </c>
      <c r="B65" s="83" t="str">
        <f t="shared" si="11"/>
        <v>04</v>
      </c>
      <c r="C65" s="69"/>
      <c r="D65" s="69"/>
      <c r="E65" s="69"/>
      <c r="F65" s="168" t="s">
        <v>1088</v>
      </c>
      <c r="G65" s="169"/>
      <c r="H65" s="169"/>
      <c r="I65" s="169"/>
      <c r="J65" s="169"/>
      <c r="K65" s="169"/>
      <c r="L65" s="170"/>
      <c r="M65" s="85" t="s">
        <v>133</v>
      </c>
      <c r="N65" s="86" t="s">
        <v>18</v>
      </c>
      <c r="O65" s="86" t="s">
        <v>386</v>
      </c>
      <c r="P65" s="88" t="s">
        <v>125</v>
      </c>
      <c r="Q65" s="100" t="s">
        <v>335</v>
      </c>
      <c r="R65" s="168" t="s">
        <v>1091</v>
      </c>
      <c r="S65" s="169"/>
      <c r="T65" s="169"/>
      <c r="U65" s="170"/>
      <c r="V65" s="133"/>
      <c r="W65" s="204" t="s">
        <v>1066</v>
      </c>
      <c r="X65" s="205"/>
      <c r="Y65" s="179" t="s">
        <v>1051</v>
      </c>
      <c r="Z65" s="208"/>
      <c r="AC65" s="85"/>
      <c r="AD65" s="85"/>
      <c r="AE65" s="90"/>
      <c r="AF65" s="90"/>
      <c r="AG65" s="90"/>
      <c r="AH65" s="85"/>
      <c r="AI65" s="91"/>
      <c r="AJ65" s="90"/>
      <c r="AK65" s="90"/>
      <c r="AL65" s="90"/>
      <c r="AM65" s="90"/>
      <c r="AN65" s="85"/>
      <c r="AO65" s="90"/>
      <c r="AP65" s="92"/>
      <c r="AQ65" s="92"/>
      <c r="AR65" s="93"/>
      <c r="AT65" s="65"/>
      <c r="AU65" s="66"/>
      <c r="AV65" s="65"/>
      <c r="AW65" s="65"/>
      <c r="AX65" s="65"/>
    </row>
    <row r="66" spans="1:50" s="63" customFormat="1" ht="62.25" customHeight="1">
      <c r="A66" s="82" t="s">
        <v>66</v>
      </c>
      <c r="B66" s="83" t="str">
        <f t="shared" si="11"/>
        <v>04</v>
      </c>
      <c r="C66" s="69"/>
      <c r="D66" s="69"/>
      <c r="E66" s="69"/>
      <c r="F66" s="168" t="s">
        <v>1087</v>
      </c>
      <c r="G66" s="169"/>
      <c r="H66" s="169"/>
      <c r="I66" s="169"/>
      <c r="J66" s="169"/>
      <c r="K66" s="169"/>
      <c r="L66" s="170"/>
      <c r="M66" s="85" t="s">
        <v>133</v>
      </c>
      <c r="N66" s="86" t="s">
        <v>18</v>
      </c>
      <c r="O66" s="86" t="s">
        <v>386</v>
      </c>
      <c r="P66" s="88" t="s">
        <v>125</v>
      </c>
      <c r="Q66" s="100" t="s">
        <v>335</v>
      </c>
      <c r="R66" s="168" t="s">
        <v>1093</v>
      </c>
      <c r="S66" s="169"/>
      <c r="T66" s="169"/>
      <c r="U66" s="170"/>
      <c r="V66" s="133"/>
      <c r="W66" s="204" t="s">
        <v>1090</v>
      </c>
      <c r="X66" s="205"/>
      <c r="Y66" s="179" t="s">
        <v>1051</v>
      </c>
      <c r="Z66" s="208"/>
      <c r="AC66" s="85"/>
      <c r="AD66" s="85"/>
      <c r="AE66" s="90"/>
      <c r="AF66" s="90"/>
      <c r="AG66" s="90"/>
      <c r="AH66" s="85"/>
      <c r="AI66" s="91"/>
      <c r="AJ66" s="90"/>
      <c r="AK66" s="90"/>
      <c r="AL66" s="90"/>
      <c r="AM66" s="90"/>
      <c r="AN66" s="85"/>
      <c r="AO66" s="90"/>
      <c r="AP66" s="92"/>
      <c r="AQ66" s="92"/>
      <c r="AR66" s="93"/>
      <c r="AT66" s="65"/>
      <c r="AU66" s="66"/>
      <c r="AV66" s="65"/>
      <c r="AW66" s="65"/>
      <c r="AX66" s="65"/>
    </row>
    <row r="67" spans="1:50" s="63" customFormat="1" ht="51" customHeight="1">
      <c r="A67" s="82" t="s">
        <v>67</v>
      </c>
      <c r="B67" s="83" t="str">
        <f t="shared" si="11"/>
        <v>04</v>
      </c>
      <c r="C67" s="69"/>
      <c r="D67" s="69"/>
      <c r="E67" s="69"/>
      <c r="F67" s="168" t="s">
        <v>1075</v>
      </c>
      <c r="G67" s="169"/>
      <c r="H67" s="169"/>
      <c r="I67" s="169"/>
      <c r="J67" s="169"/>
      <c r="K67" s="169"/>
      <c r="L67" s="170"/>
      <c r="M67" s="85" t="s">
        <v>133</v>
      </c>
      <c r="N67" s="86" t="s">
        <v>18</v>
      </c>
      <c r="O67" s="86" t="s">
        <v>386</v>
      </c>
      <c r="P67" s="88" t="s">
        <v>125</v>
      </c>
      <c r="Q67" s="100" t="s">
        <v>335</v>
      </c>
      <c r="R67" s="168" t="s">
        <v>1080</v>
      </c>
      <c r="S67" s="169"/>
      <c r="T67" s="169"/>
      <c r="U67" s="170"/>
      <c r="V67" s="133"/>
      <c r="W67" s="204" t="s">
        <v>1067</v>
      </c>
      <c r="X67" s="205"/>
      <c r="Y67" s="179" t="s">
        <v>1051</v>
      </c>
      <c r="Z67" s="208"/>
      <c r="AC67" s="85"/>
      <c r="AD67" s="85"/>
      <c r="AE67" s="90"/>
      <c r="AF67" s="90"/>
      <c r="AG67" s="90"/>
      <c r="AH67" s="85"/>
      <c r="AI67" s="91"/>
      <c r="AJ67" s="90"/>
      <c r="AK67" s="90"/>
      <c r="AL67" s="90"/>
      <c r="AM67" s="90"/>
      <c r="AN67" s="85"/>
      <c r="AO67" s="90"/>
      <c r="AP67" s="92"/>
      <c r="AQ67" s="92"/>
      <c r="AR67" s="93"/>
      <c r="AT67" s="65"/>
      <c r="AU67" s="66"/>
      <c r="AV67" s="65"/>
      <c r="AW67" s="65"/>
      <c r="AX67" s="65"/>
    </row>
    <row r="68" spans="1:50" s="63" customFormat="1" ht="51" customHeight="1">
      <c r="A68" s="82" t="s">
        <v>68</v>
      </c>
      <c r="B68" s="83" t="str">
        <f t="shared" si="11"/>
        <v>04</v>
      </c>
      <c r="C68" s="69"/>
      <c r="D68" s="69"/>
      <c r="E68" s="69"/>
      <c r="F68" s="168" t="s">
        <v>1076</v>
      </c>
      <c r="G68" s="169"/>
      <c r="H68" s="169"/>
      <c r="I68" s="169"/>
      <c r="J68" s="169"/>
      <c r="K68" s="169"/>
      <c r="L68" s="170"/>
      <c r="M68" s="85" t="s">
        <v>133</v>
      </c>
      <c r="N68" s="86" t="s">
        <v>18</v>
      </c>
      <c r="O68" s="86" t="s">
        <v>386</v>
      </c>
      <c r="P68" s="88" t="s">
        <v>125</v>
      </c>
      <c r="Q68" s="100" t="s">
        <v>335</v>
      </c>
      <c r="R68" s="168" t="s">
        <v>1081</v>
      </c>
      <c r="S68" s="169"/>
      <c r="T68" s="169"/>
      <c r="U68" s="170"/>
      <c r="V68" s="133"/>
      <c r="W68" s="204" t="s">
        <v>1068</v>
      </c>
      <c r="X68" s="205"/>
      <c r="Y68" s="179" t="s">
        <v>1051</v>
      </c>
      <c r="Z68" s="208"/>
      <c r="AC68" s="85"/>
      <c r="AD68" s="85"/>
      <c r="AE68" s="90"/>
      <c r="AF68" s="90"/>
      <c r="AG68" s="90"/>
      <c r="AH68" s="85"/>
      <c r="AI68" s="91"/>
      <c r="AJ68" s="90"/>
      <c r="AK68" s="90"/>
      <c r="AL68" s="90"/>
      <c r="AM68" s="90"/>
      <c r="AN68" s="85"/>
      <c r="AO68" s="90"/>
      <c r="AP68" s="92"/>
      <c r="AQ68" s="92"/>
      <c r="AR68" s="93"/>
      <c r="AT68" s="65"/>
      <c r="AU68" s="66"/>
      <c r="AV68" s="65"/>
      <c r="AW68" s="65"/>
      <c r="AX68" s="65"/>
    </row>
    <row r="69" spans="1:50" s="63" customFormat="1" ht="51" customHeight="1">
      <c r="A69" s="82" t="s">
        <v>69</v>
      </c>
      <c r="B69" s="83" t="str">
        <f t="shared" si="11"/>
        <v>04</v>
      </c>
      <c r="C69" s="69"/>
      <c r="D69" s="69"/>
      <c r="E69" s="69"/>
      <c r="F69" s="168" t="s">
        <v>1077</v>
      </c>
      <c r="G69" s="169"/>
      <c r="H69" s="169"/>
      <c r="I69" s="169"/>
      <c r="J69" s="169"/>
      <c r="K69" s="169"/>
      <c r="L69" s="170"/>
      <c r="M69" s="85" t="s">
        <v>133</v>
      </c>
      <c r="N69" s="86" t="s">
        <v>18</v>
      </c>
      <c r="O69" s="86" t="s">
        <v>386</v>
      </c>
      <c r="P69" s="88" t="s">
        <v>125</v>
      </c>
      <c r="Q69" s="100" t="s">
        <v>335</v>
      </c>
      <c r="R69" s="168" t="s">
        <v>1082</v>
      </c>
      <c r="S69" s="169"/>
      <c r="T69" s="169"/>
      <c r="U69" s="170"/>
      <c r="V69" s="133"/>
      <c r="W69" s="204" t="s">
        <v>1069</v>
      </c>
      <c r="X69" s="205"/>
      <c r="Y69" s="179" t="s">
        <v>1051</v>
      </c>
      <c r="Z69" s="208"/>
      <c r="AC69" s="85"/>
      <c r="AD69" s="85"/>
      <c r="AE69" s="90"/>
      <c r="AF69" s="90"/>
      <c r="AG69" s="90"/>
      <c r="AH69" s="85"/>
      <c r="AI69" s="91"/>
      <c r="AJ69" s="90"/>
      <c r="AK69" s="90"/>
      <c r="AL69" s="90"/>
      <c r="AM69" s="90"/>
      <c r="AN69" s="85"/>
      <c r="AO69" s="90"/>
      <c r="AP69" s="92"/>
      <c r="AQ69" s="92"/>
      <c r="AR69" s="93"/>
      <c r="AT69" s="65"/>
      <c r="AU69" s="66"/>
      <c r="AV69" s="65"/>
      <c r="AW69" s="65"/>
      <c r="AX69" s="65"/>
    </row>
    <row r="70" spans="1:50" s="63" customFormat="1" ht="51" customHeight="1">
      <c r="A70" s="82" t="s">
        <v>70</v>
      </c>
      <c r="B70" s="83" t="str">
        <f t="shared" si="11"/>
        <v>04</v>
      </c>
      <c r="C70" s="69"/>
      <c r="D70" s="69"/>
      <c r="E70" s="69"/>
      <c r="F70" s="168" t="s">
        <v>1078</v>
      </c>
      <c r="G70" s="169"/>
      <c r="H70" s="169"/>
      <c r="I70" s="169"/>
      <c r="J70" s="169"/>
      <c r="K70" s="169"/>
      <c r="L70" s="170"/>
      <c r="M70" s="85" t="s">
        <v>133</v>
      </c>
      <c r="N70" s="86" t="s">
        <v>18</v>
      </c>
      <c r="O70" s="86" t="s">
        <v>386</v>
      </c>
      <c r="P70" s="88" t="s">
        <v>125</v>
      </c>
      <c r="Q70" s="100" t="s">
        <v>335</v>
      </c>
      <c r="R70" s="168" t="s">
        <v>1083</v>
      </c>
      <c r="S70" s="169"/>
      <c r="T70" s="169"/>
      <c r="U70" s="170"/>
      <c r="V70" s="133"/>
      <c r="W70" s="204" t="s">
        <v>1070</v>
      </c>
      <c r="X70" s="205"/>
      <c r="Y70" s="179" t="s">
        <v>1051</v>
      </c>
      <c r="Z70" s="208"/>
      <c r="AC70" s="85"/>
      <c r="AD70" s="85"/>
      <c r="AE70" s="90"/>
      <c r="AF70" s="90"/>
      <c r="AG70" s="90"/>
      <c r="AH70" s="85"/>
      <c r="AI70" s="91"/>
      <c r="AJ70" s="90"/>
      <c r="AK70" s="90"/>
      <c r="AL70" s="90"/>
      <c r="AM70" s="90"/>
      <c r="AN70" s="85"/>
      <c r="AO70" s="90"/>
      <c r="AP70" s="92"/>
      <c r="AQ70" s="92"/>
      <c r="AR70" s="93"/>
      <c r="AT70" s="65"/>
      <c r="AU70" s="66"/>
      <c r="AV70" s="65"/>
      <c r="AW70" s="65"/>
      <c r="AX70" s="65"/>
    </row>
    <row r="71" spans="1:50" s="63" customFormat="1" ht="51" customHeight="1">
      <c r="A71" s="82" t="s">
        <v>71</v>
      </c>
      <c r="B71" s="83" t="str">
        <f t="shared" si="11"/>
        <v>04</v>
      </c>
      <c r="C71" s="69"/>
      <c r="D71" s="69"/>
      <c r="E71" s="69"/>
      <c r="F71" s="168" t="s">
        <v>1074</v>
      </c>
      <c r="G71" s="169"/>
      <c r="H71" s="169"/>
      <c r="I71" s="169"/>
      <c r="J71" s="169"/>
      <c r="K71" s="169"/>
      <c r="L71" s="170"/>
      <c r="M71" s="85" t="s">
        <v>133</v>
      </c>
      <c r="N71" s="86" t="s">
        <v>18</v>
      </c>
      <c r="O71" s="86" t="s">
        <v>386</v>
      </c>
      <c r="P71" s="88" t="s">
        <v>125</v>
      </c>
      <c r="Q71" s="100" t="s">
        <v>335</v>
      </c>
      <c r="R71" s="168" t="s">
        <v>1084</v>
      </c>
      <c r="S71" s="169"/>
      <c r="T71" s="169"/>
      <c r="U71" s="170"/>
      <c r="V71" s="133"/>
      <c r="W71" s="204" t="s">
        <v>1071</v>
      </c>
      <c r="X71" s="205"/>
      <c r="Y71" s="179" t="s">
        <v>1051</v>
      </c>
      <c r="Z71" s="208"/>
      <c r="AC71" s="85"/>
      <c r="AD71" s="85"/>
      <c r="AE71" s="90"/>
      <c r="AF71" s="90"/>
      <c r="AG71" s="90"/>
      <c r="AH71" s="85"/>
      <c r="AI71" s="91"/>
      <c r="AJ71" s="90"/>
      <c r="AK71" s="90"/>
      <c r="AL71" s="90"/>
      <c r="AM71" s="90"/>
      <c r="AN71" s="85"/>
      <c r="AO71" s="90"/>
      <c r="AP71" s="92"/>
      <c r="AQ71" s="92"/>
      <c r="AR71" s="93"/>
      <c r="AT71" s="65"/>
      <c r="AU71" s="66"/>
      <c r="AV71" s="65"/>
      <c r="AW71" s="65"/>
      <c r="AX71" s="65"/>
    </row>
    <row r="72" spans="1:50" s="63" customFormat="1" ht="51" customHeight="1">
      <c r="A72" s="82" t="s">
        <v>72</v>
      </c>
      <c r="B72" s="83" t="str">
        <f t="shared" si="11"/>
        <v>04</v>
      </c>
      <c r="C72" s="69"/>
      <c r="D72" s="69"/>
      <c r="E72" s="69"/>
      <c r="F72" s="168" t="s">
        <v>1073</v>
      </c>
      <c r="G72" s="169"/>
      <c r="H72" s="169"/>
      <c r="I72" s="169"/>
      <c r="J72" s="169"/>
      <c r="K72" s="169"/>
      <c r="L72" s="170"/>
      <c r="M72" s="85" t="s">
        <v>133</v>
      </c>
      <c r="N72" s="86" t="s">
        <v>18</v>
      </c>
      <c r="O72" s="86" t="s">
        <v>386</v>
      </c>
      <c r="P72" s="88" t="s">
        <v>125</v>
      </c>
      <c r="Q72" s="100" t="s">
        <v>335</v>
      </c>
      <c r="R72" s="168" t="s">
        <v>1085</v>
      </c>
      <c r="S72" s="169"/>
      <c r="T72" s="169"/>
      <c r="U72" s="170"/>
      <c r="V72" s="133"/>
      <c r="W72" s="204" t="s">
        <v>1072</v>
      </c>
      <c r="X72" s="205"/>
      <c r="Y72" s="179" t="s">
        <v>1051</v>
      </c>
      <c r="Z72" s="208"/>
      <c r="AC72" s="85"/>
      <c r="AD72" s="85"/>
      <c r="AE72" s="90"/>
      <c r="AF72" s="90"/>
      <c r="AG72" s="90"/>
      <c r="AH72" s="85"/>
      <c r="AI72" s="91"/>
      <c r="AJ72" s="90"/>
      <c r="AK72" s="90"/>
      <c r="AL72" s="90"/>
      <c r="AM72" s="90"/>
      <c r="AN72" s="85"/>
      <c r="AO72" s="90"/>
      <c r="AP72" s="92"/>
      <c r="AQ72" s="92"/>
      <c r="AR72" s="93"/>
      <c r="AT72" s="65"/>
      <c r="AU72" s="66"/>
      <c r="AV72" s="65"/>
      <c r="AW72" s="65"/>
      <c r="AX72" s="65"/>
    </row>
    <row r="73" spans="1:50" s="63" customFormat="1" ht="12">
      <c r="A73" s="82" t="s">
        <v>73</v>
      </c>
      <c r="B73" s="83" t="str">
        <f t="shared" si="11"/>
        <v>03</v>
      </c>
      <c r="C73" s="69"/>
      <c r="D73" s="69"/>
      <c r="E73" s="239" t="s">
        <v>169</v>
      </c>
      <c r="F73" s="188"/>
      <c r="G73" s="188"/>
      <c r="H73" s="188"/>
      <c r="I73" s="188"/>
      <c r="J73" s="188"/>
      <c r="K73" s="188"/>
      <c r="L73" s="189"/>
      <c r="M73" s="85" t="s">
        <v>18</v>
      </c>
      <c r="N73" s="86" t="s">
        <v>133</v>
      </c>
      <c r="O73" s="87"/>
      <c r="P73" s="88"/>
      <c r="Q73" s="87"/>
      <c r="R73" s="195"/>
      <c r="S73" s="196"/>
      <c r="T73" s="196"/>
      <c r="U73" s="197"/>
      <c r="V73" s="89"/>
      <c r="W73" s="171" t="s">
        <v>382</v>
      </c>
      <c r="X73" s="172"/>
      <c r="Y73" s="179"/>
      <c r="Z73" s="208"/>
      <c r="AC73" s="85"/>
      <c r="AD73" s="85"/>
      <c r="AE73" s="90"/>
      <c r="AF73" s="90"/>
      <c r="AG73" s="90"/>
      <c r="AH73" s="85"/>
      <c r="AI73" s="91"/>
      <c r="AJ73" s="90"/>
      <c r="AK73" s="90"/>
      <c r="AL73" s="90"/>
      <c r="AM73" s="90"/>
      <c r="AN73" s="85"/>
      <c r="AO73" s="90"/>
      <c r="AP73" s="92"/>
      <c r="AQ73" s="92"/>
      <c r="AR73" s="93"/>
      <c r="AT73" s="65"/>
      <c r="AU73" s="66"/>
      <c r="AV73" s="65"/>
      <c r="AW73" s="65"/>
      <c r="AX73" s="65"/>
    </row>
    <row r="74" spans="1:50" s="63" customFormat="1" ht="12">
      <c r="A74" s="82" t="s">
        <v>74</v>
      </c>
      <c r="B74" s="83" t="str">
        <f t="shared" si="11"/>
        <v>04</v>
      </c>
      <c r="C74" s="69"/>
      <c r="D74" s="69"/>
      <c r="E74" s="69"/>
      <c r="F74" s="239" t="s">
        <v>170</v>
      </c>
      <c r="G74" s="188"/>
      <c r="H74" s="188"/>
      <c r="I74" s="188"/>
      <c r="J74" s="188"/>
      <c r="K74" s="188"/>
      <c r="L74" s="189"/>
      <c r="M74" s="85" t="s">
        <v>18</v>
      </c>
      <c r="N74" s="86" t="s">
        <v>203</v>
      </c>
      <c r="O74" s="87"/>
      <c r="P74" s="88"/>
      <c r="Q74" s="87"/>
      <c r="R74" s="195"/>
      <c r="S74" s="196"/>
      <c r="T74" s="196"/>
      <c r="U74" s="197"/>
      <c r="V74" s="89"/>
      <c r="W74" s="204" t="s">
        <v>206</v>
      </c>
      <c r="X74" s="205"/>
      <c r="Y74" s="179"/>
      <c r="Z74" s="208"/>
      <c r="AC74" s="85"/>
      <c r="AD74" s="85"/>
      <c r="AE74" s="90"/>
      <c r="AF74" s="90"/>
      <c r="AG74" s="90"/>
      <c r="AH74" s="85"/>
      <c r="AI74" s="91"/>
      <c r="AJ74" s="90"/>
      <c r="AK74" s="90"/>
      <c r="AL74" s="90"/>
      <c r="AM74" s="90"/>
      <c r="AN74" s="85"/>
      <c r="AO74" s="90"/>
      <c r="AP74" s="92"/>
      <c r="AQ74" s="92"/>
      <c r="AR74" s="93"/>
      <c r="AT74" s="65"/>
      <c r="AU74" s="66"/>
      <c r="AV74" s="65"/>
      <c r="AW74" s="65"/>
      <c r="AX74" s="65"/>
    </row>
    <row r="75" spans="1:50" s="63" customFormat="1" ht="12">
      <c r="A75" s="82" t="s">
        <v>75</v>
      </c>
      <c r="B75" s="83" t="str">
        <f t="shared" si="11"/>
        <v>05</v>
      </c>
      <c r="C75" s="69"/>
      <c r="D75" s="69"/>
      <c r="E75" s="69"/>
      <c r="F75" s="69"/>
      <c r="G75" s="240" t="s">
        <v>131</v>
      </c>
      <c r="H75" s="241"/>
      <c r="I75" s="241"/>
      <c r="J75" s="241"/>
      <c r="K75" s="241"/>
      <c r="L75" s="242"/>
      <c r="M75" s="85" t="s">
        <v>133</v>
      </c>
      <c r="N75" s="86" t="s">
        <v>128</v>
      </c>
      <c r="O75" s="86" t="s">
        <v>154</v>
      </c>
      <c r="P75" s="88" t="s">
        <v>124</v>
      </c>
      <c r="Q75" s="87" t="s">
        <v>346</v>
      </c>
      <c r="R75" s="195" t="s">
        <v>342</v>
      </c>
      <c r="S75" s="196"/>
      <c r="T75" s="196"/>
      <c r="U75" s="197"/>
      <c r="V75" s="89"/>
      <c r="W75" s="204" t="s">
        <v>192</v>
      </c>
      <c r="X75" s="205"/>
      <c r="Y75" s="179"/>
      <c r="Z75" s="208"/>
      <c r="AC75" s="85"/>
      <c r="AD75" s="85" t="s">
        <v>488</v>
      </c>
      <c r="AE75" s="90" t="s">
        <v>780</v>
      </c>
      <c r="AF75" s="90" t="s">
        <v>780</v>
      </c>
      <c r="AG75" s="90" t="str">
        <f t="shared" si="1"/>
        <v>○</v>
      </c>
      <c r="AH75" s="85" t="s">
        <v>550</v>
      </c>
      <c r="AI75" s="91" t="s">
        <v>19</v>
      </c>
      <c r="AJ75" s="90" t="str">
        <f t="shared" si="2"/>
        <v/>
      </c>
      <c r="AK75" s="90" t="str">
        <f t="shared" si="3"/>
        <v/>
      </c>
      <c r="AL75" s="90" t="str">
        <f t="shared" si="4"/>
        <v/>
      </c>
      <c r="AM75" s="90" t="str">
        <f t="shared" si="5"/>
        <v/>
      </c>
      <c r="AN75" s="85" t="s">
        <v>546</v>
      </c>
      <c r="AO75" s="90" t="str">
        <f t="shared" si="6"/>
        <v/>
      </c>
      <c r="AP75" s="92" t="str">
        <f t="shared" ref="AP75:AP81" si="22">IF(AO75&lt;&gt;"",COUNTIF(AO:AO,AO75),"")</f>
        <v/>
      </c>
      <c r="AQ75" s="92" t="str">
        <f>IF(AND(AO75&lt;&gt;"",AP75&gt;1),COUNTIF(AO$9:AO75,AO75),"")</f>
        <v/>
      </c>
      <c r="AR75" s="93" t="str">
        <f t="shared" si="8"/>
        <v/>
      </c>
      <c r="AT75" s="65" t="s">
        <v>698</v>
      </c>
      <c r="AU75" s="66" t="s">
        <v>599</v>
      </c>
      <c r="AV75" s="65" t="str">
        <f>IF(COUNTIF($AW$12:$AW75,$AW75)&gt;=2,"//","")</f>
        <v/>
      </c>
      <c r="AW75" s="65" t="str">
        <f t="shared" si="9"/>
        <v>public static final String TABLE01_JIGYOBUNRUI_RENBAN = "事業分類明細/番号";</v>
      </c>
      <c r="AX75" s="65" t="str">
        <f t="shared" si="10"/>
        <v>XmlConstantGhg1.TABLE01_JIGYOBUNRUI_RENBAN</v>
      </c>
    </row>
    <row r="76" spans="1:50" s="63" customFormat="1" ht="12">
      <c r="A76" s="82" t="s">
        <v>351</v>
      </c>
      <c r="B76" s="83" t="str">
        <f t="shared" si="11"/>
        <v>05</v>
      </c>
      <c r="C76" s="69"/>
      <c r="D76" s="69"/>
      <c r="E76" s="69"/>
      <c r="F76" s="69"/>
      <c r="G76" s="240" t="s">
        <v>171</v>
      </c>
      <c r="H76" s="241"/>
      <c r="I76" s="241"/>
      <c r="J76" s="241"/>
      <c r="K76" s="241"/>
      <c r="L76" s="242"/>
      <c r="M76" s="85" t="s">
        <v>133</v>
      </c>
      <c r="N76" s="86" t="s">
        <v>18</v>
      </c>
      <c r="O76" s="86" t="s">
        <v>154</v>
      </c>
      <c r="P76" s="88" t="s">
        <v>125</v>
      </c>
      <c r="Q76" s="87" t="s">
        <v>421</v>
      </c>
      <c r="R76" s="195"/>
      <c r="S76" s="196"/>
      <c r="T76" s="196"/>
      <c r="U76" s="197"/>
      <c r="V76" s="89"/>
      <c r="W76" s="204" t="s">
        <v>184</v>
      </c>
      <c r="X76" s="205"/>
      <c r="Y76" s="179"/>
      <c r="Z76" s="208"/>
      <c r="AC76" s="85"/>
      <c r="AD76" s="85" t="s">
        <v>488</v>
      </c>
      <c r="AE76" s="90" t="s">
        <v>780</v>
      </c>
      <c r="AF76" s="90" t="s">
        <v>781</v>
      </c>
      <c r="AG76" s="90" t="str">
        <f t="shared" si="1"/>
        <v>○</v>
      </c>
      <c r="AH76" s="85" t="s">
        <v>551</v>
      </c>
      <c r="AI76" s="91" t="s">
        <v>61</v>
      </c>
      <c r="AJ76" s="90" t="str">
        <f t="shared" si="2"/>
        <v>○</v>
      </c>
      <c r="AK76" s="90" t="str">
        <f t="shared" si="3"/>
        <v/>
      </c>
      <c r="AL76" s="90" t="str">
        <f t="shared" si="4"/>
        <v>文字列</v>
      </c>
      <c r="AM76" s="90" t="str">
        <f t="shared" si="5"/>
        <v>50</v>
      </c>
      <c r="AN76" s="85" t="s">
        <v>546</v>
      </c>
      <c r="AO76" s="90" t="str">
        <f t="shared" si="6"/>
        <v/>
      </c>
      <c r="AP76" s="92" t="str">
        <f t="shared" si="22"/>
        <v/>
      </c>
      <c r="AQ76" s="92" t="str">
        <f>IF(AND(AO76&lt;&gt;"",AP76&gt;1),COUNTIF(AO$9:AO76,AO76),"")</f>
        <v/>
      </c>
      <c r="AR76" s="93" t="str">
        <f t="shared" si="8"/>
        <v/>
      </c>
      <c r="AT76" s="65" t="s">
        <v>699</v>
      </c>
      <c r="AU76" s="66" t="s">
        <v>600</v>
      </c>
      <c r="AV76" s="65" t="str">
        <f>IF(COUNTIF($AW$12:$AW76,$AW76)&gt;=2,"//","")</f>
        <v/>
      </c>
      <c r="AW76" s="65" t="str">
        <f t="shared" si="9"/>
        <v>public static final String TABLE01_JIGYOBUNRUI_NAME = "事業分類明細/事業名称";</v>
      </c>
      <c r="AX76" s="65" t="str">
        <f t="shared" si="10"/>
        <v>XmlConstantGhg1.TABLE01_JIGYOBUNRUI_NAME</v>
      </c>
    </row>
    <row r="77" spans="1:50" s="63" customFormat="1" ht="12">
      <c r="A77" s="82" t="s">
        <v>352</v>
      </c>
      <c r="B77" s="83" t="str">
        <f t="shared" si="11"/>
        <v>05</v>
      </c>
      <c r="C77" s="69"/>
      <c r="D77" s="69"/>
      <c r="E77" s="69"/>
      <c r="F77" s="69"/>
      <c r="G77" s="240" t="s">
        <v>42</v>
      </c>
      <c r="H77" s="241"/>
      <c r="I77" s="241"/>
      <c r="J77" s="241"/>
      <c r="K77" s="241"/>
      <c r="L77" s="242"/>
      <c r="M77" s="85" t="s">
        <v>133</v>
      </c>
      <c r="N77" s="86" t="s">
        <v>18</v>
      </c>
      <c r="O77" s="86" t="s">
        <v>154</v>
      </c>
      <c r="P77" s="88" t="s">
        <v>124</v>
      </c>
      <c r="Q77" s="85" t="s">
        <v>24</v>
      </c>
      <c r="R77" s="195" t="s">
        <v>129</v>
      </c>
      <c r="S77" s="196"/>
      <c r="T77" s="196"/>
      <c r="U77" s="197"/>
      <c r="V77" s="89"/>
      <c r="W77" s="204" t="s">
        <v>193</v>
      </c>
      <c r="X77" s="205"/>
      <c r="Y77" s="179"/>
      <c r="Z77" s="208"/>
      <c r="AC77" s="85"/>
      <c r="AD77" s="85" t="s">
        <v>488</v>
      </c>
      <c r="AE77" s="90" t="s">
        <v>780</v>
      </c>
      <c r="AF77" s="90" t="s">
        <v>781</v>
      </c>
      <c r="AG77" s="90" t="str">
        <f t="shared" si="1"/>
        <v>○</v>
      </c>
      <c r="AH77" s="85" t="s">
        <v>550</v>
      </c>
      <c r="AI77" s="91" t="s">
        <v>23</v>
      </c>
      <c r="AJ77" s="90" t="str">
        <f t="shared" si="2"/>
        <v>○</v>
      </c>
      <c r="AK77" s="90" t="str">
        <f t="shared" si="3"/>
        <v/>
      </c>
      <c r="AL77" s="90" t="str">
        <f t="shared" si="4"/>
        <v>整数</v>
      </c>
      <c r="AM77" s="90" t="str">
        <f t="shared" si="5"/>
        <v>4</v>
      </c>
      <c r="AN77" s="85" t="s">
        <v>546</v>
      </c>
      <c r="AO77" s="90" t="str">
        <f t="shared" si="6"/>
        <v/>
      </c>
      <c r="AP77" s="92" t="str">
        <f t="shared" si="22"/>
        <v/>
      </c>
      <c r="AQ77" s="92" t="str">
        <f>IF(AND(AO77&lt;&gt;"",AP77&gt;1),COUNTIF(AO$9:AO77,AO77),"")</f>
        <v/>
      </c>
      <c r="AR77" s="93" t="str">
        <f t="shared" si="8"/>
        <v/>
      </c>
      <c r="AT77" s="65" t="s">
        <v>700</v>
      </c>
      <c r="AU77" s="66" t="s">
        <v>601</v>
      </c>
      <c r="AV77" s="65" t="str">
        <f>IF(COUNTIF($AW$12:$AW77,$AW77)&gt;=2,"//","")</f>
        <v/>
      </c>
      <c r="AW77" s="65" t="str">
        <f t="shared" si="9"/>
        <v>public static final String TABLE01_JIGYOBUNRUI_NO = "事業分類明細/細分類番号";</v>
      </c>
      <c r="AX77" s="65" t="str">
        <f t="shared" si="10"/>
        <v>XmlConstantGhg1.TABLE01_JIGYOBUNRUI_NO</v>
      </c>
    </row>
    <row r="78" spans="1:50" s="63" customFormat="1" ht="12">
      <c r="A78" s="82" t="s">
        <v>353</v>
      </c>
      <c r="B78" s="83" t="str">
        <f t="shared" si="11"/>
        <v>05</v>
      </c>
      <c r="C78" s="69"/>
      <c r="D78" s="69"/>
      <c r="E78" s="69"/>
      <c r="F78" s="69"/>
      <c r="G78" s="239" t="s">
        <v>440</v>
      </c>
      <c r="H78" s="188"/>
      <c r="I78" s="188"/>
      <c r="J78" s="188"/>
      <c r="K78" s="188"/>
      <c r="L78" s="189"/>
      <c r="M78" s="85" t="s">
        <v>18</v>
      </c>
      <c r="N78" s="86" t="s">
        <v>441</v>
      </c>
      <c r="O78" s="86"/>
      <c r="P78" s="88"/>
      <c r="Q78" s="85"/>
      <c r="R78" s="195"/>
      <c r="S78" s="196"/>
      <c r="T78" s="196"/>
      <c r="U78" s="197"/>
      <c r="V78" s="89"/>
      <c r="W78" s="204" t="s">
        <v>442</v>
      </c>
      <c r="X78" s="205"/>
      <c r="Y78" s="185"/>
      <c r="Z78" s="186"/>
      <c r="AC78" s="85"/>
      <c r="AD78" s="85"/>
      <c r="AE78" s="90"/>
      <c r="AF78" s="90"/>
      <c r="AG78" s="90" t="str">
        <f t="shared" si="1"/>
        <v/>
      </c>
      <c r="AH78" s="85"/>
      <c r="AI78" s="91"/>
      <c r="AJ78" s="90" t="str">
        <f t="shared" si="2"/>
        <v/>
      </c>
      <c r="AK78" s="90" t="str">
        <f t="shared" si="3"/>
        <v/>
      </c>
      <c r="AL78" s="90" t="str">
        <f t="shared" si="4"/>
        <v/>
      </c>
      <c r="AM78" s="90" t="str">
        <f t="shared" si="5"/>
        <v/>
      </c>
      <c r="AN78" s="85" t="s">
        <v>547</v>
      </c>
      <c r="AO78" s="90" t="str">
        <f t="shared" si="6"/>
        <v/>
      </c>
      <c r="AP78" s="92" t="str">
        <f t="shared" si="22"/>
        <v/>
      </c>
      <c r="AQ78" s="92" t="str">
        <f>IF(AND(AO78&lt;&gt;"",AP78&gt;1),COUNTIF(AO$9:AO78,AO78),"")</f>
        <v/>
      </c>
      <c r="AR78" s="93" t="str">
        <f t="shared" si="8"/>
        <v/>
      </c>
      <c r="AT78" s="65" t="s">
        <v>701</v>
      </c>
      <c r="AU78" s="66" t="s">
        <v>602</v>
      </c>
      <c r="AV78" s="65" t="str">
        <f>IF(COUNTIF($AW$12:$AW78,$AW78)&gt;=2,"//","")</f>
        <v/>
      </c>
      <c r="AW78" s="65" t="str">
        <f t="shared" si="9"/>
        <v>public static final String TABLE01_JIGYOBUNRUI_DAIJINARRAY = "事業分類明細/所管大臣Array";</v>
      </c>
      <c r="AX78" s="65" t="str">
        <f t="shared" si="10"/>
        <v>XmlConstantGhg1.TABLE01_JIGYOBUNRUI_DAIJINARRAY</v>
      </c>
    </row>
    <row r="79" spans="1:50" s="63" customFormat="1" ht="12">
      <c r="A79" s="82" t="s">
        <v>354</v>
      </c>
      <c r="B79" s="83" t="str">
        <f t="shared" si="11"/>
        <v>06</v>
      </c>
      <c r="C79" s="69"/>
      <c r="D79" s="69"/>
      <c r="E79" s="69"/>
      <c r="F79" s="69"/>
      <c r="G79" s="69"/>
      <c r="H79" s="239" t="s">
        <v>443</v>
      </c>
      <c r="I79" s="188"/>
      <c r="J79" s="188"/>
      <c r="K79" s="188"/>
      <c r="L79" s="189"/>
      <c r="M79" s="85" t="s">
        <v>444</v>
      </c>
      <c r="N79" s="86" t="s">
        <v>445</v>
      </c>
      <c r="O79" s="86"/>
      <c r="P79" s="88"/>
      <c r="Q79" s="85"/>
      <c r="R79" s="195"/>
      <c r="S79" s="196"/>
      <c r="T79" s="196"/>
      <c r="U79" s="197"/>
      <c r="V79" s="89"/>
      <c r="W79" s="204" t="s">
        <v>446</v>
      </c>
      <c r="X79" s="205"/>
      <c r="Y79" s="185"/>
      <c r="Z79" s="186"/>
      <c r="AC79" s="85"/>
      <c r="AD79" s="85"/>
      <c r="AE79" s="90"/>
      <c r="AF79" s="90"/>
      <c r="AG79" s="90" t="str">
        <f t="shared" si="1"/>
        <v/>
      </c>
      <c r="AH79" s="85"/>
      <c r="AI79" s="91"/>
      <c r="AJ79" s="90" t="str">
        <f t="shared" si="2"/>
        <v/>
      </c>
      <c r="AK79" s="90" t="str">
        <f t="shared" si="3"/>
        <v/>
      </c>
      <c r="AL79" s="90" t="str">
        <f t="shared" si="4"/>
        <v/>
      </c>
      <c r="AM79" s="90" t="str">
        <f t="shared" si="5"/>
        <v/>
      </c>
      <c r="AN79" s="85" t="s">
        <v>548</v>
      </c>
      <c r="AO79" s="90" t="str">
        <f t="shared" si="6"/>
        <v>Daijin</v>
      </c>
      <c r="AP79" s="92">
        <f t="shared" si="22"/>
        <v>2</v>
      </c>
      <c r="AQ79" s="92">
        <f>IF(AND(AO79&lt;&gt;"",AP79&gt;1),COUNTIF(AO$9:AO79,AO79),"")</f>
        <v>2</v>
      </c>
      <c r="AR79" s="93" t="str">
        <f t="shared" si="8"/>
        <v>Daijin02</v>
      </c>
      <c r="AT79" s="65" t="s">
        <v>702</v>
      </c>
      <c r="AU79" s="66" t="s">
        <v>603</v>
      </c>
      <c r="AV79" s="65" t="str">
        <f>IF(COUNTIF($AW$12:$AW79,$AW79)&gt;=2,"//","")</f>
        <v/>
      </c>
      <c r="AW79" s="65" t="str">
        <f t="shared" si="9"/>
        <v>public static final String TABLE01_JIGYOBUNRUI_DAIJINARRAY_DAIJIN = "事業分類明細/所管大臣Array/所管大臣";</v>
      </c>
      <c r="AX79" s="65" t="str">
        <f t="shared" si="10"/>
        <v>XmlConstantGhg1.TABLE01_JIGYOBUNRUI_DAIJINARRAY_DAIJIN</v>
      </c>
    </row>
    <row r="80" spans="1:50" s="63" customFormat="1" ht="12">
      <c r="A80" s="82" t="s">
        <v>355</v>
      </c>
      <c r="B80" s="83" t="str">
        <f t="shared" si="11"/>
        <v>07</v>
      </c>
      <c r="C80" s="69"/>
      <c r="D80" s="69"/>
      <c r="E80" s="69"/>
      <c r="F80" s="69"/>
      <c r="G80" s="69"/>
      <c r="H80" s="97"/>
      <c r="I80" s="195" t="s">
        <v>447</v>
      </c>
      <c r="J80" s="196"/>
      <c r="K80" s="196"/>
      <c r="L80" s="197"/>
      <c r="M80" s="85" t="s">
        <v>448</v>
      </c>
      <c r="N80" s="86" t="s">
        <v>449</v>
      </c>
      <c r="O80" s="86" t="s">
        <v>321</v>
      </c>
      <c r="P80" s="88" t="s">
        <v>125</v>
      </c>
      <c r="Q80" s="87" t="s">
        <v>493</v>
      </c>
      <c r="R80" s="195" t="s">
        <v>469</v>
      </c>
      <c r="S80" s="196"/>
      <c r="T80" s="196"/>
      <c r="U80" s="197"/>
      <c r="V80" s="89"/>
      <c r="W80" s="204" t="s">
        <v>451</v>
      </c>
      <c r="X80" s="205"/>
      <c r="Y80" s="185"/>
      <c r="Z80" s="186"/>
      <c r="AC80" s="85"/>
      <c r="AD80" s="85" t="s">
        <v>488</v>
      </c>
      <c r="AE80" s="90" t="s">
        <v>780</v>
      </c>
      <c r="AF80" s="90" t="s">
        <v>780</v>
      </c>
      <c r="AG80" s="90" t="str">
        <f t="shared" si="1"/>
        <v/>
      </c>
      <c r="AH80" s="85" t="s">
        <v>551</v>
      </c>
      <c r="AI80" s="91" t="s">
        <v>8</v>
      </c>
      <c r="AJ80" s="90" t="str">
        <f t="shared" si="2"/>
        <v/>
      </c>
      <c r="AK80" s="90" t="str">
        <f t="shared" si="3"/>
        <v/>
      </c>
      <c r="AL80" s="90" t="str">
        <f t="shared" si="4"/>
        <v/>
      </c>
      <c r="AM80" s="90" t="str">
        <f t="shared" si="5"/>
        <v/>
      </c>
      <c r="AN80" s="85" t="s">
        <v>546</v>
      </c>
      <c r="AO80" s="90" t="str">
        <f t="shared" si="6"/>
        <v/>
      </c>
      <c r="AP80" s="92" t="str">
        <f t="shared" si="22"/>
        <v/>
      </c>
      <c r="AQ80" s="92" t="str">
        <f>IF(AND(AO80&lt;&gt;"",AP80&gt;1),COUNTIF(AO$9:AO80,AO80),"")</f>
        <v/>
      </c>
      <c r="AR80" s="93" t="str">
        <f t="shared" si="8"/>
        <v/>
      </c>
      <c r="AT80" s="65" t="s">
        <v>703</v>
      </c>
      <c r="AU80" s="66" t="s">
        <v>604</v>
      </c>
      <c r="AV80" s="65" t="str">
        <f>IF(COUNTIF($AW$12:$AW80,$AW80)&gt;=2,"//","")</f>
        <v/>
      </c>
      <c r="AW80" s="65" t="str">
        <f t="shared" si="9"/>
        <v>public static final String TABLE01_JIGYOBUNRUI_DAIJINARRAY_DAIJIN_DAIJINNAME = "事業分類明細/所管大臣Array/所管大臣/所管大臣名";</v>
      </c>
      <c r="AX80" s="65" t="str">
        <f t="shared" si="10"/>
        <v>XmlConstantGhg1.TABLE01_JIGYOBUNRUI_DAIJINARRAY_DAIJIN_DAIJINNAME</v>
      </c>
    </row>
    <row r="81" spans="1:51" s="63" customFormat="1" ht="45.75" customHeight="1">
      <c r="A81" s="82" t="s">
        <v>356</v>
      </c>
      <c r="B81" s="83" t="str">
        <f t="shared" si="11"/>
        <v>05</v>
      </c>
      <c r="C81" s="69"/>
      <c r="D81" s="69"/>
      <c r="E81" s="69"/>
      <c r="F81" s="101"/>
      <c r="G81" s="209" t="s">
        <v>1117</v>
      </c>
      <c r="H81" s="210"/>
      <c r="I81" s="210"/>
      <c r="J81" s="210"/>
      <c r="K81" s="210"/>
      <c r="L81" s="211"/>
      <c r="M81" s="85" t="s">
        <v>133</v>
      </c>
      <c r="N81" s="86" t="s">
        <v>18</v>
      </c>
      <c r="O81" s="86" t="s">
        <v>321</v>
      </c>
      <c r="P81" s="88" t="s">
        <v>124</v>
      </c>
      <c r="Q81" s="100" t="s">
        <v>457</v>
      </c>
      <c r="R81" s="168" t="s">
        <v>1345</v>
      </c>
      <c r="S81" s="169"/>
      <c r="T81" s="169"/>
      <c r="U81" s="170"/>
      <c r="V81" s="89"/>
      <c r="W81" s="204" t="s">
        <v>373</v>
      </c>
      <c r="X81" s="205"/>
      <c r="Y81" s="179"/>
      <c r="Z81" s="208"/>
      <c r="AA81" s="134"/>
      <c r="AC81" s="85"/>
      <c r="AD81" s="85" t="s">
        <v>488</v>
      </c>
      <c r="AE81" s="90" t="s">
        <v>780</v>
      </c>
      <c r="AF81" s="90" t="s">
        <v>781</v>
      </c>
      <c r="AG81" s="90" t="str">
        <f t="shared" si="1"/>
        <v/>
      </c>
      <c r="AH81" s="85" t="s">
        <v>550</v>
      </c>
      <c r="AI81" s="91" t="s">
        <v>6</v>
      </c>
      <c r="AJ81" s="90" t="str">
        <f t="shared" si="2"/>
        <v>○</v>
      </c>
      <c r="AK81" s="90" t="str">
        <f t="shared" si="3"/>
        <v/>
      </c>
      <c r="AL81" s="90" t="str">
        <f t="shared" si="4"/>
        <v>整数</v>
      </c>
      <c r="AM81" s="90" t="str">
        <f t="shared" si="5"/>
        <v>10</v>
      </c>
      <c r="AN81" s="85" t="s">
        <v>546</v>
      </c>
      <c r="AO81" s="90" t="str">
        <f t="shared" si="6"/>
        <v/>
      </c>
      <c r="AP81" s="92" t="str">
        <f t="shared" si="22"/>
        <v/>
      </c>
      <c r="AQ81" s="92" t="str">
        <f>IF(AND(AO81&lt;&gt;"",AP81&gt;1),COUNTIF(AO$9:AO81,AO81),"")</f>
        <v/>
      </c>
      <c r="AR81" s="93" t="str">
        <f t="shared" si="8"/>
        <v/>
      </c>
      <c r="AT81" s="65" t="s">
        <v>704</v>
      </c>
      <c r="AU81" s="66" t="s">
        <v>605</v>
      </c>
      <c r="AV81" s="65" t="str">
        <f>IF(COUNTIF($AW$12:$AW81,$AW81)&gt;=2,"//","")</f>
        <v/>
      </c>
      <c r="AW81" s="65" t="str">
        <f t="shared" si="9"/>
        <v>public static final String TABLE01_JIGYOBUNRUI_CO2 = "事業分類明細/①エネルギー起源CO2";</v>
      </c>
      <c r="AX81" s="65" t="str">
        <f t="shared" si="10"/>
        <v>XmlConstantGhg1.TABLE01_JIGYOBUNRUI_CO2</v>
      </c>
    </row>
    <row r="82" spans="1:51" s="63" customFormat="1" ht="39" customHeight="1">
      <c r="A82" s="82" t="s">
        <v>76</v>
      </c>
      <c r="B82" s="83" t="str">
        <f t="shared" si="11"/>
        <v>05</v>
      </c>
      <c r="C82" s="69"/>
      <c r="D82" s="69"/>
      <c r="E82" s="69"/>
      <c r="F82" s="101"/>
      <c r="G82" s="209" t="s">
        <v>1346</v>
      </c>
      <c r="H82" s="210"/>
      <c r="I82" s="210"/>
      <c r="J82" s="210"/>
      <c r="K82" s="210"/>
      <c r="L82" s="211"/>
      <c r="M82" s="85" t="s">
        <v>133</v>
      </c>
      <c r="N82" s="86" t="s">
        <v>18</v>
      </c>
      <c r="O82" s="86" t="s">
        <v>321</v>
      </c>
      <c r="P82" s="88" t="s">
        <v>124</v>
      </c>
      <c r="Q82" s="100" t="s">
        <v>336</v>
      </c>
      <c r="R82" s="168" t="s">
        <v>1345</v>
      </c>
      <c r="S82" s="169"/>
      <c r="T82" s="169"/>
      <c r="U82" s="170"/>
      <c r="V82" s="89"/>
      <c r="W82" s="204" t="s">
        <v>1007</v>
      </c>
      <c r="X82" s="205"/>
      <c r="Y82" s="179"/>
      <c r="Z82" s="208"/>
      <c r="AA82" s="134"/>
      <c r="AB82" s="134"/>
      <c r="AC82" s="134"/>
      <c r="AD82" s="134"/>
      <c r="AE82" s="134"/>
      <c r="AF82" s="134"/>
      <c r="AG82" s="134"/>
      <c r="AH82" s="134"/>
      <c r="AI82" s="134"/>
      <c r="AJ82" s="134"/>
      <c r="AK82" s="134"/>
      <c r="AL82" s="134"/>
      <c r="AM82" s="134"/>
      <c r="AN82" s="134"/>
      <c r="AO82" s="134"/>
      <c r="AP82" s="134"/>
      <c r="AQ82" s="134"/>
      <c r="AR82" s="134"/>
      <c r="AS82" s="134"/>
      <c r="AT82" s="134"/>
      <c r="AU82" s="134"/>
      <c r="AV82" s="134"/>
      <c r="AW82" s="134"/>
      <c r="AX82" s="134"/>
      <c r="AY82" s="134"/>
    </row>
    <row r="83" spans="1:51" s="63" customFormat="1" ht="39" customHeight="1">
      <c r="A83" s="82" t="s">
        <v>77</v>
      </c>
      <c r="B83" s="83" t="str">
        <f t="shared" si="11"/>
        <v>05</v>
      </c>
      <c r="C83" s="69"/>
      <c r="D83" s="69"/>
      <c r="E83" s="69"/>
      <c r="F83" s="101"/>
      <c r="G83" s="209" t="s">
        <v>1115</v>
      </c>
      <c r="H83" s="210"/>
      <c r="I83" s="210"/>
      <c r="J83" s="210"/>
      <c r="K83" s="210"/>
      <c r="L83" s="211"/>
      <c r="M83" s="85" t="s">
        <v>133</v>
      </c>
      <c r="N83" s="86" t="s">
        <v>18</v>
      </c>
      <c r="O83" s="86" t="s">
        <v>321</v>
      </c>
      <c r="P83" s="88" t="s">
        <v>124</v>
      </c>
      <c r="Q83" s="100" t="s">
        <v>336</v>
      </c>
      <c r="R83" s="168" t="s">
        <v>1345</v>
      </c>
      <c r="S83" s="169"/>
      <c r="T83" s="169"/>
      <c r="U83" s="170"/>
      <c r="V83" s="89"/>
      <c r="W83" s="204" t="s">
        <v>1101</v>
      </c>
      <c r="X83" s="205"/>
      <c r="Y83" s="179"/>
      <c r="Z83" s="208"/>
      <c r="AA83" s="134"/>
      <c r="AB83" s="134"/>
      <c r="AC83" s="134"/>
      <c r="AD83" s="134"/>
      <c r="AE83" s="134"/>
      <c r="AF83" s="134"/>
      <c r="AG83" s="134"/>
      <c r="AH83" s="134"/>
      <c r="AI83" s="134"/>
      <c r="AJ83" s="134"/>
      <c r="AK83" s="134"/>
      <c r="AL83" s="134"/>
      <c r="AM83" s="134"/>
      <c r="AN83" s="134"/>
      <c r="AO83" s="134"/>
      <c r="AP83" s="134"/>
      <c r="AQ83" s="134"/>
      <c r="AR83" s="134"/>
      <c r="AS83" s="134"/>
      <c r="AT83" s="134"/>
      <c r="AU83" s="134"/>
      <c r="AV83" s="134"/>
      <c r="AW83" s="134"/>
      <c r="AX83" s="134"/>
      <c r="AY83" s="134"/>
    </row>
    <row r="84" spans="1:51" s="63" customFormat="1" ht="39" customHeight="1">
      <c r="A84" s="82" t="s">
        <v>78</v>
      </c>
      <c r="B84" s="83" t="str">
        <f t="shared" si="11"/>
        <v>05</v>
      </c>
      <c r="C84" s="69"/>
      <c r="D84" s="69"/>
      <c r="E84" s="69"/>
      <c r="F84" s="101"/>
      <c r="G84" s="209" t="s">
        <v>1347</v>
      </c>
      <c r="H84" s="210"/>
      <c r="I84" s="210"/>
      <c r="J84" s="210"/>
      <c r="K84" s="210"/>
      <c r="L84" s="211"/>
      <c r="M84" s="85" t="s">
        <v>133</v>
      </c>
      <c r="N84" s="86" t="s">
        <v>18</v>
      </c>
      <c r="O84" s="86" t="s">
        <v>321</v>
      </c>
      <c r="P84" s="88" t="s">
        <v>124</v>
      </c>
      <c r="Q84" s="100" t="s">
        <v>457</v>
      </c>
      <c r="R84" s="168" t="s">
        <v>1345</v>
      </c>
      <c r="S84" s="169"/>
      <c r="T84" s="169"/>
      <c r="U84" s="170"/>
      <c r="V84" s="89"/>
      <c r="W84" s="204" t="s">
        <v>374</v>
      </c>
      <c r="X84" s="205"/>
      <c r="Y84" s="179"/>
      <c r="Z84" s="208"/>
      <c r="AA84" s="134"/>
      <c r="AB84" s="134"/>
      <c r="AC84" s="134"/>
      <c r="AD84" s="134"/>
      <c r="AE84" s="134"/>
      <c r="AF84" s="134"/>
      <c r="AG84" s="134"/>
      <c r="AH84" s="134"/>
      <c r="AI84" s="134"/>
      <c r="AJ84" s="134"/>
      <c r="AK84" s="134"/>
      <c r="AL84" s="134"/>
      <c r="AM84" s="134"/>
      <c r="AN84" s="134"/>
      <c r="AO84" s="134"/>
      <c r="AP84" s="134"/>
      <c r="AQ84" s="134"/>
      <c r="AR84" s="134"/>
      <c r="AS84" s="134"/>
      <c r="AT84" s="134"/>
      <c r="AU84" s="134"/>
      <c r="AV84" s="134"/>
      <c r="AW84" s="134"/>
      <c r="AX84" s="134"/>
      <c r="AY84" s="134"/>
    </row>
    <row r="85" spans="1:51" s="63" customFormat="1" ht="41.25" customHeight="1">
      <c r="A85" s="82" t="s">
        <v>79</v>
      </c>
      <c r="B85" s="83" t="str">
        <f t="shared" si="11"/>
        <v>05</v>
      </c>
      <c r="C85" s="69"/>
      <c r="D85" s="69"/>
      <c r="E85" s="69"/>
      <c r="F85" s="101"/>
      <c r="G85" s="209" t="s">
        <v>1336</v>
      </c>
      <c r="H85" s="210"/>
      <c r="I85" s="210"/>
      <c r="J85" s="210"/>
      <c r="K85" s="210"/>
      <c r="L85" s="211"/>
      <c r="M85" s="85" t="s">
        <v>133</v>
      </c>
      <c r="N85" s="86" t="s">
        <v>18</v>
      </c>
      <c r="O85" s="86" t="s">
        <v>321</v>
      </c>
      <c r="P85" s="88" t="s">
        <v>124</v>
      </c>
      <c r="Q85" s="100" t="s">
        <v>457</v>
      </c>
      <c r="R85" s="168" t="s">
        <v>1345</v>
      </c>
      <c r="S85" s="169"/>
      <c r="T85" s="169"/>
      <c r="U85" s="170"/>
      <c r="V85" s="89"/>
      <c r="W85" s="204" t="s">
        <v>417</v>
      </c>
      <c r="X85" s="205"/>
      <c r="Y85" s="179"/>
      <c r="Z85" s="208"/>
      <c r="AA85" s="134"/>
      <c r="AB85" s="134"/>
      <c r="AC85" s="134"/>
      <c r="AD85" s="134"/>
      <c r="AE85" s="134"/>
      <c r="AF85" s="134"/>
      <c r="AG85" s="134"/>
      <c r="AH85" s="134"/>
      <c r="AI85" s="134"/>
      <c r="AJ85" s="134"/>
      <c r="AK85" s="134"/>
      <c r="AL85" s="134"/>
      <c r="AM85" s="134"/>
      <c r="AN85" s="134"/>
      <c r="AO85" s="134"/>
      <c r="AP85" s="134"/>
      <c r="AQ85" s="134"/>
      <c r="AR85" s="134"/>
      <c r="AS85" s="134"/>
      <c r="AT85" s="134"/>
      <c r="AU85" s="134"/>
      <c r="AV85" s="134"/>
      <c r="AW85" s="134"/>
      <c r="AX85" s="134"/>
      <c r="AY85" s="134"/>
    </row>
    <row r="86" spans="1:51" s="63" customFormat="1" ht="42" customHeight="1">
      <c r="A86" s="82" t="s">
        <v>80</v>
      </c>
      <c r="B86" s="83" t="str">
        <f t="shared" si="11"/>
        <v>05</v>
      </c>
      <c r="C86" s="69"/>
      <c r="D86" s="69"/>
      <c r="E86" s="69"/>
      <c r="F86" s="101"/>
      <c r="G86" s="209" t="s">
        <v>1337</v>
      </c>
      <c r="H86" s="210"/>
      <c r="I86" s="210"/>
      <c r="J86" s="210"/>
      <c r="K86" s="210"/>
      <c r="L86" s="211"/>
      <c r="M86" s="85" t="s">
        <v>133</v>
      </c>
      <c r="N86" s="86" t="s">
        <v>18</v>
      </c>
      <c r="O86" s="86" t="s">
        <v>321</v>
      </c>
      <c r="P86" s="88" t="s">
        <v>124</v>
      </c>
      <c r="Q86" s="100" t="s">
        <v>457</v>
      </c>
      <c r="R86" s="168" t="s">
        <v>1345</v>
      </c>
      <c r="S86" s="169"/>
      <c r="T86" s="169"/>
      <c r="U86" s="170"/>
      <c r="V86" s="89"/>
      <c r="W86" s="204" t="s">
        <v>375</v>
      </c>
      <c r="X86" s="205"/>
      <c r="Y86" s="179"/>
      <c r="Z86" s="208"/>
      <c r="AA86" s="134"/>
      <c r="AB86" s="134"/>
      <c r="AC86" s="134"/>
      <c r="AD86" s="134"/>
      <c r="AE86" s="134"/>
      <c r="AF86" s="134"/>
      <c r="AG86" s="134"/>
      <c r="AH86" s="134"/>
      <c r="AI86" s="134"/>
      <c r="AJ86" s="134"/>
      <c r="AK86" s="134"/>
      <c r="AL86" s="134"/>
      <c r="AM86" s="134"/>
      <c r="AN86" s="134"/>
      <c r="AO86" s="134"/>
      <c r="AP86" s="134"/>
      <c r="AQ86" s="134"/>
      <c r="AR86" s="134"/>
      <c r="AS86" s="134"/>
      <c r="AT86" s="134"/>
      <c r="AU86" s="134"/>
      <c r="AV86" s="134"/>
      <c r="AW86" s="134"/>
      <c r="AX86" s="134"/>
      <c r="AY86" s="134"/>
    </row>
    <row r="87" spans="1:51" s="63" customFormat="1" ht="39.75" customHeight="1">
      <c r="A87" s="82" t="s">
        <v>81</v>
      </c>
      <c r="B87" s="83" t="str">
        <f t="shared" si="11"/>
        <v>05</v>
      </c>
      <c r="C87" s="69"/>
      <c r="D87" s="69"/>
      <c r="E87" s="69"/>
      <c r="F87" s="101"/>
      <c r="G87" s="209" t="s">
        <v>1338</v>
      </c>
      <c r="H87" s="210"/>
      <c r="I87" s="210"/>
      <c r="J87" s="210"/>
      <c r="K87" s="210"/>
      <c r="L87" s="211"/>
      <c r="M87" s="85" t="s">
        <v>133</v>
      </c>
      <c r="N87" s="86" t="s">
        <v>18</v>
      </c>
      <c r="O87" s="86" t="s">
        <v>321</v>
      </c>
      <c r="P87" s="88" t="s">
        <v>124</v>
      </c>
      <c r="Q87" s="100" t="s">
        <v>457</v>
      </c>
      <c r="R87" s="168" t="s">
        <v>1345</v>
      </c>
      <c r="S87" s="169"/>
      <c r="T87" s="169"/>
      <c r="U87" s="170"/>
      <c r="V87" s="89"/>
      <c r="W87" s="204" t="s">
        <v>376</v>
      </c>
      <c r="X87" s="205"/>
      <c r="Y87" s="179"/>
      <c r="Z87" s="208"/>
      <c r="AA87" s="134"/>
      <c r="AB87" s="134"/>
      <c r="AC87" s="134"/>
      <c r="AD87" s="134"/>
      <c r="AE87" s="134"/>
      <c r="AF87" s="134"/>
      <c r="AG87" s="134"/>
      <c r="AH87" s="134"/>
      <c r="AI87" s="134"/>
      <c r="AJ87" s="134"/>
      <c r="AK87" s="134"/>
      <c r="AL87" s="134"/>
      <c r="AM87" s="134"/>
      <c r="AN87" s="134"/>
      <c r="AO87" s="134"/>
      <c r="AP87" s="134"/>
      <c r="AQ87" s="134"/>
      <c r="AR87" s="134"/>
      <c r="AS87" s="134"/>
      <c r="AT87" s="134"/>
      <c r="AU87" s="134"/>
      <c r="AV87" s="134"/>
      <c r="AW87" s="134"/>
      <c r="AX87" s="134"/>
      <c r="AY87" s="134"/>
    </row>
    <row r="88" spans="1:51" s="63" customFormat="1" ht="33.75" customHeight="1">
      <c r="A88" s="82" t="s">
        <v>82</v>
      </c>
      <c r="B88" s="83" t="str">
        <f t="shared" si="11"/>
        <v>05</v>
      </c>
      <c r="C88" s="69"/>
      <c r="D88" s="69"/>
      <c r="E88" s="69"/>
      <c r="F88" s="101"/>
      <c r="G88" s="209" t="s">
        <v>1339</v>
      </c>
      <c r="H88" s="210"/>
      <c r="I88" s="210"/>
      <c r="J88" s="210"/>
      <c r="K88" s="210"/>
      <c r="L88" s="211"/>
      <c r="M88" s="85" t="s">
        <v>133</v>
      </c>
      <c r="N88" s="86" t="s">
        <v>18</v>
      </c>
      <c r="O88" s="86" t="s">
        <v>321</v>
      </c>
      <c r="P88" s="88" t="s">
        <v>124</v>
      </c>
      <c r="Q88" s="100" t="s">
        <v>457</v>
      </c>
      <c r="R88" s="168" t="s">
        <v>1345</v>
      </c>
      <c r="S88" s="169"/>
      <c r="T88" s="169"/>
      <c r="U88" s="170"/>
      <c r="V88" s="89"/>
      <c r="W88" s="204" t="s">
        <v>377</v>
      </c>
      <c r="X88" s="205"/>
      <c r="Y88" s="179"/>
      <c r="Z88" s="208"/>
      <c r="AA88" s="134"/>
      <c r="AB88" s="134"/>
      <c r="AC88" s="134"/>
      <c r="AD88" s="134"/>
      <c r="AE88" s="134"/>
      <c r="AF88" s="134"/>
      <c r="AG88" s="134"/>
      <c r="AH88" s="134"/>
      <c r="AI88" s="134"/>
      <c r="AJ88" s="134"/>
      <c r="AK88" s="134"/>
      <c r="AL88" s="134"/>
      <c r="AM88" s="134"/>
      <c r="AN88" s="134"/>
      <c r="AO88" s="134"/>
      <c r="AP88" s="134"/>
      <c r="AQ88" s="134"/>
      <c r="AR88" s="134"/>
      <c r="AS88" s="134"/>
      <c r="AT88" s="134"/>
      <c r="AU88" s="134"/>
      <c r="AV88" s="134"/>
      <c r="AW88" s="134"/>
      <c r="AX88" s="134"/>
      <c r="AY88" s="134"/>
    </row>
    <row r="89" spans="1:51" s="63" customFormat="1" ht="39" customHeight="1">
      <c r="A89" s="82" t="s">
        <v>83</v>
      </c>
      <c r="B89" s="83" t="str">
        <f t="shared" si="11"/>
        <v>05</v>
      </c>
      <c r="C89" s="69"/>
      <c r="D89" s="69"/>
      <c r="E89" s="69"/>
      <c r="F89" s="101"/>
      <c r="G89" s="209" t="s">
        <v>1340</v>
      </c>
      <c r="H89" s="210"/>
      <c r="I89" s="210"/>
      <c r="J89" s="210"/>
      <c r="K89" s="210"/>
      <c r="L89" s="211"/>
      <c r="M89" s="85" t="s">
        <v>133</v>
      </c>
      <c r="N89" s="86" t="s">
        <v>18</v>
      </c>
      <c r="O89" s="86" t="s">
        <v>321</v>
      </c>
      <c r="P89" s="88" t="s">
        <v>124</v>
      </c>
      <c r="Q89" s="100" t="s">
        <v>457</v>
      </c>
      <c r="R89" s="168" t="s">
        <v>1345</v>
      </c>
      <c r="S89" s="169"/>
      <c r="T89" s="169"/>
      <c r="U89" s="170"/>
      <c r="V89" s="89"/>
      <c r="W89" s="204" t="s">
        <v>378</v>
      </c>
      <c r="X89" s="205"/>
      <c r="Y89" s="179"/>
      <c r="Z89" s="208"/>
      <c r="AA89" s="134"/>
      <c r="AB89" s="134"/>
      <c r="AC89" s="134"/>
      <c r="AD89" s="134"/>
      <c r="AE89" s="134"/>
      <c r="AF89" s="134"/>
      <c r="AG89" s="134"/>
      <c r="AH89" s="134"/>
      <c r="AI89" s="134"/>
      <c r="AJ89" s="134"/>
      <c r="AK89" s="134"/>
      <c r="AL89" s="134"/>
      <c r="AM89" s="134"/>
      <c r="AN89" s="134"/>
      <c r="AO89" s="134"/>
      <c r="AP89" s="134"/>
      <c r="AQ89" s="134"/>
      <c r="AR89" s="134"/>
      <c r="AS89" s="134"/>
      <c r="AT89" s="134"/>
      <c r="AU89" s="134"/>
      <c r="AV89" s="134"/>
      <c r="AW89" s="134"/>
      <c r="AX89" s="134"/>
      <c r="AY89" s="134"/>
    </row>
    <row r="90" spans="1:51" s="63" customFormat="1" ht="35.25" customHeight="1">
      <c r="A90" s="82" t="s">
        <v>84</v>
      </c>
      <c r="B90" s="83" t="str">
        <f t="shared" si="11"/>
        <v>05</v>
      </c>
      <c r="C90" s="69"/>
      <c r="D90" s="69"/>
      <c r="E90" s="69"/>
      <c r="F90" s="101"/>
      <c r="G90" s="209" t="s">
        <v>1341</v>
      </c>
      <c r="H90" s="210"/>
      <c r="I90" s="210"/>
      <c r="J90" s="210"/>
      <c r="K90" s="210"/>
      <c r="L90" s="211"/>
      <c r="M90" s="85" t="s">
        <v>133</v>
      </c>
      <c r="N90" s="86" t="s">
        <v>18</v>
      </c>
      <c r="O90" s="86" t="s">
        <v>321</v>
      </c>
      <c r="P90" s="88" t="s">
        <v>124</v>
      </c>
      <c r="Q90" s="100" t="s">
        <v>336</v>
      </c>
      <c r="R90" s="168" t="s">
        <v>1345</v>
      </c>
      <c r="S90" s="169"/>
      <c r="T90" s="169"/>
      <c r="U90" s="170"/>
      <c r="V90" s="89"/>
      <c r="W90" s="204" t="s">
        <v>379</v>
      </c>
      <c r="X90" s="205"/>
      <c r="Y90" s="179"/>
      <c r="Z90" s="208"/>
      <c r="AA90" s="134"/>
      <c r="AB90" s="134"/>
      <c r="AC90" s="134"/>
      <c r="AD90" s="134"/>
      <c r="AE90" s="134"/>
      <c r="AF90" s="134"/>
      <c r="AG90" s="134"/>
      <c r="AH90" s="134"/>
      <c r="AI90" s="134"/>
      <c r="AJ90" s="134"/>
      <c r="AK90" s="134"/>
      <c r="AL90" s="134"/>
      <c r="AM90" s="134"/>
      <c r="AN90" s="134"/>
      <c r="AO90" s="134"/>
      <c r="AP90" s="134"/>
      <c r="AQ90" s="134"/>
      <c r="AR90" s="134"/>
      <c r="AS90" s="134"/>
      <c r="AT90" s="134"/>
      <c r="AU90" s="134"/>
      <c r="AV90" s="134"/>
      <c r="AW90" s="134"/>
      <c r="AX90" s="134"/>
      <c r="AY90" s="134"/>
    </row>
    <row r="91" spans="1:51" s="63" customFormat="1" ht="38.25" customHeight="1">
      <c r="A91" s="82" t="s">
        <v>85</v>
      </c>
      <c r="B91" s="83" t="str">
        <f t="shared" si="11"/>
        <v>05</v>
      </c>
      <c r="C91" s="69"/>
      <c r="D91" s="69"/>
      <c r="E91" s="69"/>
      <c r="F91" s="101"/>
      <c r="G91" s="209" t="s">
        <v>1342</v>
      </c>
      <c r="H91" s="210"/>
      <c r="I91" s="210"/>
      <c r="J91" s="210"/>
      <c r="K91" s="210"/>
      <c r="L91" s="211"/>
      <c r="M91" s="85" t="s">
        <v>133</v>
      </c>
      <c r="N91" s="86" t="s">
        <v>18</v>
      </c>
      <c r="O91" s="86" t="s">
        <v>321</v>
      </c>
      <c r="P91" s="88" t="s">
        <v>124</v>
      </c>
      <c r="Q91" s="100" t="s">
        <v>457</v>
      </c>
      <c r="R91" s="168" t="s">
        <v>1345</v>
      </c>
      <c r="S91" s="169"/>
      <c r="T91" s="169"/>
      <c r="U91" s="170"/>
      <c r="V91" s="89"/>
      <c r="W91" s="204" t="s">
        <v>484</v>
      </c>
      <c r="X91" s="205"/>
      <c r="Y91" s="179"/>
      <c r="Z91" s="208"/>
      <c r="AA91" s="134"/>
      <c r="AB91" s="134"/>
      <c r="AC91" s="134"/>
      <c r="AD91" s="134"/>
      <c r="AE91" s="134"/>
      <c r="AF91" s="134"/>
      <c r="AG91" s="134"/>
      <c r="AH91" s="134"/>
      <c r="AI91" s="134"/>
      <c r="AJ91" s="134"/>
      <c r="AK91" s="134"/>
      <c r="AL91" s="134"/>
      <c r="AM91" s="134"/>
      <c r="AN91" s="134"/>
      <c r="AO91" s="134"/>
      <c r="AP91" s="134"/>
      <c r="AQ91" s="134"/>
      <c r="AR91" s="134"/>
      <c r="AS91" s="134"/>
      <c r="AT91" s="134"/>
      <c r="AU91" s="134"/>
      <c r="AV91" s="134"/>
      <c r="AW91" s="134"/>
      <c r="AX91" s="134"/>
      <c r="AY91" s="134"/>
    </row>
    <row r="92" spans="1:51" s="63" customFormat="1" ht="40.5" customHeight="1">
      <c r="A92" s="82" t="s">
        <v>86</v>
      </c>
      <c r="B92" s="83" t="str">
        <f t="shared" si="11"/>
        <v>05</v>
      </c>
      <c r="C92" s="69"/>
      <c r="D92" s="69"/>
      <c r="E92" s="69"/>
      <c r="F92" s="102"/>
      <c r="G92" s="209" t="s">
        <v>1343</v>
      </c>
      <c r="H92" s="210"/>
      <c r="I92" s="210"/>
      <c r="J92" s="210"/>
      <c r="K92" s="210"/>
      <c r="L92" s="211"/>
      <c r="M92" s="85" t="s">
        <v>133</v>
      </c>
      <c r="N92" s="86" t="s">
        <v>18</v>
      </c>
      <c r="O92" s="86" t="s">
        <v>321</v>
      </c>
      <c r="P92" s="88" t="s">
        <v>124</v>
      </c>
      <c r="Q92" s="100" t="s">
        <v>457</v>
      </c>
      <c r="R92" s="168" t="s">
        <v>1345</v>
      </c>
      <c r="S92" s="169"/>
      <c r="T92" s="169"/>
      <c r="U92" s="170"/>
      <c r="V92" s="89"/>
      <c r="W92" s="204" t="s">
        <v>380</v>
      </c>
      <c r="X92" s="205"/>
      <c r="Y92" s="179"/>
      <c r="Z92" s="208"/>
      <c r="AA92" s="134"/>
      <c r="AB92" s="134"/>
      <c r="AC92" s="134"/>
      <c r="AD92" s="134"/>
      <c r="AE92" s="134"/>
      <c r="AF92" s="134"/>
      <c r="AG92" s="134"/>
      <c r="AH92" s="134"/>
      <c r="AI92" s="134"/>
      <c r="AJ92" s="134"/>
      <c r="AK92" s="134"/>
      <c r="AL92" s="134"/>
      <c r="AM92" s="134"/>
      <c r="AN92" s="134"/>
      <c r="AO92" s="134"/>
      <c r="AP92" s="134"/>
      <c r="AQ92" s="134"/>
      <c r="AR92" s="134"/>
      <c r="AS92" s="134"/>
      <c r="AT92" s="134"/>
      <c r="AU92" s="134"/>
      <c r="AV92" s="134"/>
      <c r="AW92" s="134"/>
      <c r="AX92" s="134"/>
      <c r="AY92" s="134"/>
    </row>
    <row r="93" spans="1:51" s="63" customFormat="1" ht="21.75" customHeight="1">
      <c r="A93" s="82" t="s">
        <v>87</v>
      </c>
      <c r="B93" s="83" t="str">
        <f t="shared" si="11"/>
        <v>02</v>
      </c>
      <c r="C93" s="69"/>
      <c r="D93" s="187" t="s">
        <v>253</v>
      </c>
      <c r="E93" s="202"/>
      <c r="F93" s="202"/>
      <c r="G93" s="202"/>
      <c r="H93" s="202"/>
      <c r="I93" s="202"/>
      <c r="J93" s="202"/>
      <c r="K93" s="202"/>
      <c r="L93" s="203"/>
      <c r="M93" s="85" t="s">
        <v>133</v>
      </c>
      <c r="N93" s="86" t="s">
        <v>133</v>
      </c>
      <c r="O93" s="87"/>
      <c r="P93" s="88"/>
      <c r="Q93" s="87"/>
      <c r="R93" s="195"/>
      <c r="S93" s="196"/>
      <c r="T93" s="196"/>
      <c r="U93" s="197"/>
      <c r="V93" s="89"/>
      <c r="W93" s="171" t="s">
        <v>307</v>
      </c>
      <c r="X93" s="172"/>
      <c r="Y93" s="185"/>
      <c r="Z93" s="186"/>
      <c r="AC93" s="85"/>
      <c r="AD93" s="85"/>
      <c r="AE93" s="90"/>
      <c r="AF93" s="90"/>
      <c r="AG93" s="90"/>
      <c r="AH93" s="85"/>
      <c r="AI93" s="91"/>
      <c r="AJ93" s="90"/>
      <c r="AK93" s="90"/>
      <c r="AL93" s="90"/>
      <c r="AM93" s="90"/>
      <c r="AN93" s="85"/>
      <c r="AO93" s="90"/>
      <c r="AP93" s="92"/>
      <c r="AQ93" s="92"/>
      <c r="AR93" s="93"/>
      <c r="AT93" s="65"/>
      <c r="AU93" s="66"/>
      <c r="AV93" s="65"/>
      <c r="AW93" s="65"/>
      <c r="AX93" s="65"/>
    </row>
    <row r="94" spans="1:51" s="63" customFormat="1" ht="37.5" customHeight="1">
      <c r="A94" s="82" t="s">
        <v>88</v>
      </c>
      <c r="B94" s="83" t="str">
        <f t="shared" si="11"/>
        <v>03</v>
      </c>
      <c r="C94" s="69"/>
      <c r="D94" s="69"/>
      <c r="E94" s="195" t="s">
        <v>186</v>
      </c>
      <c r="F94" s="196"/>
      <c r="G94" s="196"/>
      <c r="H94" s="196"/>
      <c r="I94" s="196"/>
      <c r="J94" s="196"/>
      <c r="K94" s="196"/>
      <c r="L94" s="197"/>
      <c r="M94" s="85" t="s">
        <v>133</v>
      </c>
      <c r="N94" s="86" t="s">
        <v>133</v>
      </c>
      <c r="O94" s="86" t="s">
        <v>163</v>
      </c>
      <c r="P94" s="88" t="s">
        <v>124</v>
      </c>
      <c r="Q94" s="100" t="s">
        <v>457</v>
      </c>
      <c r="R94" s="168" t="s">
        <v>479</v>
      </c>
      <c r="S94" s="169"/>
      <c r="T94" s="169"/>
      <c r="U94" s="170"/>
      <c r="V94" s="89"/>
      <c r="W94" s="204" t="s">
        <v>383</v>
      </c>
      <c r="X94" s="205"/>
      <c r="Y94" s="185"/>
      <c r="Z94" s="186"/>
      <c r="AC94" s="85"/>
      <c r="AD94" s="85"/>
      <c r="AE94" s="90"/>
      <c r="AF94" s="90"/>
      <c r="AG94" s="90"/>
      <c r="AH94" s="85"/>
      <c r="AI94" s="91"/>
      <c r="AJ94" s="90"/>
      <c r="AK94" s="90"/>
      <c r="AL94" s="90"/>
      <c r="AM94" s="90"/>
      <c r="AN94" s="85"/>
      <c r="AO94" s="90"/>
      <c r="AP94" s="92"/>
      <c r="AQ94" s="92"/>
      <c r="AR94" s="93"/>
      <c r="AT94" s="65"/>
      <c r="AU94" s="66"/>
      <c r="AV94" s="65"/>
      <c r="AW94" s="65"/>
      <c r="AX94" s="65"/>
    </row>
    <row r="95" spans="1:51" s="63" customFormat="1" ht="49.5" customHeight="1">
      <c r="A95" s="82" t="s">
        <v>89</v>
      </c>
      <c r="B95" s="83" t="str">
        <f t="shared" si="11"/>
        <v>02</v>
      </c>
      <c r="C95" s="69"/>
      <c r="D95" s="187" t="s">
        <v>254</v>
      </c>
      <c r="E95" s="202"/>
      <c r="F95" s="202"/>
      <c r="G95" s="202"/>
      <c r="H95" s="202"/>
      <c r="I95" s="202"/>
      <c r="J95" s="202"/>
      <c r="K95" s="202"/>
      <c r="L95" s="203"/>
      <c r="M95" s="85" t="s">
        <v>133</v>
      </c>
      <c r="N95" s="86" t="s">
        <v>133</v>
      </c>
      <c r="O95" s="87"/>
      <c r="P95" s="88"/>
      <c r="Q95" s="87"/>
      <c r="R95" s="168" t="s">
        <v>1324</v>
      </c>
      <c r="S95" s="169"/>
      <c r="T95" s="169"/>
      <c r="U95" s="170"/>
      <c r="V95" s="89"/>
      <c r="W95" s="171" t="s">
        <v>1054</v>
      </c>
      <c r="X95" s="172"/>
      <c r="Y95" s="185"/>
      <c r="Z95" s="186"/>
      <c r="AA95" s="134"/>
      <c r="AC95" s="85"/>
      <c r="AD95" s="85"/>
      <c r="AE95" s="90"/>
      <c r="AF95" s="90"/>
      <c r="AG95" s="90"/>
      <c r="AH95" s="85"/>
      <c r="AI95" s="91"/>
      <c r="AJ95" s="90"/>
      <c r="AK95" s="90"/>
      <c r="AL95" s="90"/>
      <c r="AM95" s="90"/>
      <c r="AN95" s="85"/>
      <c r="AO95" s="90"/>
      <c r="AP95" s="92"/>
      <c r="AQ95" s="92"/>
      <c r="AR95" s="93"/>
      <c r="AT95" s="65"/>
      <c r="AU95" s="66"/>
      <c r="AV95" s="65"/>
      <c r="AW95" s="65"/>
      <c r="AX95" s="65"/>
    </row>
    <row r="96" spans="1:51" s="63" customFormat="1" ht="12" customHeight="1">
      <c r="A96" s="82" t="s">
        <v>90</v>
      </c>
      <c r="B96" s="83" t="str">
        <f t="shared" si="11"/>
        <v>03</v>
      </c>
      <c r="C96" s="69"/>
      <c r="D96" s="69"/>
      <c r="E96" s="239" t="s">
        <v>167</v>
      </c>
      <c r="F96" s="188"/>
      <c r="G96" s="188"/>
      <c r="H96" s="188"/>
      <c r="I96" s="188"/>
      <c r="J96" s="188"/>
      <c r="K96" s="188"/>
      <c r="L96" s="189"/>
      <c r="M96" s="85" t="s">
        <v>133</v>
      </c>
      <c r="N96" s="86" t="s">
        <v>133</v>
      </c>
      <c r="O96" s="87"/>
      <c r="P96" s="88"/>
      <c r="Q96" s="87"/>
      <c r="R96" s="168"/>
      <c r="S96" s="169"/>
      <c r="T96" s="169"/>
      <c r="U96" s="170"/>
      <c r="V96" s="89"/>
      <c r="W96" s="171" t="s">
        <v>384</v>
      </c>
      <c r="X96" s="172"/>
      <c r="Y96" s="185"/>
      <c r="Z96" s="186"/>
      <c r="AC96" s="85"/>
      <c r="AD96" s="85"/>
      <c r="AE96" s="90"/>
      <c r="AF96" s="90"/>
      <c r="AG96" s="90"/>
      <c r="AH96" s="85"/>
      <c r="AI96" s="91"/>
      <c r="AJ96" s="90"/>
      <c r="AK96" s="90"/>
      <c r="AL96" s="90"/>
      <c r="AM96" s="90"/>
      <c r="AN96" s="85"/>
      <c r="AO96" s="90"/>
      <c r="AP96" s="92"/>
      <c r="AQ96" s="92"/>
      <c r="AR96" s="93"/>
      <c r="AT96" s="65"/>
      <c r="AU96" s="66"/>
      <c r="AV96" s="65"/>
      <c r="AW96" s="65"/>
      <c r="AX96" s="65"/>
    </row>
    <row r="97" spans="1:50" s="63" customFormat="1" ht="12">
      <c r="A97" s="82" t="s">
        <v>91</v>
      </c>
      <c r="B97" s="83" t="str">
        <f t="shared" si="11"/>
        <v>04</v>
      </c>
      <c r="C97" s="69"/>
      <c r="D97" s="69"/>
      <c r="E97" s="95"/>
      <c r="F97" s="239" t="s">
        <v>168</v>
      </c>
      <c r="G97" s="188"/>
      <c r="H97" s="188"/>
      <c r="I97" s="188"/>
      <c r="J97" s="188"/>
      <c r="K97" s="188"/>
      <c r="L97" s="189"/>
      <c r="M97" s="85" t="s">
        <v>133</v>
      </c>
      <c r="N97" s="86" t="s">
        <v>316</v>
      </c>
      <c r="O97" s="87"/>
      <c r="P97" s="88"/>
      <c r="Q97" s="87"/>
      <c r="R97" s="168"/>
      <c r="S97" s="169"/>
      <c r="T97" s="169"/>
      <c r="U97" s="170"/>
      <c r="V97" s="89"/>
      <c r="W97" s="171" t="s">
        <v>385</v>
      </c>
      <c r="X97" s="172"/>
      <c r="Y97" s="185"/>
      <c r="Z97" s="186"/>
      <c r="AC97" s="85"/>
      <c r="AD97" s="85"/>
      <c r="AE97" s="90"/>
      <c r="AF97" s="90"/>
      <c r="AG97" s="90"/>
      <c r="AH97" s="85"/>
      <c r="AI97" s="91"/>
      <c r="AJ97" s="90"/>
      <c r="AK97" s="90"/>
      <c r="AL97" s="90"/>
      <c r="AM97" s="90"/>
      <c r="AN97" s="85"/>
      <c r="AO97" s="90"/>
      <c r="AP97" s="92"/>
      <c r="AQ97" s="92"/>
      <c r="AR97" s="93"/>
      <c r="AT97" s="65"/>
      <c r="AU97" s="66"/>
      <c r="AV97" s="65"/>
      <c r="AW97" s="65"/>
      <c r="AX97" s="65"/>
    </row>
    <row r="98" spans="1:50" s="63" customFormat="1" ht="28.35" customHeight="1">
      <c r="A98" s="82" t="s">
        <v>92</v>
      </c>
      <c r="B98" s="83" t="str">
        <f t="shared" si="11"/>
        <v>05</v>
      </c>
      <c r="C98" s="69"/>
      <c r="D98" s="69"/>
      <c r="E98" s="95"/>
      <c r="F98" s="69"/>
      <c r="G98" s="195" t="s">
        <v>513</v>
      </c>
      <c r="H98" s="196"/>
      <c r="I98" s="196"/>
      <c r="J98" s="196"/>
      <c r="K98" s="196"/>
      <c r="L98" s="197"/>
      <c r="M98" s="85" t="s">
        <v>133</v>
      </c>
      <c r="N98" s="86" t="s">
        <v>18</v>
      </c>
      <c r="O98" s="86"/>
      <c r="P98" s="88" t="s">
        <v>125</v>
      </c>
      <c r="Q98" s="103" t="s">
        <v>335</v>
      </c>
      <c r="R98" s="190" t="s">
        <v>1048</v>
      </c>
      <c r="S98" s="191"/>
      <c r="T98" s="191"/>
      <c r="U98" s="192"/>
      <c r="V98" s="89"/>
      <c r="W98" s="171" t="s">
        <v>516</v>
      </c>
      <c r="X98" s="172"/>
      <c r="Y98" s="185"/>
      <c r="Z98" s="186"/>
      <c r="AC98" s="85"/>
      <c r="AD98" s="85"/>
      <c r="AE98" s="90"/>
      <c r="AF98" s="90"/>
      <c r="AG98" s="90"/>
      <c r="AH98" s="85"/>
      <c r="AI98" s="91"/>
      <c r="AJ98" s="90"/>
      <c r="AK98" s="90"/>
      <c r="AL98" s="90"/>
      <c r="AM98" s="90"/>
      <c r="AN98" s="85"/>
      <c r="AO98" s="90"/>
      <c r="AP98" s="92"/>
      <c r="AQ98" s="92"/>
      <c r="AR98" s="93"/>
      <c r="AT98" s="65"/>
      <c r="AU98" s="66"/>
      <c r="AV98" s="65"/>
      <c r="AW98" s="65"/>
      <c r="AX98" s="65"/>
    </row>
    <row r="99" spans="1:50" s="63" customFormat="1" ht="24">
      <c r="A99" s="82" t="s">
        <v>357</v>
      </c>
      <c r="B99" s="83" t="str">
        <f t="shared" si="11"/>
        <v>05</v>
      </c>
      <c r="C99" s="69"/>
      <c r="D99" s="69"/>
      <c r="E99" s="95"/>
      <c r="F99" s="69"/>
      <c r="G99" s="195" t="s">
        <v>166</v>
      </c>
      <c r="H99" s="196"/>
      <c r="I99" s="196"/>
      <c r="J99" s="196"/>
      <c r="K99" s="196"/>
      <c r="L99" s="197"/>
      <c r="M99" s="85" t="s">
        <v>133</v>
      </c>
      <c r="N99" s="86" t="s">
        <v>18</v>
      </c>
      <c r="O99" s="86" t="s">
        <v>321</v>
      </c>
      <c r="P99" s="88" t="s">
        <v>127</v>
      </c>
      <c r="Q99" s="103" t="s">
        <v>458</v>
      </c>
      <c r="R99" s="168" t="s">
        <v>1012</v>
      </c>
      <c r="S99" s="169"/>
      <c r="T99" s="169"/>
      <c r="U99" s="170"/>
      <c r="V99" s="89"/>
      <c r="W99" s="171" t="s">
        <v>183</v>
      </c>
      <c r="X99" s="172"/>
      <c r="Y99" s="198" t="s">
        <v>1050</v>
      </c>
      <c r="Z99" s="199"/>
      <c r="AC99" s="85"/>
      <c r="AD99" s="85"/>
      <c r="AE99" s="90"/>
      <c r="AF99" s="90"/>
      <c r="AG99" s="90"/>
      <c r="AH99" s="85"/>
      <c r="AI99" s="91"/>
      <c r="AJ99" s="90"/>
      <c r="AK99" s="90"/>
      <c r="AL99" s="90"/>
      <c r="AM99" s="90"/>
      <c r="AN99" s="85"/>
      <c r="AO99" s="90"/>
      <c r="AP99" s="92"/>
      <c r="AQ99" s="92"/>
      <c r="AR99" s="93"/>
      <c r="AT99" s="65"/>
      <c r="AU99" s="66"/>
      <c r="AV99" s="65"/>
      <c r="AW99" s="65"/>
      <c r="AX99" s="65"/>
    </row>
    <row r="100" spans="1:50" s="63" customFormat="1" ht="12" customHeight="1">
      <c r="A100" s="82" t="s">
        <v>93</v>
      </c>
      <c r="B100" s="83" t="str">
        <f t="shared" si="11"/>
        <v>05</v>
      </c>
      <c r="C100" s="69"/>
      <c r="D100" s="69"/>
      <c r="E100" s="95"/>
      <c r="F100" s="69"/>
      <c r="G100" s="195" t="s">
        <v>172</v>
      </c>
      <c r="H100" s="196"/>
      <c r="I100" s="196"/>
      <c r="J100" s="196"/>
      <c r="K100" s="196"/>
      <c r="L100" s="197"/>
      <c r="M100" s="85" t="s">
        <v>133</v>
      </c>
      <c r="N100" s="86" t="s">
        <v>18</v>
      </c>
      <c r="O100" s="86" t="s">
        <v>321</v>
      </c>
      <c r="P100" s="88" t="s">
        <v>125</v>
      </c>
      <c r="Q100" s="85" t="s">
        <v>324</v>
      </c>
      <c r="R100" s="168"/>
      <c r="S100" s="169"/>
      <c r="T100" s="169"/>
      <c r="U100" s="170"/>
      <c r="V100" s="89"/>
      <c r="W100" s="171" t="s">
        <v>194</v>
      </c>
      <c r="X100" s="172"/>
      <c r="Y100" s="198" t="s">
        <v>1051</v>
      </c>
      <c r="Z100" s="199"/>
      <c r="AC100" s="85"/>
      <c r="AD100" s="85"/>
      <c r="AE100" s="90"/>
      <c r="AF100" s="90"/>
      <c r="AG100" s="90"/>
      <c r="AH100" s="85"/>
      <c r="AI100" s="91"/>
      <c r="AJ100" s="90"/>
      <c r="AK100" s="90"/>
      <c r="AL100" s="90"/>
      <c r="AM100" s="90"/>
      <c r="AN100" s="85"/>
      <c r="AO100" s="90"/>
      <c r="AP100" s="92"/>
      <c r="AQ100" s="92"/>
      <c r="AR100" s="93"/>
      <c r="AT100" s="65"/>
      <c r="AU100" s="66"/>
      <c r="AV100" s="65"/>
      <c r="AW100" s="65"/>
      <c r="AX100" s="65"/>
    </row>
    <row r="101" spans="1:50" s="63" customFormat="1" ht="12" customHeight="1">
      <c r="A101" s="82" t="s">
        <v>94</v>
      </c>
      <c r="B101" s="83" t="str">
        <f t="shared" si="11"/>
        <v>05</v>
      </c>
      <c r="C101" s="69"/>
      <c r="D101" s="69"/>
      <c r="E101" s="95"/>
      <c r="F101" s="97"/>
      <c r="G101" s="195" t="s">
        <v>173</v>
      </c>
      <c r="H101" s="196"/>
      <c r="I101" s="196"/>
      <c r="J101" s="196"/>
      <c r="K101" s="196"/>
      <c r="L101" s="197"/>
      <c r="M101" s="85" t="s">
        <v>133</v>
      </c>
      <c r="N101" s="86" t="s">
        <v>18</v>
      </c>
      <c r="O101" s="86" t="s">
        <v>321</v>
      </c>
      <c r="P101" s="88" t="s">
        <v>125</v>
      </c>
      <c r="Q101" s="85" t="s">
        <v>324</v>
      </c>
      <c r="R101" s="168"/>
      <c r="S101" s="169"/>
      <c r="T101" s="169"/>
      <c r="U101" s="170"/>
      <c r="V101" s="89"/>
      <c r="W101" s="171" t="s">
        <v>195</v>
      </c>
      <c r="X101" s="172"/>
      <c r="Y101" s="198" t="s">
        <v>1051</v>
      </c>
      <c r="Z101" s="199"/>
      <c r="AC101" s="85"/>
      <c r="AD101" s="85"/>
      <c r="AE101" s="90"/>
      <c r="AF101" s="90"/>
      <c r="AG101" s="90"/>
      <c r="AH101" s="85"/>
      <c r="AI101" s="91"/>
      <c r="AJ101" s="90"/>
      <c r="AK101" s="90"/>
      <c r="AL101" s="90"/>
      <c r="AM101" s="90"/>
      <c r="AN101" s="85"/>
      <c r="AO101" s="90"/>
      <c r="AP101" s="92"/>
      <c r="AQ101" s="92"/>
      <c r="AR101" s="93"/>
      <c r="AT101" s="65"/>
      <c r="AU101" s="66"/>
      <c r="AV101" s="65"/>
      <c r="AW101" s="65"/>
      <c r="AX101" s="65"/>
    </row>
    <row r="102" spans="1:50" s="63" customFormat="1" ht="49.5" customHeight="1">
      <c r="A102" s="82" t="s">
        <v>95</v>
      </c>
      <c r="B102" s="83" t="str">
        <f t="shared" si="11"/>
        <v>02</v>
      </c>
      <c r="C102" s="69"/>
      <c r="D102" s="187" t="s">
        <v>255</v>
      </c>
      <c r="E102" s="202"/>
      <c r="F102" s="202"/>
      <c r="G102" s="202"/>
      <c r="H102" s="202"/>
      <c r="I102" s="202"/>
      <c r="J102" s="202"/>
      <c r="K102" s="202"/>
      <c r="L102" s="203"/>
      <c r="M102" s="85" t="s">
        <v>133</v>
      </c>
      <c r="N102" s="86" t="s">
        <v>133</v>
      </c>
      <c r="O102" s="87"/>
      <c r="P102" s="88"/>
      <c r="Q102" s="87"/>
      <c r="R102" s="168" t="s">
        <v>1008</v>
      </c>
      <c r="S102" s="169"/>
      <c r="T102" s="169"/>
      <c r="U102" s="170"/>
      <c r="V102" s="89"/>
      <c r="W102" s="171" t="s">
        <v>1055</v>
      </c>
      <c r="X102" s="172"/>
      <c r="Y102" s="163"/>
      <c r="Z102" s="164"/>
      <c r="AC102" s="85"/>
      <c r="AD102" s="85"/>
      <c r="AE102" s="90"/>
      <c r="AF102" s="90"/>
      <c r="AG102" s="90"/>
      <c r="AH102" s="85"/>
      <c r="AI102" s="91"/>
      <c r="AJ102" s="90"/>
      <c r="AK102" s="90"/>
      <c r="AL102" s="90"/>
      <c r="AM102" s="90"/>
      <c r="AN102" s="85"/>
      <c r="AO102" s="90"/>
      <c r="AP102" s="92"/>
      <c r="AQ102" s="92"/>
      <c r="AR102" s="93"/>
      <c r="AT102" s="65"/>
      <c r="AU102" s="66"/>
      <c r="AV102" s="65"/>
      <c r="AW102" s="65"/>
      <c r="AX102" s="65"/>
    </row>
    <row r="103" spans="1:50" s="63" customFormat="1" ht="12" customHeight="1">
      <c r="A103" s="82" t="s">
        <v>96</v>
      </c>
      <c r="B103" s="83" t="str">
        <f t="shared" si="11"/>
        <v>03</v>
      </c>
      <c r="C103" s="69"/>
      <c r="D103" s="69"/>
      <c r="E103" s="239" t="s">
        <v>174</v>
      </c>
      <c r="F103" s="188"/>
      <c r="G103" s="188"/>
      <c r="H103" s="188"/>
      <c r="I103" s="188"/>
      <c r="J103" s="188"/>
      <c r="K103" s="188"/>
      <c r="L103" s="189"/>
      <c r="M103" s="85" t="s">
        <v>133</v>
      </c>
      <c r="N103" s="86" t="s">
        <v>133</v>
      </c>
      <c r="O103" s="87"/>
      <c r="P103" s="88"/>
      <c r="Q103" s="87"/>
      <c r="R103" s="168"/>
      <c r="S103" s="169"/>
      <c r="T103" s="169"/>
      <c r="U103" s="170"/>
      <c r="V103" s="89"/>
      <c r="W103" s="171" t="s">
        <v>384</v>
      </c>
      <c r="X103" s="172"/>
      <c r="Y103" s="163"/>
      <c r="Z103" s="164"/>
      <c r="AC103" s="85"/>
      <c r="AD103" s="85"/>
      <c r="AE103" s="90"/>
      <c r="AF103" s="90"/>
      <c r="AG103" s="90"/>
      <c r="AH103" s="85"/>
      <c r="AI103" s="91"/>
      <c r="AJ103" s="90"/>
      <c r="AK103" s="90"/>
      <c r="AL103" s="90"/>
      <c r="AM103" s="90"/>
      <c r="AN103" s="85"/>
      <c r="AO103" s="90"/>
      <c r="AP103" s="92"/>
      <c r="AQ103" s="92"/>
      <c r="AR103" s="93"/>
      <c r="AT103" s="65"/>
      <c r="AU103" s="66"/>
      <c r="AV103" s="65"/>
      <c r="AW103" s="65"/>
      <c r="AX103" s="65"/>
    </row>
    <row r="104" spans="1:50" s="63" customFormat="1" ht="12">
      <c r="A104" s="82" t="s">
        <v>97</v>
      </c>
      <c r="B104" s="83" t="str">
        <f t="shared" si="11"/>
        <v>04</v>
      </c>
      <c r="C104" s="69"/>
      <c r="D104" s="69"/>
      <c r="E104" s="95"/>
      <c r="F104" s="239" t="s">
        <v>175</v>
      </c>
      <c r="G104" s="188"/>
      <c r="H104" s="188"/>
      <c r="I104" s="188"/>
      <c r="J104" s="188"/>
      <c r="K104" s="188"/>
      <c r="L104" s="189"/>
      <c r="M104" s="85" t="s">
        <v>133</v>
      </c>
      <c r="N104" s="86" t="s">
        <v>316</v>
      </c>
      <c r="O104" s="87"/>
      <c r="P104" s="88"/>
      <c r="Q104" s="87"/>
      <c r="R104" s="195"/>
      <c r="S104" s="196"/>
      <c r="T104" s="196"/>
      <c r="U104" s="197"/>
      <c r="V104" s="89"/>
      <c r="W104" s="171" t="s">
        <v>385</v>
      </c>
      <c r="X104" s="172"/>
      <c r="Y104" s="163"/>
      <c r="Z104" s="164"/>
      <c r="AC104" s="85"/>
      <c r="AD104" s="85"/>
      <c r="AE104" s="90"/>
      <c r="AF104" s="90"/>
      <c r="AG104" s="90"/>
      <c r="AH104" s="85"/>
      <c r="AI104" s="91"/>
      <c r="AJ104" s="90"/>
      <c r="AK104" s="90"/>
      <c r="AL104" s="90"/>
      <c r="AM104" s="90"/>
      <c r="AN104" s="85"/>
      <c r="AO104" s="90"/>
      <c r="AP104" s="92"/>
      <c r="AQ104" s="92"/>
      <c r="AR104" s="93"/>
      <c r="AT104" s="65"/>
      <c r="AU104" s="66"/>
      <c r="AV104" s="65"/>
      <c r="AW104" s="65"/>
      <c r="AX104" s="65"/>
    </row>
    <row r="105" spans="1:50" s="63" customFormat="1" ht="30" customHeight="1">
      <c r="A105" s="82" t="s">
        <v>98</v>
      </c>
      <c r="B105" s="83" t="str">
        <f t="shared" si="11"/>
        <v>05</v>
      </c>
      <c r="C105" s="69"/>
      <c r="D105" s="69"/>
      <c r="E105" s="95"/>
      <c r="F105" s="69"/>
      <c r="G105" s="195" t="s">
        <v>513</v>
      </c>
      <c r="H105" s="196"/>
      <c r="I105" s="196"/>
      <c r="J105" s="196"/>
      <c r="K105" s="196"/>
      <c r="L105" s="197"/>
      <c r="M105" s="85" t="s">
        <v>133</v>
      </c>
      <c r="N105" s="86" t="s">
        <v>18</v>
      </c>
      <c r="O105" s="86"/>
      <c r="P105" s="88" t="s">
        <v>125</v>
      </c>
      <c r="Q105" s="103" t="s">
        <v>335</v>
      </c>
      <c r="R105" s="190" t="s">
        <v>1048</v>
      </c>
      <c r="S105" s="191"/>
      <c r="T105" s="191"/>
      <c r="U105" s="192"/>
      <c r="V105" s="89"/>
      <c r="W105" s="171" t="s">
        <v>516</v>
      </c>
      <c r="X105" s="172"/>
      <c r="Y105" s="163"/>
      <c r="Z105" s="164"/>
      <c r="AC105" s="85"/>
      <c r="AD105" s="85"/>
      <c r="AE105" s="90"/>
      <c r="AF105" s="90"/>
      <c r="AG105" s="90"/>
      <c r="AH105" s="85"/>
      <c r="AI105" s="91"/>
      <c r="AJ105" s="90"/>
      <c r="AK105" s="90"/>
      <c r="AL105" s="90"/>
      <c r="AM105" s="90"/>
      <c r="AN105" s="85"/>
      <c r="AO105" s="90"/>
      <c r="AP105" s="92"/>
      <c r="AQ105" s="92"/>
      <c r="AR105" s="93"/>
      <c r="AT105" s="65"/>
      <c r="AU105" s="66"/>
      <c r="AV105" s="65"/>
      <c r="AW105" s="65"/>
      <c r="AX105" s="65"/>
    </row>
    <row r="106" spans="1:50" s="63" customFormat="1" ht="24" customHeight="1">
      <c r="A106" s="82" t="s">
        <v>99</v>
      </c>
      <c r="B106" s="83" t="str">
        <f t="shared" si="11"/>
        <v>05</v>
      </c>
      <c r="C106" s="69"/>
      <c r="D106" s="69"/>
      <c r="E106" s="95"/>
      <c r="F106" s="69"/>
      <c r="G106" s="195" t="s">
        <v>166</v>
      </c>
      <c r="H106" s="196"/>
      <c r="I106" s="196"/>
      <c r="J106" s="196"/>
      <c r="K106" s="196"/>
      <c r="L106" s="197"/>
      <c r="M106" s="85" t="s">
        <v>133</v>
      </c>
      <c r="N106" s="86" t="s">
        <v>18</v>
      </c>
      <c r="O106" s="86" t="s">
        <v>321</v>
      </c>
      <c r="P106" s="88" t="s">
        <v>127</v>
      </c>
      <c r="Q106" s="103" t="s">
        <v>458</v>
      </c>
      <c r="R106" s="168" t="s">
        <v>1013</v>
      </c>
      <c r="S106" s="169"/>
      <c r="T106" s="169"/>
      <c r="U106" s="170"/>
      <c r="V106" s="89"/>
      <c r="W106" s="171" t="s">
        <v>183</v>
      </c>
      <c r="X106" s="172"/>
      <c r="Y106" s="198" t="s">
        <v>1050</v>
      </c>
      <c r="Z106" s="199"/>
      <c r="AC106" s="85"/>
      <c r="AD106" s="85"/>
      <c r="AE106" s="90"/>
      <c r="AF106" s="90"/>
      <c r="AG106" s="90"/>
      <c r="AH106" s="85"/>
      <c r="AI106" s="91"/>
      <c r="AJ106" s="90"/>
      <c r="AK106" s="90"/>
      <c r="AL106" s="90"/>
      <c r="AM106" s="90"/>
      <c r="AN106" s="85"/>
      <c r="AO106" s="90"/>
      <c r="AP106" s="92"/>
      <c r="AQ106" s="92"/>
      <c r="AR106" s="93"/>
      <c r="AT106" s="65"/>
      <c r="AU106" s="66"/>
      <c r="AV106" s="65"/>
      <c r="AW106" s="65"/>
      <c r="AX106" s="65"/>
    </row>
    <row r="107" spans="1:50" s="63" customFormat="1" ht="12" customHeight="1">
      <c r="A107" s="82" t="s">
        <v>100</v>
      </c>
      <c r="B107" s="83" t="str">
        <f t="shared" si="11"/>
        <v>05</v>
      </c>
      <c r="C107" s="69"/>
      <c r="D107" s="69"/>
      <c r="E107" s="95"/>
      <c r="F107" s="69"/>
      <c r="G107" s="195" t="s">
        <v>172</v>
      </c>
      <c r="H107" s="196"/>
      <c r="I107" s="196"/>
      <c r="J107" s="196"/>
      <c r="K107" s="196"/>
      <c r="L107" s="197"/>
      <c r="M107" s="85" t="s">
        <v>133</v>
      </c>
      <c r="N107" s="86" t="s">
        <v>18</v>
      </c>
      <c r="O107" s="86" t="s">
        <v>321</v>
      </c>
      <c r="P107" s="88" t="s">
        <v>125</v>
      </c>
      <c r="Q107" s="85" t="s">
        <v>324</v>
      </c>
      <c r="R107" s="168"/>
      <c r="S107" s="169"/>
      <c r="T107" s="169"/>
      <c r="U107" s="170"/>
      <c r="V107" s="89"/>
      <c r="W107" s="171" t="s">
        <v>194</v>
      </c>
      <c r="X107" s="172"/>
      <c r="Y107" s="198" t="s">
        <v>1051</v>
      </c>
      <c r="Z107" s="199"/>
      <c r="AC107" s="85"/>
      <c r="AD107" s="85"/>
      <c r="AE107" s="90"/>
      <c r="AF107" s="90"/>
      <c r="AG107" s="90"/>
      <c r="AH107" s="85"/>
      <c r="AI107" s="91"/>
      <c r="AJ107" s="90"/>
      <c r="AK107" s="90"/>
      <c r="AL107" s="90"/>
      <c r="AM107" s="90"/>
      <c r="AN107" s="85"/>
      <c r="AO107" s="90"/>
      <c r="AP107" s="92"/>
      <c r="AQ107" s="92"/>
      <c r="AR107" s="93"/>
      <c r="AT107" s="65"/>
      <c r="AU107" s="66"/>
      <c r="AV107" s="65"/>
      <c r="AW107" s="65"/>
      <c r="AX107" s="65"/>
    </row>
    <row r="108" spans="1:50" s="63" customFormat="1" ht="12" customHeight="1">
      <c r="A108" s="82" t="s">
        <v>101</v>
      </c>
      <c r="B108" s="83" t="str">
        <f t="shared" si="11"/>
        <v>05</v>
      </c>
      <c r="C108" s="69"/>
      <c r="D108" s="97"/>
      <c r="E108" s="104"/>
      <c r="F108" s="97"/>
      <c r="G108" s="195" t="s">
        <v>173</v>
      </c>
      <c r="H108" s="196"/>
      <c r="I108" s="196"/>
      <c r="J108" s="196"/>
      <c r="K108" s="196"/>
      <c r="L108" s="197"/>
      <c r="M108" s="85" t="s">
        <v>133</v>
      </c>
      <c r="N108" s="86" t="s">
        <v>18</v>
      </c>
      <c r="O108" s="86" t="s">
        <v>321</v>
      </c>
      <c r="P108" s="88" t="s">
        <v>125</v>
      </c>
      <c r="Q108" s="85" t="s">
        <v>324</v>
      </c>
      <c r="R108" s="168"/>
      <c r="S108" s="169"/>
      <c r="T108" s="169"/>
      <c r="U108" s="170"/>
      <c r="V108" s="89"/>
      <c r="W108" s="171" t="s">
        <v>195</v>
      </c>
      <c r="X108" s="172"/>
      <c r="Y108" s="198" t="s">
        <v>1051</v>
      </c>
      <c r="Z108" s="199"/>
      <c r="AC108" s="85"/>
      <c r="AD108" s="85"/>
      <c r="AE108" s="90"/>
      <c r="AF108" s="90"/>
      <c r="AG108" s="90"/>
      <c r="AH108" s="85"/>
      <c r="AI108" s="91"/>
      <c r="AJ108" s="90"/>
      <c r="AK108" s="90"/>
      <c r="AL108" s="90"/>
      <c r="AM108" s="90"/>
      <c r="AN108" s="85"/>
      <c r="AO108" s="90"/>
      <c r="AP108" s="92"/>
      <c r="AQ108" s="92"/>
      <c r="AR108" s="93"/>
      <c r="AT108" s="65"/>
      <c r="AU108" s="66"/>
      <c r="AV108" s="65"/>
      <c r="AW108" s="65"/>
      <c r="AX108" s="65"/>
    </row>
    <row r="109" spans="1:50" s="63" customFormat="1" ht="49.5" customHeight="1">
      <c r="A109" s="82" t="s">
        <v>102</v>
      </c>
      <c r="B109" s="83" t="str">
        <f t="shared" ref="B109:B177" si="23">IF(C109&lt;&gt;"","01",IF(D109&lt;&gt;"","02",IF(E109&lt;&gt;"","03",IF(F109&lt;&gt;"","04",IF(G109&lt;&gt;"","05",IF(H109&lt;&gt;"","06",IF(I109&lt;&gt;"","07",IF(J109&lt;&gt;"","08",IF(K109&lt;&gt;"","09","10")))))))))</f>
        <v>02</v>
      </c>
      <c r="C109" s="69"/>
      <c r="D109" s="187" t="s">
        <v>1097</v>
      </c>
      <c r="E109" s="202"/>
      <c r="F109" s="202"/>
      <c r="G109" s="202"/>
      <c r="H109" s="202"/>
      <c r="I109" s="202"/>
      <c r="J109" s="202"/>
      <c r="K109" s="202"/>
      <c r="L109" s="203"/>
      <c r="M109" s="85" t="s">
        <v>133</v>
      </c>
      <c r="N109" s="86" t="s">
        <v>133</v>
      </c>
      <c r="O109" s="87"/>
      <c r="P109" s="88"/>
      <c r="Q109" s="87"/>
      <c r="R109" s="168" t="s">
        <v>1325</v>
      </c>
      <c r="S109" s="169"/>
      <c r="T109" s="169"/>
      <c r="U109" s="170"/>
      <c r="V109" s="89"/>
      <c r="W109" s="171" t="s">
        <v>306</v>
      </c>
      <c r="X109" s="172"/>
      <c r="Y109" s="163"/>
      <c r="Z109" s="164"/>
      <c r="AA109" s="134"/>
      <c r="AC109" s="85"/>
      <c r="AD109" s="85"/>
      <c r="AE109" s="90"/>
      <c r="AF109" s="90"/>
      <c r="AG109" s="90"/>
      <c r="AH109" s="85"/>
      <c r="AI109" s="91"/>
      <c r="AJ109" s="90"/>
      <c r="AK109" s="90"/>
      <c r="AL109" s="90"/>
      <c r="AM109" s="90"/>
      <c r="AN109" s="85"/>
      <c r="AO109" s="90"/>
      <c r="AP109" s="92"/>
      <c r="AQ109" s="92"/>
      <c r="AR109" s="93"/>
      <c r="AT109" s="65"/>
      <c r="AU109" s="66"/>
      <c r="AV109" s="65"/>
      <c r="AW109" s="65"/>
      <c r="AX109" s="65"/>
    </row>
    <row r="110" spans="1:50" s="63" customFormat="1" ht="12" customHeight="1">
      <c r="A110" s="82" t="s">
        <v>103</v>
      </c>
      <c r="B110" s="83" t="str">
        <f t="shared" si="23"/>
        <v>03</v>
      </c>
      <c r="C110" s="69"/>
      <c r="D110" s="69"/>
      <c r="E110" s="239" t="s">
        <v>167</v>
      </c>
      <c r="F110" s="188"/>
      <c r="G110" s="188"/>
      <c r="H110" s="188"/>
      <c r="I110" s="188"/>
      <c r="J110" s="188"/>
      <c r="K110" s="188"/>
      <c r="L110" s="189"/>
      <c r="M110" s="85" t="s">
        <v>133</v>
      </c>
      <c r="N110" s="86" t="s">
        <v>133</v>
      </c>
      <c r="O110" s="87"/>
      <c r="P110" s="88"/>
      <c r="Q110" s="87"/>
      <c r="R110" s="168"/>
      <c r="S110" s="169"/>
      <c r="T110" s="169"/>
      <c r="U110" s="170"/>
      <c r="V110" s="89"/>
      <c r="W110" s="171" t="s">
        <v>384</v>
      </c>
      <c r="X110" s="172"/>
      <c r="Y110" s="163"/>
      <c r="Z110" s="164"/>
      <c r="AC110" s="85"/>
      <c r="AD110" s="85"/>
      <c r="AE110" s="90"/>
      <c r="AF110" s="90"/>
      <c r="AG110" s="90"/>
      <c r="AH110" s="85"/>
      <c r="AI110" s="91"/>
      <c r="AJ110" s="90"/>
      <c r="AK110" s="90"/>
      <c r="AL110" s="90"/>
      <c r="AM110" s="90"/>
      <c r="AN110" s="85"/>
      <c r="AO110" s="90"/>
      <c r="AP110" s="92"/>
      <c r="AQ110" s="92"/>
      <c r="AR110" s="93"/>
      <c r="AT110" s="65"/>
      <c r="AU110" s="66"/>
      <c r="AV110" s="65"/>
      <c r="AW110" s="65"/>
      <c r="AX110" s="65"/>
    </row>
    <row r="111" spans="1:50" s="63" customFormat="1" ht="12">
      <c r="A111" s="82" t="s">
        <v>104</v>
      </c>
      <c r="B111" s="83" t="str">
        <f t="shared" si="23"/>
        <v>04</v>
      </c>
      <c r="C111" s="69"/>
      <c r="D111" s="69"/>
      <c r="E111" s="95"/>
      <c r="F111" s="239" t="s">
        <v>168</v>
      </c>
      <c r="G111" s="188"/>
      <c r="H111" s="188"/>
      <c r="I111" s="188"/>
      <c r="J111" s="188"/>
      <c r="K111" s="188"/>
      <c r="L111" s="189"/>
      <c r="M111" s="85" t="s">
        <v>133</v>
      </c>
      <c r="N111" s="86" t="s">
        <v>1062</v>
      </c>
      <c r="O111" s="87"/>
      <c r="P111" s="88"/>
      <c r="Q111" s="87"/>
      <c r="R111" s="168"/>
      <c r="S111" s="169"/>
      <c r="T111" s="169"/>
      <c r="U111" s="170"/>
      <c r="V111" s="89"/>
      <c r="W111" s="171" t="s">
        <v>385</v>
      </c>
      <c r="X111" s="172"/>
      <c r="Y111" s="163"/>
      <c r="Z111" s="164"/>
      <c r="AC111" s="85"/>
      <c r="AD111" s="85"/>
      <c r="AE111" s="90"/>
      <c r="AF111" s="90"/>
      <c r="AG111" s="90"/>
      <c r="AH111" s="85"/>
      <c r="AI111" s="91"/>
      <c r="AJ111" s="90"/>
      <c r="AK111" s="90"/>
      <c r="AL111" s="90"/>
      <c r="AM111" s="90"/>
      <c r="AN111" s="85"/>
      <c r="AO111" s="90"/>
      <c r="AP111" s="92"/>
      <c r="AQ111" s="92"/>
      <c r="AR111" s="93"/>
      <c r="AT111" s="65"/>
      <c r="AU111" s="66"/>
      <c r="AV111" s="65"/>
      <c r="AW111" s="65"/>
      <c r="AX111" s="65"/>
    </row>
    <row r="112" spans="1:50" s="63" customFormat="1" ht="28.35" customHeight="1">
      <c r="A112" s="82" t="s">
        <v>105</v>
      </c>
      <c r="B112" s="83" t="str">
        <f t="shared" si="23"/>
        <v>05</v>
      </c>
      <c r="C112" s="69"/>
      <c r="D112" s="69"/>
      <c r="E112" s="95"/>
      <c r="F112" s="69"/>
      <c r="G112" s="195" t="s">
        <v>513</v>
      </c>
      <c r="H112" s="196"/>
      <c r="I112" s="196"/>
      <c r="J112" s="196"/>
      <c r="K112" s="196"/>
      <c r="L112" s="197"/>
      <c r="M112" s="85" t="s">
        <v>133</v>
      </c>
      <c r="N112" s="86" t="s">
        <v>448</v>
      </c>
      <c r="O112" s="86"/>
      <c r="P112" s="88" t="s">
        <v>125</v>
      </c>
      <c r="Q112" s="103" t="s">
        <v>514</v>
      </c>
      <c r="R112" s="190" t="s">
        <v>515</v>
      </c>
      <c r="S112" s="191"/>
      <c r="T112" s="191"/>
      <c r="U112" s="192"/>
      <c r="V112" s="89"/>
      <c r="W112" s="171" t="s">
        <v>516</v>
      </c>
      <c r="X112" s="172"/>
      <c r="Y112" s="163"/>
      <c r="Z112" s="164"/>
      <c r="AC112" s="85"/>
      <c r="AD112" s="85"/>
      <c r="AE112" s="90"/>
      <c r="AF112" s="90"/>
      <c r="AG112" s="90"/>
      <c r="AH112" s="85"/>
      <c r="AI112" s="91"/>
      <c r="AJ112" s="90"/>
      <c r="AK112" s="90"/>
      <c r="AL112" s="90"/>
      <c r="AM112" s="90"/>
      <c r="AN112" s="85"/>
      <c r="AO112" s="90"/>
      <c r="AP112" s="92"/>
      <c r="AQ112" s="92"/>
      <c r="AR112" s="93"/>
      <c r="AT112" s="65"/>
      <c r="AU112" s="66"/>
      <c r="AV112" s="65"/>
      <c r="AW112" s="65"/>
      <c r="AX112" s="65"/>
    </row>
    <row r="113" spans="1:50" s="63" customFormat="1" ht="24">
      <c r="A113" s="82" t="s">
        <v>106</v>
      </c>
      <c r="B113" s="83" t="str">
        <f t="shared" si="23"/>
        <v>05</v>
      </c>
      <c r="C113" s="69"/>
      <c r="D113" s="69"/>
      <c r="E113" s="95"/>
      <c r="F113" s="69"/>
      <c r="G113" s="195" t="s">
        <v>166</v>
      </c>
      <c r="H113" s="196"/>
      <c r="I113" s="196"/>
      <c r="J113" s="196"/>
      <c r="K113" s="196"/>
      <c r="L113" s="197"/>
      <c r="M113" s="85" t="s">
        <v>133</v>
      </c>
      <c r="N113" s="86" t="s">
        <v>18</v>
      </c>
      <c r="O113" s="86" t="s">
        <v>321</v>
      </c>
      <c r="P113" s="88" t="s">
        <v>127</v>
      </c>
      <c r="Q113" s="103" t="s">
        <v>458</v>
      </c>
      <c r="R113" s="168" t="s">
        <v>387</v>
      </c>
      <c r="S113" s="169"/>
      <c r="T113" s="169"/>
      <c r="U113" s="170"/>
      <c r="V113" s="89"/>
      <c r="W113" s="171" t="s">
        <v>183</v>
      </c>
      <c r="X113" s="172"/>
      <c r="Y113" s="185" t="s">
        <v>554</v>
      </c>
      <c r="Z113" s="186"/>
      <c r="AC113" s="85"/>
      <c r="AD113" s="85"/>
      <c r="AE113" s="90"/>
      <c r="AF113" s="90"/>
      <c r="AG113" s="90"/>
      <c r="AH113" s="85"/>
      <c r="AI113" s="91"/>
      <c r="AJ113" s="90"/>
      <c r="AK113" s="90"/>
      <c r="AL113" s="90"/>
      <c r="AM113" s="90"/>
      <c r="AN113" s="85"/>
      <c r="AO113" s="90"/>
      <c r="AP113" s="92"/>
      <c r="AQ113" s="92"/>
      <c r="AR113" s="93"/>
      <c r="AT113" s="65"/>
      <c r="AU113" s="66"/>
      <c r="AV113" s="65"/>
      <c r="AW113" s="65"/>
      <c r="AX113" s="65"/>
    </row>
    <row r="114" spans="1:50" s="63" customFormat="1" ht="12">
      <c r="A114" s="82" t="s">
        <v>107</v>
      </c>
      <c r="B114" s="83" t="str">
        <f t="shared" si="23"/>
        <v>05</v>
      </c>
      <c r="C114" s="69"/>
      <c r="D114" s="69"/>
      <c r="E114" s="95"/>
      <c r="F114" s="69"/>
      <c r="G114" s="195" t="s">
        <v>172</v>
      </c>
      <c r="H114" s="196"/>
      <c r="I114" s="196"/>
      <c r="J114" s="196"/>
      <c r="K114" s="196"/>
      <c r="L114" s="197"/>
      <c r="M114" s="85" t="s">
        <v>133</v>
      </c>
      <c r="N114" s="86" t="s">
        <v>18</v>
      </c>
      <c r="O114" s="86" t="s">
        <v>321</v>
      </c>
      <c r="P114" s="88" t="s">
        <v>125</v>
      </c>
      <c r="Q114" s="85" t="s">
        <v>324</v>
      </c>
      <c r="R114" s="168"/>
      <c r="S114" s="169"/>
      <c r="T114" s="169"/>
      <c r="U114" s="170"/>
      <c r="V114" s="89"/>
      <c r="W114" s="171" t="s">
        <v>194</v>
      </c>
      <c r="X114" s="172"/>
      <c r="Y114" s="185" t="s">
        <v>554</v>
      </c>
      <c r="Z114" s="186"/>
      <c r="AC114" s="85"/>
      <c r="AD114" s="85"/>
      <c r="AE114" s="90"/>
      <c r="AF114" s="90"/>
      <c r="AG114" s="90"/>
      <c r="AH114" s="85"/>
      <c r="AI114" s="91"/>
      <c r="AJ114" s="90"/>
      <c r="AK114" s="90"/>
      <c r="AL114" s="90"/>
      <c r="AM114" s="90"/>
      <c r="AN114" s="85"/>
      <c r="AO114" s="90"/>
      <c r="AP114" s="92"/>
      <c r="AQ114" s="92"/>
      <c r="AR114" s="93"/>
      <c r="AT114" s="65"/>
      <c r="AU114" s="66"/>
      <c r="AV114" s="65"/>
      <c r="AW114" s="65"/>
      <c r="AX114" s="65"/>
    </row>
    <row r="115" spans="1:50" s="63" customFormat="1" ht="12">
      <c r="A115" s="82" t="s">
        <v>108</v>
      </c>
      <c r="B115" s="83" t="str">
        <f t="shared" si="23"/>
        <v>05</v>
      </c>
      <c r="C115" s="69"/>
      <c r="D115" s="69"/>
      <c r="E115" s="95"/>
      <c r="F115" s="97"/>
      <c r="G115" s="195" t="s">
        <v>173</v>
      </c>
      <c r="H115" s="196"/>
      <c r="I115" s="196"/>
      <c r="J115" s="196"/>
      <c r="K115" s="196"/>
      <c r="L115" s="197"/>
      <c r="M115" s="85" t="s">
        <v>133</v>
      </c>
      <c r="N115" s="86" t="s">
        <v>18</v>
      </c>
      <c r="O115" s="86" t="s">
        <v>321</v>
      </c>
      <c r="P115" s="88" t="s">
        <v>125</v>
      </c>
      <c r="Q115" s="85" t="s">
        <v>324</v>
      </c>
      <c r="R115" s="168"/>
      <c r="S115" s="169"/>
      <c r="T115" s="169"/>
      <c r="U115" s="170"/>
      <c r="V115" s="89"/>
      <c r="W115" s="171" t="s">
        <v>195</v>
      </c>
      <c r="X115" s="172"/>
      <c r="Y115" s="185" t="s">
        <v>554</v>
      </c>
      <c r="Z115" s="186"/>
      <c r="AC115" s="85"/>
      <c r="AD115" s="85"/>
      <c r="AE115" s="90"/>
      <c r="AF115" s="90"/>
      <c r="AG115" s="90"/>
      <c r="AH115" s="85"/>
      <c r="AI115" s="91"/>
      <c r="AJ115" s="90"/>
      <c r="AK115" s="90"/>
      <c r="AL115" s="90"/>
      <c r="AM115" s="90"/>
      <c r="AN115" s="85"/>
      <c r="AO115" s="90"/>
      <c r="AP115" s="92"/>
      <c r="AQ115" s="92"/>
      <c r="AR115" s="93"/>
      <c r="AT115" s="65"/>
      <c r="AU115" s="66"/>
      <c r="AV115" s="65"/>
      <c r="AW115" s="65"/>
      <c r="AX115" s="65"/>
    </row>
    <row r="116" spans="1:50" s="63" customFormat="1" ht="49.5" customHeight="1">
      <c r="A116" s="82" t="s">
        <v>109</v>
      </c>
      <c r="B116" s="83" t="str">
        <f t="shared" si="23"/>
        <v>02</v>
      </c>
      <c r="C116" s="69"/>
      <c r="D116" s="187" t="s">
        <v>1098</v>
      </c>
      <c r="E116" s="202"/>
      <c r="F116" s="202"/>
      <c r="G116" s="202"/>
      <c r="H116" s="202"/>
      <c r="I116" s="202"/>
      <c r="J116" s="202"/>
      <c r="K116" s="202"/>
      <c r="L116" s="203"/>
      <c r="M116" s="85" t="s">
        <v>133</v>
      </c>
      <c r="N116" s="86" t="s">
        <v>133</v>
      </c>
      <c r="O116" s="87"/>
      <c r="P116" s="88"/>
      <c r="Q116" s="87"/>
      <c r="R116" s="168" t="s">
        <v>1099</v>
      </c>
      <c r="S116" s="169"/>
      <c r="T116" s="169"/>
      <c r="U116" s="170"/>
      <c r="V116" s="89"/>
      <c r="W116" s="171" t="s">
        <v>305</v>
      </c>
      <c r="X116" s="172"/>
      <c r="Y116" s="163"/>
      <c r="Z116" s="164"/>
      <c r="AC116" s="85"/>
      <c r="AD116" s="85"/>
      <c r="AE116" s="90"/>
      <c r="AF116" s="90"/>
      <c r="AG116" s="90"/>
      <c r="AH116" s="85"/>
      <c r="AI116" s="91"/>
      <c r="AJ116" s="90"/>
      <c r="AK116" s="90"/>
      <c r="AL116" s="90"/>
      <c r="AM116" s="90"/>
      <c r="AN116" s="85"/>
      <c r="AO116" s="90"/>
      <c r="AP116" s="92"/>
      <c r="AQ116" s="92"/>
      <c r="AR116" s="93"/>
      <c r="AT116" s="65"/>
      <c r="AU116" s="66"/>
      <c r="AV116" s="65"/>
      <c r="AW116" s="65"/>
      <c r="AX116" s="65"/>
    </row>
    <row r="117" spans="1:50" s="63" customFormat="1" ht="12" customHeight="1">
      <c r="A117" s="82" t="s">
        <v>110</v>
      </c>
      <c r="B117" s="83" t="str">
        <f t="shared" si="23"/>
        <v>03</v>
      </c>
      <c r="C117" s="69"/>
      <c r="D117" s="69"/>
      <c r="E117" s="239" t="s">
        <v>174</v>
      </c>
      <c r="F117" s="188"/>
      <c r="G117" s="188"/>
      <c r="H117" s="188"/>
      <c r="I117" s="188"/>
      <c r="J117" s="188"/>
      <c r="K117" s="188"/>
      <c r="L117" s="189"/>
      <c r="M117" s="85" t="s">
        <v>133</v>
      </c>
      <c r="N117" s="86" t="s">
        <v>133</v>
      </c>
      <c r="O117" s="87"/>
      <c r="P117" s="88"/>
      <c r="Q117" s="87"/>
      <c r="R117" s="168"/>
      <c r="S117" s="169"/>
      <c r="T117" s="169"/>
      <c r="U117" s="170"/>
      <c r="V117" s="89"/>
      <c r="W117" s="171" t="s">
        <v>384</v>
      </c>
      <c r="X117" s="172"/>
      <c r="Y117" s="163"/>
      <c r="Z117" s="164"/>
      <c r="AC117" s="85"/>
      <c r="AD117" s="85"/>
      <c r="AE117" s="90"/>
      <c r="AF117" s="90"/>
      <c r="AG117" s="90" t="str">
        <f t="shared" ref="AG117:AG235" si="24">IF(OR(O117="○",O117="〇"),"○","")</f>
        <v/>
      </c>
      <c r="AH117" s="85"/>
      <c r="AI117" s="91"/>
      <c r="AJ117" s="90" t="str">
        <f t="shared" ref="AJ117:AJ235" si="25">IF(AND(AE117="不要",AF117="不要"),"",IF(AD117&lt;&gt;"",AD117,""))</f>
        <v/>
      </c>
      <c r="AK117" s="90" t="str">
        <f t="shared" ref="AK117:AK235" si="26">IF(AE117="要",AG117,"")</f>
        <v/>
      </c>
      <c r="AL117" s="90" t="str">
        <f t="shared" ref="AL117:AL235" si="27">IF(AF117="要",IF(AH117&lt;&gt;"",AH117,""),"")</f>
        <v/>
      </c>
      <c r="AM117" s="90" t="str">
        <f t="shared" ref="AM117:AM235" si="28">IF(AF117="要",IF(AI117&lt;&gt;"",AI117,""),"")</f>
        <v/>
      </c>
      <c r="AN117" s="85" t="s">
        <v>547</v>
      </c>
      <c r="AO117" s="90" t="str">
        <f t="shared" ref="AO117:AO235" si="29">IF(OR(AN117="Class",AN117="Array"),W117,"")</f>
        <v/>
      </c>
      <c r="AP117" s="92" t="str">
        <f t="shared" ref="AP117:AP156" si="30">IF(AO117&lt;&gt;"",COUNTIF(AO:AO,AO117),"")</f>
        <v/>
      </c>
      <c r="AQ117" s="92" t="str">
        <f>IF(AND(AO117&lt;&gt;"",AP117&gt;1),COUNTIF(AO$9:AO117,AO117),"")</f>
        <v/>
      </c>
      <c r="AR117" s="93" t="str">
        <f t="shared" ref="AR117:AR235" si="31">IF(AQ117&lt;&gt;"",SUBSTITUTE(AO117&amp;TEXT(AQ117,"00"),"_",""),"")</f>
        <v/>
      </c>
      <c r="AT117" s="65" t="s">
        <v>713</v>
      </c>
      <c r="AU117" s="66" t="s">
        <v>614</v>
      </c>
      <c r="AV117" s="65" t="str">
        <f>IF(COUNTIF($AW$12:$AW117,$AW117)&gt;=2,"//","")</f>
        <v/>
      </c>
      <c r="AW117" s="65" t="str">
        <f t="shared" ref="AW117:AW235" si="32">IF(AND(AT117&lt;&gt;"",AU117&lt;&gt;""),"public static final String "&amp;AT117 &amp; " = """ &amp; AU117&amp;""";","")</f>
        <v>public static final String TABLE032_CO2SANTEIKEISUARRAY = "調整後温室効果ガス算定係数Array";</v>
      </c>
      <c r="AX117" s="65" t="str">
        <f t="shared" ref="AX117:AX240" si="33">IF(AT117&lt;&gt;"","XmlConstantGhg1."&amp;AT117,"")</f>
        <v>XmlConstantGhg1.TABLE032_CO2SANTEIKEISUARRAY</v>
      </c>
    </row>
    <row r="118" spans="1:50" s="63" customFormat="1" ht="12">
      <c r="A118" s="82" t="s">
        <v>111</v>
      </c>
      <c r="B118" s="83" t="str">
        <f t="shared" si="23"/>
        <v>04</v>
      </c>
      <c r="C118" s="69"/>
      <c r="D118" s="69"/>
      <c r="E118" s="95"/>
      <c r="F118" s="239" t="s">
        <v>175</v>
      </c>
      <c r="G118" s="188"/>
      <c r="H118" s="188"/>
      <c r="I118" s="188"/>
      <c r="J118" s="188"/>
      <c r="K118" s="188"/>
      <c r="L118" s="189"/>
      <c r="M118" s="85" t="s">
        <v>133</v>
      </c>
      <c r="N118" s="86" t="s">
        <v>1062</v>
      </c>
      <c r="O118" s="87"/>
      <c r="P118" s="88"/>
      <c r="Q118" s="87"/>
      <c r="R118" s="195"/>
      <c r="S118" s="196"/>
      <c r="T118" s="196"/>
      <c r="U118" s="197"/>
      <c r="V118" s="89"/>
      <c r="W118" s="171" t="s">
        <v>385</v>
      </c>
      <c r="X118" s="172"/>
      <c r="Y118" s="163"/>
      <c r="Z118" s="164"/>
      <c r="AC118" s="85"/>
      <c r="AD118" s="85"/>
      <c r="AE118" s="90"/>
      <c r="AF118" s="90"/>
      <c r="AG118" s="90" t="str">
        <f t="shared" si="24"/>
        <v/>
      </c>
      <c r="AH118" s="85"/>
      <c r="AI118" s="91"/>
      <c r="AJ118" s="90" t="str">
        <f t="shared" si="25"/>
        <v/>
      </c>
      <c r="AK118" s="90" t="str">
        <f t="shared" si="26"/>
        <v/>
      </c>
      <c r="AL118" s="90" t="str">
        <f t="shared" si="27"/>
        <v/>
      </c>
      <c r="AM118" s="90" t="str">
        <f t="shared" si="28"/>
        <v/>
      </c>
      <c r="AN118" s="85" t="s">
        <v>548</v>
      </c>
      <c r="AO118" s="90" t="str">
        <f t="shared" si="29"/>
        <v>Co2_SanteiKeisu</v>
      </c>
      <c r="AP118" s="92">
        <f t="shared" si="30"/>
        <v>4</v>
      </c>
      <c r="AQ118" s="92">
        <f>IF(AND(AO118&lt;&gt;"",AP118&gt;1),COUNTIF(AO$9:AO118,AO118),"")</f>
        <v>1</v>
      </c>
      <c r="AR118" s="93" t="str">
        <f t="shared" si="31"/>
        <v>Co2SanteiKeisu01</v>
      </c>
      <c r="AT118" s="65" t="s">
        <v>714</v>
      </c>
      <c r="AU118" s="66" t="s">
        <v>615</v>
      </c>
      <c r="AV118" s="65" t="str">
        <f>IF(COUNTIF($AW$12:$AW118,$AW118)&gt;=2,"//","")</f>
        <v/>
      </c>
      <c r="AW118" s="65" t="str">
        <f t="shared" si="32"/>
        <v>public static final String TABLE032_CO2SANTEIKEISU = "調整後温室効果ガス算定係数";</v>
      </c>
      <c r="AX118" s="65" t="str">
        <f t="shared" si="33"/>
        <v>XmlConstantGhg1.TABLE032_CO2SANTEIKEISU</v>
      </c>
    </row>
    <row r="119" spans="1:50" s="63" customFormat="1" ht="30" customHeight="1">
      <c r="A119" s="82" t="s">
        <v>112</v>
      </c>
      <c r="B119" s="83" t="str">
        <f t="shared" si="23"/>
        <v>05</v>
      </c>
      <c r="C119" s="69"/>
      <c r="D119" s="69"/>
      <c r="E119" s="95"/>
      <c r="F119" s="69"/>
      <c r="G119" s="195" t="s">
        <v>513</v>
      </c>
      <c r="H119" s="196"/>
      <c r="I119" s="196"/>
      <c r="J119" s="196"/>
      <c r="K119" s="196"/>
      <c r="L119" s="197"/>
      <c r="M119" s="85" t="s">
        <v>133</v>
      </c>
      <c r="N119" s="86" t="s">
        <v>448</v>
      </c>
      <c r="O119" s="86"/>
      <c r="P119" s="88" t="s">
        <v>125</v>
      </c>
      <c r="Q119" s="103" t="s">
        <v>514</v>
      </c>
      <c r="R119" s="190" t="s">
        <v>515</v>
      </c>
      <c r="S119" s="191"/>
      <c r="T119" s="191"/>
      <c r="U119" s="192"/>
      <c r="V119" s="89"/>
      <c r="W119" s="171" t="s">
        <v>516</v>
      </c>
      <c r="X119" s="172"/>
      <c r="Y119" s="163"/>
      <c r="Z119" s="164"/>
      <c r="AC119" s="85"/>
      <c r="AD119" s="85" t="s">
        <v>488</v>
      </c>
      <c r="AE119" s="90" t="s">
        <v>780</v>
      </c>
      <c r="AF119" s="90" t="s">
        <v>780</v>
      </c>
      <c r="AG119" s="90" t="str">
        <f t="shared" si="24"/>
        <v/>
      </c>
      <c r="AH119" s="85" t="s">
        <v>551</v>
      </c>
      <c r="AI119" s="91" t="s">
        <v>159</v>
      </c>
      <c r="AJ119" s="90" t="str">
        <f t="shared" si="25"/>
        <v/>
      </c>
      <c r="AK119" s="90" t="str">
        <f t="shared" si="26"/>
        <v/>
      </c>
      <c r="AL119" s="90" t="str">
        <f t="shared" si="27"/>
        <v/>
      </c>
      <c r="AM119" s="90" t="str">
        <f t="shared" si="28"/>
        <v/>
      </c>
      <c r="AN119" s="85" t="s">
        <v>546</v>
      </c>
      <c r="AO119" s="90" t="str">
        <f t="shared" si="29"/>
        <v/>
      </c>
      <c r="AP119" s="92" t="str">
        <f t="shared" si="30"/>
        <v/>
      </c>
      <c r="AQ119" s="92" t="str">
        <f>IF(AND(AO119&lt;&gt;"",AP119&gt;1),COUNTIF(AO$9:AO119,AO119),"")</f>
        <v/>
      </c>
      <c r="AR119" s="93" t="str">
        <f t="shared" si="31"/>
        <v/>
      </c>
      <c r="AT119" s="65" t="s">
        <v>715</v>
      </c>
      <c r="AU119" s="66" t="s">
        <v>616</v>
      </c>
      <c r="AV119" s="65" t="str">
        <f>IF(COUNTIF($AW$12:$AW119,$AW119)&gt;=2,"//","")</f>
        <v/>
      </c>
      <c r="AW119" s="65" t="str">
        <f t="shared" si="32"/>
        <v>public static final String TABLE032_CO2SANTEIKEISU_INPUTKBN = "調整後温室効果ガス算定係数/入力区分";</v>
      </c>
      <c r="AX119" s="65" t="str">
        <f t="shared" si="33"/>
        <v>XmlConstantGhg1.TABLE032_CO2SANTEIKEISU_INPUTKBN</v>
      </c>
    </row>
    <row r="120" spans="1:50" s="63" customFormat="1" ht="24">
      <c r="A120" s="82" t="s">
        <v>113</v>
      </c>
      <c r="B120" s="83" t="str">
        <f t="shared" si="23"/>
        <v>05</v>
      </c>
      <c r="C120" s="69"/>
      <c r="D120" s="69"/>
      <c r="E120" s="95"/>
      <c r="F120" s="69"/>
      <c r="G120" s="195" t="s">
        <v>166</v>
      </c>
      <c r="H120" s="196"/>
      <c r="I120" s="196"/>
      <c r="J120" s="196"/>
      <c r="K120" s="196"/>
      <c r="L120" s="197"/>
      <c r="M120" s="85" t="s">
        <v>133</v>
      </c>
      <c r="N120" s="86" t="s">
        <v>18</v>
      </c>
      <c r="O120" s="86" t="s">
        <v>321</v>
      </c>
      <c r="P120" s="88" t="s">
        <v>127</v>
      </c>
      <c r="Q120" s="103" t="s">
        <v>458</v>
      </c>
      <c r="R120" s="168" t="s">
        <v>388</v>
      </c>
      <c r="S120" s="169"/>
      <c r="T120" s="169"/>
      <c r="U120" s="170"/>
      <c r="V120" s="89"/>
      <c r="W120" s="171" t="s">
        <v>183</v>
      </c>
      <c r="X120" s="172"/>
      <c r="Y120" s="185" t="s">
        <v>554</v>
      </c>
      <c r="Z120" s="186"/>
      <c r="AC120" s="85"/>
      <c r="AD120" s="85" t="s">
        <v>488</v>
      </c>
      <c r="AE120" s="90" t="s">
        <v>780</v>
      </c>
      <c r="AF120" s="90" t="s">
        <v>781</v>
      </c>
      <c r="AG120" s="90" t="str">
        <f t="shared" si="24"/>
        <v/>
      </c>
      <c r="AH120" s="85" t="s">
        <v>549</v>
      </c>
      <c r="AI120" s="91">
        <v>15</v>
      </c>
      <c r="AJ120" s="90" t="str">
        <f t="shared" si="25"/>
        <v>○</v>
      </c>
      <c r="AK120" s="90" t="str">
        <f t="shared" si="26"/>
        <v/>
      </c>
      <c r="AL120" s="90" t="str">
        <f t="shared" si="27"/>
        <v>数値</v>
      </c>
      <c r="AM120" s="90">
        <f t="shared" si="28"/>
        <v>15</v>
      </c>
      <c r="AN120" s="85" t="s">
        <v>546</v>
      </c>
      <c r="AO120" s="90" t="str">
        <f t="shared" si="29"/>
        <v/>
      </c>
      <c r="AP120" s="92" t="str">
        <f t="shared" si="30"/>
        <v/>
      </c>
      <c r="AQ120" s="92" t="str">
        <f>IF(AND(AO120&lt;&gt;"",AP120&gt;1),COUNTIF(AO$9:AO120,AO120),"")</f>
        <v/>
      </c>
      <c r="AR120" s="93" t="str">
        <f t="shared" si="31"/>
        <v/>
      </c>
      <c r="AT120" s="65" t="s">
        <v>716</v>
      </c>
      <c r="AU120" s="66" t="s">
        <v>617</v>
      </c>
      <c r="AV120" s="65" t="str">
        <f>IF(COUNTIF($AW$12:$AW120,$AW120)&gt;=2,"//","")</f>
        <v/>
      </c>
      <c r="AW120" s="65" t="str">
        <f t="shared" si="32"/>
        <v>public static final String TABLE032_CO2SANTEIKEISU_ATAI = "調整後温室効果ガス算定係数/係数値";</v>
      </c>
      <c r="AX120" s="65" t="str">
        <f t="shared" si="33"/>
        <v>XmlConstantGhg1.TABLE032_CO2SANTEIKEISU_ATAI</v>
      </c>
    </row>
    <row r="121" spans="1:50" s="63" customFormat="1" ht="12">
      <c r="A121" s="82" t="s">
        <v>114</v>
      </c>
      <c r="B121" s="83" t="str">
        <f t="shared" si="23"/>
        <v>05</v>
      </c>
      <c r="C121" s="69"/>
      <c r="D121" s="69"/>
      <c r="E121" s="95"/>
      <c r="F121" s="69"/>
      <c r="G121" s="195" t="s">
        <v>172</v>
      </c>
      <c r="H121" s="196"/>
      <c r="I121" s="196"/>
      <c r="J121" s="196"/>
      <c r="K121" s="196"/>
      <c r="L121" s="197"/>
      <c r="M121" s="85" t="s">
        <v>133</v>
      </c>
      <c r="N121" s="86" t="s">
        <v>18</v>
      </c>
      <c r="O121" s="86" t="s">
        <v>321</v>
      </c>
      <c r="P121" s="88" t="s">
        <v>125</v>
      </c>
      <c r="Q121" s="85" t="s">
        <v>324</v>
      </c>
      <c r="R121" s="168"/>
      <c r="S121" s="169"/>
      <c r="T121" s="169"/>
      <c r="U121" s="170"/>
      <c r="V121" s="89"/>
      <c r="W121" s="171" t="s">
        <v>194</v>
      </c>
      <c r="X121" s="172"/>
      <c r="Y121" s="185" t="s">
        <v>554</v>
      </c>
      <c r="Z121" s="186"/>
      <c r="AC121" s="85"/>
      <c r="AD121" s="85" t="s">
        <v>488</v>
      </c>
      <c r="AE121" s="90" t="s">
        <v>780</v>
      </c>
      <c r="AF121" s="90" t="s">
        <v>781</v>
      </c>
      <c r="AG121" s="90" t="str">
        <f t="shared" si="24"/>
        <v/>
      </c>
      <c r="AH121" s="85" t="s">
        <v>551</v>
      </c>
      <c r="AI121" s="91" t="s">
        <v>102</v>
      </c>
      <c r="AJ121" s="90" t="str">
        <f t="shared" si="25"/>
        <v>○</v>
      </c>
      <c r="AK121" s="90" t="str">
        <f t="shared" si="26"/>
        <v/>
      </c>
      <c r="AL121" s="90" t="str">
        <f t="shared" si="27"/>
        <v>文字列</v>
      </c>
      <c r="AM121" s="90" t="str">
        <f t="shared" si="28"/>
        <v>100</v>
      </c>
      <c r="AN121" s="85" t="s">
        <v>546</v>
      </c>
      <c r="AO121" s="90" t="str">
        <f t="shared" si="29"/>
        <v/>
      </c>
      <c r="AP121" s="92" t="str">
        <f t="shared" si="30"/>
        <v/>
      </c>
      <c r="AQ121" s="92" t="str">
        <f>IF(AND(AO121&lt;&gt;"",AP121&gt;1),COUNTIF(AO$9:AO121,AO121),"")</f>
        <v/>
      </c>
      <c r="AR121" s="93" t="str">
        <f t="shared" si="31"/>
        <v/>
      </c>
      <c r="AT121" s="65" t="s">
        <v>717</v>
      </c>
      <c r="AU121" s="66" t="s">
        <v>618</v>
      </c>
      <c r="AV121" s="65" t="str">
        <f>IF(COUNTIF($AW$12:$AW121,$AW121)&gt;=2,"//","")</f>
        <v/>
      </c>
      <c r="AW121" s="65" t="str">
        <f t="shared" si="32"/>
        <v>public static final String TABLE032_CO2SANTEIKEISU_KONKYO = "調整後温室効果ガス算定係数/根拠";</v>
      </c>
      <c r="AX121" s="65" t="str">
        <f t="shared" si="33"/>
        <v>XmlConstantGhg1.TABLE032_CO2SANTEIKEISU_KONKYO</v>
      </c>
    </row>
    <row r="122" spans="1:50" s="63" customFormat="1" ht="12">
      <c r="A122" s="82" t="s">
        <v>358</v>
      </c>
      <c r="B122" s="83" t="str">
        <f t="shared" si="23"/>
        <v>05</v>
      </c>
      <c r="C122" s="69"/>
      <c r="D122" s="97"/>
      <c r="E122" s="104"/>
      <c r="F122" s="97"/>
      <c r="G122" s="195" t="s">
        <v>173</v>
      </c>
      <c r="H122" s="196"/>
      <c r="I122" s="196"/>
      <c r="J122" s="196"/>
      <c r="K122" s="196"/>
      <c r="L122" s="197"/>
      <c r="M122" s="85" t="s">
        <v>133</v>
      </c>
      <c r="N122" s="86" t="s">
        <v>18</v>
      </c>
      <c r="O122" s="86" t="s">
        <v>321</v>
      </c>
      <c r="P122" s="88" t="s">
        <v>125</v>
      </c>
      <c r="Q122" s="85" t="s">
        <v>324</v>
      </c>
      <c r="R122" s="168"/>
      <c r="S122" s="169"/>
      <c r="T122" s="169"/>
      <c r="U122" s="170"/>
      <c r="V122" s="89"/>
      <c r="W122" s="171" t="s">
        <v>195</v>
      </c>
      <c r="X122" s="172"/>
      <c r="Y122" s="185" t="s">
        <v>554</v>
      </c>
      <c r="Z122" s="186"/>
      <c r="AC122" s="85"/>
      <c r="AD122" s="85" t="s">
        <v>488</v>
      </c>
      <c r="AE122" s="90" t="s">
        <v>780</v>
      </c>
      <c r="AF122" s="90" t="s">
        <v>781</v>
      </c>
      <c r="AG122" s="90" t="str">
        <f t="shared" si="24"/>
        <v/>
      </c>
      <c r="AH122" s="85" t="s">
        <v>551</v>
      </c>
      <c r="AI122" s="91" t="s">
        <v>102</v>
      </c>
      <c r="AJ122" s="90" t="str">
        <f t="shared" si="25"/>
        <v>○</v>
      </c>
      <c r="AK122" s="90" t="str">
        <f t="shared" si="26"/>
        <v/>
      </c>
      <c r="AL122" s="90" t="str">
        <f t="shared" si="27"/>
        <v>文字列</v>
      </c>
      <c r="AM122" s="90" t="str">
        <f t="shared" si="28"/>
        <v>100</v>
      </c>
      <c r="AN122" s="85" t="s">
        <v>546</v>
      </c>
      <c r="AO122" s="90" t="str">
        <f t="shared" si="29"/>
        <v/>
      </c>
      <c r="AP122" s="92" t="str">
        <f t="shared" si="30"/>
        <v/>
      </c>
      <c r="AQ122" s="92" t="str">
        <f>IF(AND(AO122&lt;&gt;"",AP122&gt;1),COUNTIF(AO$9:AO122,AO122),"")</f>
        <v/>
      </c>
      <c r="AR122" s="93" t="str">
        <f t="shared" si="31"/>
        <v/>
      </c>
      <c r="AT122" s="65" t="s">
        <v>718</v>
      </c>
      <c r="AU122" s="66" t="s">
        <v>619</v>
      </c>
      <c r="AV122" s="65" t="str">
        <f>IF(COUNTIF($AW$12:$AW122,$AW122)&gt;=2,"//","")</f>
        <v/>
      </c>
      <c r="AW122" s="65" t="str">
        <f t="shared" si="32"/>
        <v>public static final String TABLE032_CO2SANTEIKEISU_TEKIYO = "調整後温室効果ガス算定係数/適用範囲";</v>
      </c>
      <c r="AX122" s="65" t="str">
        <f t="shared" si="33"/>
        <v>XmlConstantGhg1.TABLE032_CO2SANTEIKEISU_TEKIYO</v>
      </c>
    </row>
    <row r="123" spans="1:50" s="63" customFormat="1" ht="49.5" customHeight="1">
      <c r="A123" s="82" t="s">
        <v>115</v>
      </c>
      <c r="B123" s="83" t="str">
        <f t="shared" si="23"/>
        <v>02</v>
      </c>
      <c r="C123" s="69"/>
      <c r="D123" s="187" t="s">
        <v>1009</v>
      </c>
      <c r="E123" s="202"/>
      <c r="F123" s="202"/>
      <c r="G123" s="202"/>
      <c r="H123" s="202"/>
      <c r="I123" s="202"/>
      <c r="J123" s="202"/>
      <c r="K123" s="202"/>
      <c r="L123" s="203"/>
      <c r="M123" s="85" t="s">
        <v>133</v>
      </c>
      <c r="N123" s="86" t="s">
        <v>133</v>
      </c>
      <c r="O123" s="87"/>
      <c r="P123" s="88"/>
      <c r="Q123" s="87"/>
      <c r="R123" s="168" t="s">
        <v>1326</v>
      </c>
      <c r="S123" s="169"/>
      <c r="T123" s="169"/>
      <c r="U123" s="170"/>
      <c r="V123" s="89"/>
      <c r="W123" s="171" t="s">
        <v>1056</v>
      </c>
      <c r="X123" s="172"/>
      <c r="Y123" s="163"/>
      <c r="Z123" s="164"/>
      <c r="AA123" s="134"/>
      <c r="AC123" s="85"/>
      <c r="AD123" s="85"/>
      <c r="AE123" s="90"/>
      <c r="AF123" s="90"/>
      <c r="AG123" s="90" t="str">
        <f t="shared" si="24"/>
        <v/>
      </c>
      <c r="AH123" s="85"/>
      <c r="AI123" s="91"/>
      <c r="AJ123" s="90" t="str">
        <f t="shared" si="25"/>
        <v/>
      </c>
      <c r="AK123" s="90" t="str">
        <f t="shared" si="26"/>
        <v/>
      </c>
      <c r="AL123" s="90" t="str">
        <f t="shared" si="27"/>
        <v/>
      </c>
      <c r="AM123" s="90" t="str">
        <f t="shared" si="28"/>
        <v/>
      </c>
      <c r="AN123" s="85" t="s">
        <v>545</v>
      </c>
      <c r="AO123" s="90" t="str">
        <f t="shared" si="29"/>
        <v>Hokokusho_03_Netsu</v>
      </c>
      <c r="AP123" s="92">
        <f t="shared" si="30"/>
        <v>1</v>
      </c>
      <c r="AQ123" s="92" t="str">
        <f>IF(AND(AO123&lt;&gt;"",AP123&gt;1),COUNTIF(AO$9:AO123,AO123),"")</f>
        <v/>
      </c>
      <c r="AR123" s="93" t="str">
        <f t="shared" si="31"/>
        <v/>
      </c>
      <c r="AT123" s="65" t="s">
        <v>705</v>
      </c>
      <c r="AU123" s="66" t="s">
        <v>606</v>
      </c>
      <c r="AV123" s="65" t="str">
        <f>IF(COUNTIF($AW$12:$AW123,$AW123)&gt;=2,"//","")</f>
        <v/>
      </c>
      <c r="AW123" s="65" t="str">
        <f t="shared" si="32"/>
        <v>public static final String TABLE031 = "第3表-1";</v>
      </c>
      <c r="AX123" s="65" t="str">
        <f t="shared" si="33"/>
        <v>XmlConstantGhg1.TABLE031</v>
      </c>
    </row>
    <row r="124" spans="1:50" s="63" customFormat="1" ht="12" customHeight="1">
      <c r="A124" s="82" t="s">
        <v>116</v>
      </c>
      <c r="B124" s="83" t="str">
        <f t="shared" si="23"/>
        <v>03</v>
      </c>
      <c r="C124" s="69"/>
      <c r="D124" s="69"/>
      <c r="E124" s="239" t="s">
        <v>167</v>
      </c>
      <c r="F124" s="188"/>
      <c r="G124" s="188"/>
      <c r="H124" s="188"/>
      <c r="I124" s="188"/>
      <c r="J124" s="188"/>
      <c r="K124" s="188"/>
      <c r="L124" s="189"/>
      <c r="M124" s="85" t="s">
        <v>133</v>
      </c>
      <c r="N124" s="86" t="s">
        <v>133</v>
      </c>
      <c r="O124" s="87"/>
      <c r="P124" s="88"/>
      <c r="Q124" s="87"/>
      <c r="R124" s="168"/>
      <c r="S124" s="169"/>
      <c r="T124" s="169"/>
      <c r="U124" s="170"/>
      <c r="V124" s="89"/>
      <c r="W124" s="171" t="s">
        <v>384</v>
      </c>
      <c r="X124" s="172"/>
      <c r="Y124" s="163"/>
      <c r="Z124" s="164"/>
      <c r="AC124" s="85"/>
      <c r="AD124" s="85"/>
      <c r="AE124" s="90"/>
      <c r="AF124" s="90"/>
      <c r="AG124" s="90" t="str">
        <f t="shared" si="24"/>
        <v/>
      </c>
      <c r="AH124" s="85"/>
      <c r="AI124" s="91"/>
      <c r="AJ124" s="90" t="str">
        <f t="shared" si="25"/>
        <v/>
      </c>
      <c r="AK124" s="90" t="str">
        <f t="shared" si="26"/>
        <v/>
      </c>
      <c r="AL124" s="90" t="str">
        <f t="shared" si="27"/>
        <v/>
      </c>
      <c r="AM124" s="90" t="str">
        <f t="shared" si="28"/>
        <v/>
      </c>
      <c r="AN124" s="85" t="s">
        <v>547</v>
      </c>
      <c r="AO124" s="90" t="str">
        <f t="shared" si="29"/>
        <v/>
      </c>
      <c r="AP124" s="92" t="str">
        <f t="shared" si="30"/>
        <v/>
      </c>
      <c r="AQ124" s="92" t="str">
        <f>IF(AND(AO124&lt;&gt;"",AP124&gt;1),COUNTIF(AO$9:AO124,AO124),"")</f>
        <v/>
      </c>
      <c r="AR124" s="93" t="str">
        <f t="shared" si="31"/>
        <v/>
      </c>
      <c r="AT124" s="65" t="s">
        <v>706</v>
      </c>
      <c r="AU124" s="66" t="s">
        <v>607</v>
      </c>
      <c r="AV124" s="65" t="str">
        <f>IF(COUNTIF($AW$12:$AW124,$AW124)&gt;=2,"//","")</f>
        <v/>
      </c>
      <c r="AW124" s="65" t="str">
        <f t="shared" si="32"/>
        <v>public static final String TABLE031_CO2SANTEIKEISUARRAY = "温室効果ガス算定係数Array";</v>
      </c>
      <c r="AX124" s="65" t="str">
        <f t="shared" si="33"/>
        <v>XmlConstantGhg1.TABLE031_CO2SANTEIKEISUARRAY</v>
      </c>
    </row>
    <row r="125" spans="1:50" s="63" customFormat="1" ht="12">
      <c r="A125" s="82" t="s">
        <v>117</v>
      </c>
      <c r="B125" s="83" t="str">
        <f t="shared" si="23"/>
        <v>04</v>
      </c>
      <c r="C125" s="69"/>
      <c r="D125" s="69"/>
      <c r="E125" s="95"/>
      <c r="F125" s="239" t="s">
        <v>168</v>
      </c>
      <c r="G125" s="188"/>
      <c r="H125" s="188"/>
      <c r="I125" s="188"/>
      <c r="J125" s="188"/>
      <c r="K125" s="188"/>
      <c r="L125" s="189"/>
      <c r="M125" s="85" t="s">
        <v>133</v>
      </c>
      <c r="N125" s="86" t="s">
        <v>202</v>
      </c>
      <c r="O125" s="87"/>
      <c r="P125" s="88"/>
      <c r="Q125" s="87"/>
      <c r="R125" s="168"/>
      <c r="S125" s="169"/>
      <c r="T125" s="169"/>
      <c r="U125" s="170"/>
      <c r="V125" s="89"/>
      <c r="W125" s="171" t="s">
        <v>385</v>
      </c>
      <c r="X125" s="172"/>
      <c r="Y125" s="163"/>
      <c r="Z125" s="164"/>
      <c r="AC125" s="85"/>
      <c r="AD125" s="85"/>
      <c r="AE125" s="90"/>
      <c r="AF125" s="90"/>
      <c r="AG125" s="90" t="str">
        <f t="shared" si="24"/>
        <v/>
      </c>
      <c r="AH125" s="85"/>
      <c r="AI125" s="91"/>
      <c r="AJ125" s="90" t="str">
        <f t="shared" si="25"/>
        <v/>
      </c>
      <c r="AK125" s="90" t="str">
        <f t="shared" si="26"/>
        <v/>
      </c>
      <c r="AL125" s="90" t="str">
        <f t="shared" si="27"/>
        <v/>
      </c>
      <c r="AM125" s="90" t="str">
        <f t="shared" si="28"/>
        <v/>
      </c>
      <c r="AN125" s="85" t="s">
        <v>548</v>
      </c>
      <c r="AO125" s="90" t="str">
        <f t="shared" si="29"/>
        <v>Co2_SanteiKeisu</v>
      </c>
      <c r="AP125" s="92">
        <f t="shared" si="30"/>
        <v>4</v>
      </c>
      <c r="AQ125" s="92">
        <f>IF(AND(AO125&lt;&gt;"",AP125&gt;1),COUNTIF(AO$9:AO125,AO125),"")</f>
        <v>2</v>
      </c>
      <c r="AR125" s="93" t="str">
        <f t="shared" si="31"/>
        <v>Co2SanteiKeisu02</v>
      </c>
      <c r="AT125" s="65" t="s">
        <v>707</v>
      </c>
      <c r="AU125" s="66" t="s">
        <v>608</v>
      </c>
      <c r="AV125" s="65" t="str">
        <f>IF(COUNTIF($AW$12:$AW125,$AW125)&gt;=2,"//","")</f>
        <v/>
      </c>
      <c r="AW125" s="65" t="str">
        <f t="shared" si="32"/>
        <v>public static final String TABLE031_CO2SANTEIKEISU = "温室効果ガス算定係数";</v>
      </c>
      <c r="AX125" s="65" t="str">
        <f t="shared" si="33"/>
        <v>XmlConstantGhg1.TABLE031_CO2SANTEIKEISU</v>
      </c>
    </row>
    <row r="126" spans="1:50" s="63" customFormat="1" ht="28.35" customHeight="1">
      <c r="A126" s="82" t="s">
        <v>118</v>
      </c>
      <c r="B126" s="83" t="str">
        <f t="shared" si="23"/>
        <v>05</v>
      </c>
      <c r="C126" s="69"/>
      <c r="D126" s="69"/>
      <c r="E126" s="95"/>
      <c r="F126" s="69"/>
      <c r="G126" s="195" t="s">
        <v>513</v>
      </c>
      <c r="H126" s="196"/>
      <c r="I126" s="196"/>
      <c r="J126" s="196"/>
      <c r="K126" s="196"/>
      <c r="L126" s="197"/>
      <c r="M126" s="85" t="s">
        <v>133</v>
      </c>
      <c r="N126" s="86" t="s">
        <v>18</v>
      </c>
      <c r="O126" s="86"/>
      <c r="P126" s="88" t="s">
        <v>125</v>
      </c>
      <c r="Q126" s="103" t="s">
        <v>335</v>
      </c>
      <c r="R126" s="190" t="s">
        <v>1049</v>
      </c>
      <c r="S126" s="191"/>
      <c r="T126" s="191"/>
      <c r="U126" s="192"/>
      <c r="V126" s="89"/>
      <c r="W126" s="171" t="s">
        <v>516</v>
      </c>
      <c r="X126" s="172"/>
      <c r="Y126" s="163"/>
      <c r="Z126" s="164"/>
      <c r="AC126" s="85"/>
      <c r="AD126" s="85" t="s">
        <v>488</v>
      </c>
      <c r="AE126" s="90" t="s">
        <v>780</v>
      </c>
      <c r="AF126" s="90" t="s">
        <v>780</v>
      </c>
      <c r="AG126" s="90" t="str">
        <f t="shared" si="24"/>
        <v/>
      </c>
      <c r="AH126" s="85" t="s">
        <v>551</v>
      </c>
      <c r="AI126" s="91" t="s">
        <v>159</v>
      </c>
      <c r="AJ126" s="90" t="str">
        <f t="shared" si="25"/>
        <v/>
      </c>
      <c r="AK126" s="90" t="str">
        <f t="shared" si="26"/>
        <v/>
      </c>
      <c r="AL126" s="90" t="str">
        <f t="shared" si="27"/>
        <v/>
      </c>
      <c r="AM126" s="90" t="str">
        <f t="shared" si="28"/>
        <v/>
      </c>
      <c r="AN126" s="85" t="s">
        <v>546</v>
      </c>
      <c r="AO126" s="90" t="str">
        <f t="shared" si="29"/>
        <v/>
      </c>
      <c r="AP126" s="92" t="str">
        <f t="shared" si="30"/>
        <v/>
      </c>
      <c r="AQ126" s="92" t="str">
        <f>IF(AND(AO126&lt;&gt;"",AP126&gt;1),COUNTIF(AO$9:AO126,AO126),"")</f>
        <v/>
      </c>
      <c r="AR126" s="93" t="str">
        <f t="shared" si="31"/>
        <v/>
      </c>
      <c r="AT126" s="65" t="s">
        <v>708</v>
      </c>
      <c r="AU126" s="66" t="s">
        <v>609</v>
      </c>
      <c r="AV126" s="65" t="str">
        <f>IF(COUNTIF($AW$12:$AW126,$AW126)&gt;=2,"//","")</f>
        <v/>
      </c>
      <c r="AW126" s="65" t="str">
        <f t="shared" si="32"/>
        <v>public static final String TABLE031_CO2SANTEIKEISU_INPUTKBN = "温室効果ガス算定係数/入力区分";</v>
      </c>
      <c r="AX126" s="65" t="str">
        <f t="shared" si="33"/>
        <v>XmlConstantGhg1.TABLE031_CO2SANTEIKEISU_INPUTKBN</v>
      </c>
    </row>
    <row r="127" spans="1:50" s="63" customFormat="1" ht="24">
      <c r="A127" s="82" t="s">
        <v>119</v>
      </c>
      <c r="B127" s="83" t="str">
        <f t="shared" si="23"/>
        <v>05</v>
      </c>
      <c r="C127" s="69"/>
      <c r="D127" s="69"/>
      <c r="E127" s="95"/>
      <c r="F127" s="69"/>
      <c r="G127" s="195" t="s">
        <v>166</v>
      </c>
      <c r="H127" s="196"/>
      <c r="I127" s="196"/>
      <c r="J127" s="196"/>
      <c r="K127" s="196"/>
      <c r="L127" s="197"/>
      <c r="M127" s="85" t="s">
        <v>133</v>
      </c>
      <c r="N127" s="86" t="s">
        <v>18</v>
      </c>
      <c r="O127" s="86" t="s">
        <v>321</v>
      </c>
      <c r="P127" s="88" t="s">
        <v>127</v>
      </c>
      <c r="Q127" s="103" t="s">
        <v>458</v>
      </c>
      <c r="R127" s="168" t="s">
        <v>1014</v>
      </c>
      <c r="S127" s="169"/>
      <c r="T127" s="169"/>
      <c r="U127" s="170"/>
      <c r="V127" s="89"/>
      <c r="W127" s="171" t="s">
        <v>183</v>
      </c>
      <c r="X127" s="172"/>
      <c r="Y127" s="185" t="s">
        <v>1052</v>
      </c>
      <c r="Z127" s="186"/>
      <c r="AC127" s="85"/>
      <c r="AD127" s="85" t="s">
        <v>488</v>
      </c>
      <c r="AE127" s="90" t="s">
        <v>780</v>
      </c>
      <c r="AF127" s="90" t="s">
        <v>781</v>
      </c>
      <c r="AG127" s="90" t="str">
        <f t="shared" si="24"/>
        <v/>
      </c>
      <c r="AH127" s="85" t="s">
        <v>549</v>
      </c>
      <c r="AI127" s="91">
        <v>15</v>
      </c>
      <c r="AJ127" s="90" t="str">
        <f t="shared" si="25"/>
        <v>○</v>
      </c>
      <c r="AK127" s="90" t="str">
        <f t="shared" si="26"/>
        <v/>
      </c>
      <c r="AL127" s="90" t="str">
        <f t="shared" si="27"/>
        <v>数値</v>
      </c>
      <c r="AM127" s="90">
        <f t="shared" si="28"/>
        <v>15</v>
      </c>
      <c r="AN127" s="85" t="s">
        <v>546</v>
      </c>
      <c r="AO127" s="90" t="str">
        <f t="shared" si="29"/>
        <v/>
      </c>
      <c r="AP127" s="92" t="str">
        <f t="shared" si="30"/>
        <v/>
      </c>
      <c r="AQ127" s="92" t="str">
        <f>IF(AND(AO127&lt;&gt;"",AP127&gt;1),COUNTIF(AO$9:AO127,AO127),"")</f>
        <v/>
      </c>
      <c r="AR127" s="93" t="str">
        <f t="shared" si="31"/>
        <v/>
      </c>
      <c r="AT127" s="65" t="s">
        <v>709</v>
      </c>
      <c r="AU127" s="66" t="s">
        <v>610</v>
      </c>
      <c r="AV127" s="65" t="str">
        <f>IF(COUNTIF($AW$12:$AW127,$AW127)&gt;=2,"//","")</f>
        <v/>
      </c>
      <c r="AW127" s="65" t="str">
        <f t="shared" si="32"/>
        <v>public static final String TABLE031_CO2SANTEIKEISU_ATAI = "温室効果ガス算定係数/係数値";</v>
      </c>
      <c r="AX127" s="65" t="str">
        <f t="shared" si="33"/>
        <v>XmlConstantGhg1.TABLE031_CO2SANTEIKEISU_ATAI</v>
      </c>
    </row>
    <row r="128" spans="1:50" s="63" customFormat="1" ht="12">
      <c r="A128" s="82" t="s">
        <v>409</v>
      </c>
      <c r="B128" s="83" t="str">
        <f t="shared" si="23"/>
        <v>05</v>
      </c>
      <c r="C128" s="69"/>
      <c r="D128" s="69"/>
      <c r="E128" s="95"/>
      <c r="F128" s="69"/>
      <c r="G128" s="195" t="s">
        <v>172</v>
      </c>
      <c r="H128" s="196"/>
      <c r="I128" s="196"/>
      <c r="J128" s="196"/>
      <c r="K128" s="196"/>
      <c r="L128" s="197"/>
      <c r="M128" s="85" t="s">
        <v>133</v>
      </c>
      <c r="N128" s="86" t="s">
        <v>18</v>
      </c>
      <c r="O128" s="86" t="s">
        <v>321</v>
      </c>
      <c r="P128" s="88" t="s">
        <v>125</v>
      </c>
      <c r="Q128" s="85" t="s">
        <v>324</v>
      </c>
      <c r="R128" s="168"/>
      <c r="S128" s="169"/>
      <c r="T128" s="169"/>
      <c r="U128" s="170"/>
      <c r="V128" s="89"/>
      <c r="W128" s="171" t="s">
        <v>194</v>
      </c>
      <c r="X128" s="172"/>
      <c r="Y128" s="185" t="s">
        <v>1051</v>
      </c>
      <c r="Z128" s="186"/>
      <c r="AC128" s="85"/>
      <c r="AD128" s="85" t="s">
        <v>488</v>
      </c>
      <c r="AE128" s="90" t="s">
        <v>780</v>
      </c>
      <c r="AF128" s="90" t="s">
        <v>781</v>
      </c>
      <c r="AG128" s="90" t="str">
        <f t="shared" si="24"/>
        <v/>
      </c>
      <c r="AH128" s="85" t="s">
        <v>551</v>
      </c>
      <c r="AI128" s="91" t="s">
        <v>102</v>
      </c>
      <c r="AJ128" s="90" t="str">
        <f t="shared" si="25"/>
        <v>○</v>
      </c>
      <c r="AK128" s="90" t="str">
        <f t="shared" si="26"/>
        <v/>
      </c>
      <c r="AL128" s="90" t="str">
        <f t="shared" si="27"/>
        <v>文字列</v>
      </c>
      <c r="AM128" s="90" t="str">
        <f t="shared" si="28"/>
        <v>100</v>
      </c>
      <c r="AN128" s="85" t="s">
        <v>546</v>
      </c>
      <c r="AO128" s="90" t="str">
        <f t="shared" si="29"/>
        <v/>
      </c>
      <c r="AP128" s="92" t="str">
        <f t="shared" si="30"/>
        <v/>
      </c>
      <c r="AQ128" s="92" t="str">
        <f>IF(AND(AO128&lt;&gt;"",AP128&gt;1),COUNTIF(AO$9:AO128,AO128),"")</f>
        <v/>
      </c>
      <c r="AR128" s="93" t="str">
        <f t="shared" si="31"/>
        <v/>
      </c>
      <c r="AT128" s="65" t="s">
        <v>710</v>
      </c>
      <c r="AU128" s="66" t="s">
        <v>611</v>
      </c>
      <c r="AV128" s="65" t="str">
        <f>IF(COUNTIF($AW$12:$AW128,$AW128)&gt;=2,"//","")</f>
        <v/>
      </c>
      <c r="AW128" s="65" t="str">
        <f t="shared" si="32"/>
        <v>public static final String TABLE031_CO2SANTEIKEISU_KONKYO = "温室効果ガス算定係数/根拠";</v>
      </c>
      <c r="AX128" s="65" t="str">
        <f t="shared" si="33"/>
        <v>XmlConstantGhg1.TABLE031_CO2SANTEIKEISU_KONKYO</v>
      </c>
    </row>
    <row r="129" spans="1:50" s="63" customFormat="1" ht="12">
      <c r="A129" s="82" t="s">
        <v>120</v>
      </c>
      <c r="B129" s="83" t="str">
        <f t="shared" si="23"/>
        <v>05</v>
      </c>
      <c r="C129" s="69"/>
      <c r="D129" s="69"/>
      <c r="E129" s="95"/>
      <c r="F129" s="97"/>
      <c r="G129" s="195" t="s">
        <v>173</v>
      </c>
      <c r="H129" s="196"/>
      <c r="I129" s="196"/>
      <c r="J129" s="196"/>
      <c r="K129" s="196"/>
      <c r="L129" s="197"/>
      <c r="M129" s="85" t="s">
        <v>133</v>
      </c>
      <c r="N129" s="86" t="s">
        <v>18</v>
      </c>
      <c r="O129" s="86" t="s">
        <v>321</v>
      </c>
      <c r="P129" s="88" t="s">
        <v>125</v>
      </c>
      <c r="Q129" s="85" t="s">
        <v>324</v>
      </c>
      <c r="R129" s="168"/>
      <c r="S129" s="169"/>
      <c r="T129" s="169"/>
      <c r="U129" s="170"/>
      <c r="V129" s="89"/>
      <c r="W129" s="171" t="s">
        <v>195</v>
      </c>
      <c r="X129" s="172"/>
      <c r="Y129" s="185" t="s">
        <v>1051</v>
      </c>
      <c r="Z129" s="186"/>
      <c r="AC129" s="85"/>
      <c r="AD129" s="85" t="s">
        <v>488</v>
      </c>
      <c r="AE129" s="90" t="s">
        <v>780</v>
      </c>
      <c r="AF129" s="90" t="s">
        <v>781</v>
      </c>
      <c r="AG129" s="90" t="str">
        <f t="shared" si="24"/>
        <v/>
      </c>
      <c r="AH129" s="85" t="s">
        <v>551</v>
      </c>
      <c r="AI129" s="91" t="s">
        <v>102</v>
      </c>
      <c r="AJ129" s="90" t="str">
        <f t="shared" si="25"/>
        <v>○</v>
      </c>
      <c r="AK129" s="90" t="str">
        <f t="shared" si="26"/>
        <v/>
      </c>
      <c r="AL129" s="90" t="str">
        <f t="shared" si="27"/>
        <v>文字列</v>
      </c>
      <c r="AM129" s="90" t="str">
        <f t="shared" si="28"/>
        <v>100</v>
      </c>
      <c r="AN129" s="85" t="s">
        <v>546</v>
      </c>
      <c r="AO129" s="90" t="str">
        <f t="shared" si="29"/>
        <v/>
      </c>
      <c r="AP129" s="92" t="str">
        <f t="shared" si="30"/>
        <v/>
      </c>
      <c r="AQ129" s="92" t="str">
        <f>IF(AND(AO129&lt;&gt;"",AP129&gt;1),COUNTIF(AO$9:AO129,AO129),"")</f>
        <v/>
      </c>
      <c r="AR129" s="93" t="str">
        <f t="shared" si="31"/>
        <v/>
      </c>
      <c r="AT129" s="65" t="s">
        <v>711</v>
      </c>
      <c r="AU129" s="66" t="s">
        <v>612</v>
      </c>
      <c r="AV129" s="65" t="str">
        <f>IF(COUNTIF($AW$12:$AW129,$AW129)&gt;=2,"//","")</f>
        <v/>
      </c>
      <c r="AW129" s="65" t="str">
        <f t="shared" si="32"/>
        <v>public static final String TABLE031_CO2SANTEIKEISU_TEKIYO = "温室効果ガス算定係数/適用範囲";</v>
      </c>
      <c r="AX129" s="65" t="str">
        <f t="shared" si="33"/>
        <v>XmlConstantGhg1.TABLE031_CO2SANTEIKEISU_TEKIYO</v>
      </c>
    </row>
    <row r="130" spans="1:50" s="63" customFormat="1" ht="49.5" customHeight="1">
      <c r="A130" s="82" t="s">
        <v>121</v>
      </c>
      <c r="B130" s="83" t="str">
        <f t="shared" si="23"/>
        <v>02</v>
      </c>
      <c r="C130" s="69"/>
      <c r="D130" s="187" t="s">
        <v>1010</v>
      </c>
      <c r="E130" s="202"/>
      <c r="F130" s="202"/>
      <c r="G130" s="202"/>
      <c r="H130" s="202"/>
      <c r="I130" s="202"/>
      <c r="J130" s="202"/>
      <c r="K130" s="202"/>
      <c r="L130" s="203"/>
      <c r="M130" s="85" t="s">
        <v>133</v>
      </c>
      <c r="N130" s="86" t="s">
        <v>133</v>
      </c>
      <c r="O130" s="87"/>
      <c r="P130" s="88"/>
      <c r="Q130" s="87"/>
      <c r="R130" s="168" t="s">
        <v>1011</v>
      </c>
      <c r="S130" s="169"/>
      <c r="T130" s="169"/>
      <c r="U130" s="170"/>
      <c r="V130" s="89"/>
      <c r="W130" s="171" t="s">
        <v>1057</v>
      </c>
      <c r="X130" s="172"/>
      <c r="Y130" s="163"/>
      <c r="Z130" s="164"/>
      <c r="AC130" s="85"/>
      <c r="AD130" s="85"/>
      <c r="AE130" s="90"/>
      <c r="AF130" s="90"/>
      <c r="AG130" s="90" t="str">
        <f t="shared" si="24"/>
        <v/>
      </c>
      <c r="AH130" s="85"/>
      <c r="AI130" s="91"/>
      <c r="AJ130" s="90" t="str">
        <f t="shared" si="25"/>
        <v/>
      </c>
      <c r="AK130" s="90" t="str">
        <f t="shared" si="26"/>
        <v/>
      </c>
      <c r="AL130" s="90" t="str">
        <f t="shared" si="27"/>
        <v/>
      </c>
      <c r="AM130" s="90" t="str">
        <f t="shared" si="28"/>
        <v/>
      </c>
      <c r="AN130" s="85" t="s">
        <v>545</v>
      </c>
      <c r="AO130" s="90" t="str">
        <f t="shared" si="29"/>
        <v>Hokokusho_03_Netsu_Choseigo</v>
      </c>
      <c r="AP130" s="92">
        <f t="shared" si="30"/>
        <v>1</v>
      </c>
      <c r="AQ130" s="92" t="str">
        <f>IF(AND(AO130&lt;&gt;"",AP130&gt;1),COUNTIF(AO$9:AO130,AO130),"")</f>
        <v/>
      </c>
      <c r="AR130" s="93" t="str">
        <f t="shared" si="31"/>
        <v/>
      </c>
      <c r="AT130" s="65" t="s">
        <v>712</v>
      </c>
      <c r="AU130" s="66" t="s">
        <v>613</v>
      </c>
      <c r="AV130" s="65" t="str">
        <f>IF(COUNTIF($AW$12:$AW130,$AW130)&gt;=2,"//","")</f>
        <v/>
      </c>
      <c r="AW130" s="65" t="str">
        <f t="shared" si="32"/>
        <v>public static final String TABLE032 = "第3表-2";</v>
      </c>
      <c r="AX130" s="65" t="str">
        <f t="shared" si="33"/>
        <v>XmlConstantGhg1.TABLE032</v>
      </c>
    </row>
    <row r="131" spans="1:50" s="63" customFormat="1" ht="12" customHeight="1">
      <c r="A131" s="82" t="s">
        <v>517</v>
      </c>
      <c r="B131" s="83" t="str">
        <f t="shared" si="23"/>
        <v>03</v>
      </c>
      <c r="C131" s="69"/>
      <c r="D131" s="69"/>
      <c r="E131" s="239" t="s">
        <v>174</v>
      </c>
      <c r="F131" s="188"/>
      <c r="G131" s="188"/>
      <c r="H131" s="188"/>
      <c r="I131" s="188"/>
      <c r="J131" s="188"/>
      <c r="K131" s="188"/>
      <c r="L131" s="189"/>
      <c r="M131" s="85" t="s">
        <v>133</v>
      </c>
      <c r="N131" s="86" t="s">
        <v>133</v>
      </c>
      <c r="O131" s="87"/>
      <c r="P131" s="88"/>
      <c r="Q131" s="87"/>
      <c r="R131" s="168"/>
      <c r="S131" s="169"/>
      <c r="T131" s="169"/>
      <c r="U131" s="170"/>
      <c r="V131" s="89"/>
      <c r="W131" s="171" t="s">
        <v>384</v>
      </c>
      <c r="X131" s="172"/>
      <c r="Y131" s="163"/>
      <c r="Z131" s="164"/>
      <c r="AC131" s="85"/>
      <c r="AD131" s="85"/>
      <c r="AE131" s="90"/>
      <c r="AF131" s="90"/>
      <c r="AG131" s="90" t="str">
        <f t="shared" si="24"/>
        <v/>
      </c>
      <c r="AH131" s="85"/>
      <c r="AI131" s="91"/>
      <c r="AJ131" s="90" t="str">
        <f t="shared" si="25"/>
        <v/>
      </c>
      <c r="AK131" s="90" t="str">
        <f t="shared" si="26"/>
        <v/>
      </c>
      <c r="AL131" s="90" t="str">
        <f t="shared" si="27"/>
        <v/>
      </c>
      <c r="AM131" s="90" t="str">
        <f t="shared" si="28"/>
        <v/>
      </c>
      <c r="AN131" s="85" t="s">
        <v>547</v>
      </c>
      <c r="AO131" s="90" t="str">
        <f t="shared" si="29"/>
        <v/>
      </c>
      <c r="AP131" s="92" t="str">
        <f t="shared" si="30"/>
        <v/>
      </c>
      <c r="AQ131" s="92" t="str">
        <f>IF(AND(AO131&lt;&gt;"",AP131&gt;1),COUNTIF(AO$9:AO131,AO131),"")</f>
        <v/>
      </c>
      <c r="AR131" s="93" t="str">
        <f t="shared" si="31"/>
        <v/>
      </c>
      <c r="AT131" s="65" t="s">
        <v>713</v>
      </c>
      <c r="AU131" s="66" t="s">
        <v>614</v>
      </c>
      <c r="AV131" s="65" t="str">
        <f>IF(COUNTIF($AW$12:$AW131,$AW131)&gt;=2,"//","")</f>
        <v>//</v>
      </c>
      <c r="AW131" s="65" t="str">
        <f t="shared" si="32"/>
        <v>public static final String TABLE032_CO2SANTEIKEISUARRAY = "調整後温室効果ガス算定係数Array";</v>
      </c>
      <c r="AX131" s="65" t="str">
        <f t="shared" si="33"/>
        <v>XmlConstantGhg1.TABLE032_CO2SANTEIKEISUARRAY</v>
      </c>
    </row>
    <row r="132" spans="1:50" s="63" customFormat="1" ht="12">
      <c r="A132" s="82" t="s">
        <v>518</v>
      </c>
      <c r="B132" s="83" t="str">
        <f t="shared" si="23"/>
        <v>04</v>
      </c>
      <c r="C132" s="69"/>
      <c r="D132" s="69"/>
      <c r="E132" s="95"/>
      <c r="F132" s="239" t="s">
        <v>175</v>
      </c>
      <c r="G132" s="188"/>
      <c r="H132" s="188"/>
      <c r="I132" s="188"/>
      <c r="J132" s="188"/>
      <c r="K132" s="188"/>
      <c r="L132" s="189"/>
      <c r="M132" s="85" t="s">
        <v>133</v>
      </c>
      <c r="N132" s="86" t="s">
        <v>202</v>
      </c>
      <c r="O132" s="87"/>
      <c r="P132" s="88"/>
      <c r="Q132" s="87"/>
      <c r="R132" s="195"/>
      <c r="S132" s="196"/>
      <c r="T132" s="196"/>
      <c r="U132" s="197"/>
      <c r="V132" s="89"/>
      <c r="W132" s="171" t="s">
        <v>385</v>
      </c>
      <c r="X132" s="172"/>
      <c r="Y132" s="163"/>
      <c r="Z132" s="164"/>
      <c r="AC132" s="85"/>
      <c r="AD132" s="85"/>
      <c r="AE132" s="90"/>
      <c r="AF132" s="90"/>
      <c r="AG132" s="90" t="str">
        <f t="shared" si="24"/>
        <v/>
      </c>
      <c r="AH132" s="85"/>
      <c r="AI132" s="91"/>
      <c r="AJ132" s="90" t="str">
        <f t="shared" si="25"/>
        <v/>
      </c>
      <c r="AK132" s="90" t="str">
        <f t="shared" si="26"/>
        <v/>
      </c>
      <c r="AL132" s="90" t="str">
        <f t="shared" si="27"/>
        <v/>
      </c>
      <c r="AM132" s="90" t="str">
        <f t="shared" si="28"/>
        <v/>
      </c>
      <c r="AN132" s="85" t="s">
        <v>548</v>
      </c>
      <c r="AO132" s="90" t="str">
        <f t="shared" si="29"/>
        <v>Co2_SanteiKeisu</v>
      </c>
      <c r="AP132" s="92">
        <f t="shared" si="30"/>
        <v>4</v>
      </c>
      <c r="AQ132" s="92">
        <f>IF(AND(AO132&lt;&gt;"",AP132&gt;1),COUNTIF(AO$9:AO132,AO132),"")</f>
        <v>3</v>
      </c>
      <c r="AR132" s="93" t="str">
        <f t="shared" si="31"/>
        <v>Co2SanteiKeisu03</v>
      </c>
      <c r="AT132" s="65" t="s">
        <v>714</v>
      </c>
      <c r="AU132" s="66" t="s">
        <v>615</v>
      </c>
      <c r="AV132" s="65" t="str">
        <f>IF(COUNTIF($AW$12:$AW132,$AW132)&gt;=2,"//","")</f>
        <v>//</v>
      </c>
      <c r="AW132" s="65" t="str">
        <f t="shared" si="32"/>
        <v>public static final String TABLE032_CO2SANTEIKEISU = "調整後温室効果ガス算定係数";</v>
      </c>
      <c r="AX132" s="65" t="str">
        <f t="shared" si="33"/>
        <v>XmlConstantGhg1.TABLE032_CO2SANTEIKEISU</v>
      </c>
    </row>
    <row r="133" spans="1:50" s="63" customFormat="1" ht="30" customHeight="1">
      <c r="A133" s="82" t="s">
        <v>857</v>
      </c>
      <c r="B133" s="83" t="str">
        <f t="shared" si="23"/>
        <v>05</v>
      </c>
      <c r="C133" s="69"/>
      <c r="D133" s="69"/>
      <c r="E133" s="95"/>
      <c r="F133" s="69"/>
      <c r="G133" s="195" t="s">
        <v>513</v>
      </c>
      <c r="H133" s="196"/>
      <c r="I133" s="196"/>
      <c r="J133" s="196"/>
      <c r="K133" s="196"/>
      <c r="L133" s="197"/>
      <c r="M133" s="85" t="s">
        <v>133</v>
      </c>
      <c r="N133" s="86" t="s">
        <v>18</v>
      </c>
      <c r="O133" s="86"/>
      <c r="P133" s="88" t="s">
        <v>125</v>
      </c>
      <c r="Q133" s="103" t="s">
        <v>335</v>
      </c>
      <c r="R133" s="190" t="s">
        <v>1049</v>
      </c>
      <c r="S133" s="191"/>
      <c r="T133" s="191"/>
      <c r="U133" s="192"/>
      <c r="V133" s="89"/>
      <c r="W133" s="171" t="s">
        <v>516</v>
      </c>
      <c r="X133" s="172"/>
      <c r="Y133" s="163"/>
      <c r="Z133" s="164"/>
      <c r="AC133" s="85"/>
      <c r="AD133" s="85" t="s">
        <v>488</v>
      </c>
      <c r="AE133" s="90" t="s">
        <v>780</v>
      </c>
      <c r="AF133" s="90" t="s">
        <v>780</v>
      </c>
      <c r="AG133" s="90" t="str">
        <f t="shared" si="24"/>
        <v/>
      </c>
      <c r="AH133" s="85" t="s">
        <v>551</v>
      </c>
      <c r="AI133" s="91" t="s">
        <v>159</v>
      </c>
      <c r="AJ133" s="90" t="str">
        <f t="shared" si="25"/>
        <v/>
      </c>
      <c r="AK133" s="90" t="str">
        <f t="shared" si="26"/>
        <v/>
      </c>
      <c r="AL133" s="90" t="str">
        <f t="shared" si="27"/>
        <v/>
      </c>
      <c r="AM133" s="90" t="str">
        <f t="shared" si="28"/>
        <v/>
      </c>
      <c r="AN133" s="85" t="s">
        <v>546</v>
      </c>
      <c r="AO133" s="90" t="str">
        <f t="shared" si="29"/>
        <v/>
      </c>
      <c r="AP133" s="92" t="str">
        <f t="shared" si="30"/>
        <v/>
      </c>
      <c r="AQ133" s="92" t="str">
        <f>IF(AND(AO133&lt;&gt;"",AP133&gt;1),COUNTIF(AO$9:AO133,AO133),"")</f>
        <v/>
      </c>
      <c r="AR133" s="93" t="str">
        <f t="shared" si="31"/>
        <v/>
      </c>
      <c r="AT133" s="65" t="s">
        <v>715</v>
      </c>
      <c r="AU133" s="66" t="s">
        <v>616</v>
      </c>
      <c r="AV133" s="65" t="str">
        <f>IF(COUNTIF($AW$12:$AW133,$AW133)&gt;=2,"//","")</f>
        <v>//</v>
      </c>
      <c r="AW133" s="65" t="str">
        <f t="shared" si="32"/>
        <v>public static final String TABLE032_CO2SANTEIKEISU_INPUTKBN = "調整後温室効果ガス算定係数/入力区分";</v>
      </c>
      <c r="AX133" s="65" t="str">
        <f t="shared" si="33"/>
        <v>XmlConstantGhg1.TABLE032_CO2SANTEIKEISU_INPUTKBN</v>
      </c>
    </row>
    <row r="134" spans="1:50" s="63" customFormat="1" ht="24">
      <c r="A134" s="82" t="s">
        <v>858</v>
      </c>
      <c r="B134" s="83" t="str">
        <f t="shared" si="23"/>
        <v>05</v>
      </c>
      <c r="C134" s="69"/>
      <c r="D134" s="69"/>
      <c r="E134" s="95"/>
      <c r="F134" s="69"/>
      <c r="G134" s="195" t="s">
        <v>166</v>
      </c>
      <c r="H134" s="196"/>
      <c r="I134" s="196"/>
      <c r="J134" s="196"/>
      <c r="K134" s="196"/>
      <c r="L134" s="197"/>
      <c r="M134" s="85" t="s">
        <v>133</v>
      </c>
      <c r="N134" s="86" t="s">
        <v>18</v>
      </c>
      <c r="O134" s="86" t="s">
        <v>321</v>
      </c>
      <c r="P134" s="88" t="s">
        <v>127</v>
      </c>
      <c r="Q134" s="103" t="s">
        <v>458</v>
      </c>
      <c r="R134" s="168" t="s">
        <v>1015</v>
      </c>
      <c r="S134" s="169"/>
      <c r="T134" s="169"/>
      <c r="U134" s="170"/>
      <c r="V134" s="89"/>
      <c r="W134" s="171" t="s">
        <v>183</v>
      </c>
      <c r="X134" s="172"/>
      <c r="Y134" s="185" t="s">
        <v>1052</v>
      </c>
      <c r="Z134" s="186"/>
      <c r="AC134" s="85"/>
      <c r="AD134" s="85" t="s">
        <v>488</v>
      </c>
      <c r="AE134" s="90" t="s">
        <v>780</v>
      </c>
      <c r="AF134" s="90" t="s">
        <v>781</v>
      </c>
      <c r="AG134" s="90" t="str">
        <f t="shared" si="24"/>
        <v/>
      </c>
      <c r="AH134" s="85" t="s">
        <v>549</v>
      </c>
      <c r="AI134" s="91">
        <v>15</v>
      </c>
      <c r="AJ134" s="90" t="str">
        <f t="shared" si="25"/>
        <v>○</v>
      </c>
      <c r="AK134" s="90" t="str">
        <f t="shared" si="26"/>
        <v/>
      </c>
      <c r="AL134" s="90" t="str">
        <f t="shared" si="27"/>
        <v>数値</v>
      </c>
      <c r="AM134" s="90">
        <f t="shared" si="28"/>
        <v>15</v>
      </c>
      <c r="AN134" s="85" t="s">
        <v>546</v>
      </c>
      <c r="AO134" s="90" t="str">
        <f t="shared" si="29"/>
        <v/>
      </c>
      <c r="AP134" s="92" t="str">
        <f t="shared" si="30"/>
        <v/>
      </c>
      <c r="AQ134" s="92" t="str">
        <f>IF(AND(AO134&lt;&gt;"",AP134&gt;1),COUNTIF(AO$9:AO134,AO134),"")</f>
        <v/>
      </c>
      <c r="AR134" s="93" t="str">
        <f t="shared" si="31"/>
        <v/>
      </c>
      <c r="AT134" s="65" t="s">
        <v>716</v>
      </c>
      <c r="AU134" s="66" t="s">
        <v>617</v>
      </c>
      <c r="AV134" s="65" t="str">
        <f>IF(COUNTIF($AW$12:$AW134,$AW134)&gt;=2,"//","")</f>
        <v>//</v>
      </c>
      <c r="AW134" s="65" t="str">
        <f t="shared" si="32"/>
        <v>public static final String TABLE032_CO2SANTEIKEISU_ATAI = "調整後温室効果ガス算定係数/係数値";</v>
      </c>
      <c r="AX134" s="65" t="str">
        <f t="shared" si="33"/>
        <v>XmlConstantGhg1.TABLE032_CO2SANTEIKEISU_ATAI</v>
      </c>
    </row>
    <row r="135" spans="1:50" s="63" customFormat="1" ht="12">
      <c r="A135" s="82" t="s">
        <v>859</v>
      </c>
      <c r="B135" s="83" t="str">
        <f t="shared" si="23"/>
        <v>05</v>
      </c>
      <c r="C135" s="69"/>
      <c r="D135" s="69"/>
      <c r="E135" s="95"/>
      <c r="F135" s="69"/>
      <c r="G135" s="195" t="s">
        <v>172</v>
      </c>
      <c r="H135" s="196"/>
      <c r="I135" s="196"/>
      <c r="J135" s="196"/>
      <c r="K135" s="196"/>
      <c r="L135" s="197"/>
      <c r="M135" s="85" t="s">
        <v>133</v>
      </c>
      <c r="N135" s="86" t="s">
        <v>18</v>
      </c>
      <c r="O135" s="86" t="s">
        <v>321</v>
      </c>
      <c r="P135" s="88" t="s">
        <v>125</v>
      </c>
      <c r="Q135" s="85" t="s">
        <v>324</v>
      </c>
      <c r="R135" s="168"/>
      <c r="S135" s="169"/>
      <c r="T135" s="169"/>
      <c r="U135" s="170"/>
      <c r="V135" s="89"/>
      <c r="W135" s="171" t="s">
        <v>194</v>
      </c>
      <c r="X135" s="172"/>
      <c r="Y135" s="185" t="s">
        <v>1051</v>
      </c>
      <c r="Z135" s="186"/>
      <c r="AC135" s="85"/>
      <c r="AD135" s="85" t="s">
        <v>488</v>
      </c>
      <c r="AE135" s="90" t="s">
        <v>780</v>
      </c>
      <c r="AF135" s="90" t="s">
        <v>781</v>
      </c>
      <c r="AG135" s="90" t="str">
        <f t="shared" si="24"/>
        <v/>
      </c>
      <c r="AH135" s="85" t="s">
        <v>551</v>
      </c>
      <c r="AI135" s="91" t="s">
        <v>102</v>
      </c>
      <c r="AJ135" s="90" t="str">
        <f t="shared" si="25"/>
        <v>○</v>
      </c>
      <c r="AK135" s="90" t="str">
        <f t="shared" si="26"/>
        <v/>
      </c>
      <c r="AL135" s="90" t="str">
        <f t="shared" si="27"/>
        <v>文字列</v>
      </c>
      <c r="AM135" s="90" t="str">
        <f t="shared" si="28"/>
        <v>100</v>
      </c>
      <c r="AN135" s="85" t="s">
        <v>546</v>
      </c>
      <c r="AO135" s="90" t="str">
        <f t="shared" si="29"/>
        <v/>
      </c>
      <c r="AP135" s="92" t="str">
        <f t="shared" si="30"/>
        <v/>
      </c>
      <c r="AQ135" s="92" t="str">
        <f>IF(AND(AO135&lt;&gt;"",AP135&gt;1),COUNTIF(AO$9:AO135,AO135),"")</f>
        <v/>
      </c>
      <c r="AR135" s="93" t="str">
        <f t="shared" si="31"/>
        <v/>
      </c>
      <c r="AT135" s="65" t="s">
        <v>717</v>
      </c>
      <c r="AU135" s="66" t="s">
        <v>618</v>
      </c>
      <c r="AV135" s="65" t="str">
        <f>IF(COUNTIF($AW$12:$AW135,$AW135)&gt;=2,"//","")</f>
        <v>//</v>
      </c>
      <c r="AW135" s="65" t="str">
        <f t="shared" si="32"/>
        <v>public static final String TABLE032_CO2SANTEIKEISU_KONKYO = "調整後温室効果ガス算定係数/根拠";</v>
      </c>
      <c r="AX135" s="65" t="str">
        <f t="shared" si="33"/>
        <v>XmlConstantGhg1.TABLE032_CO2SANTEIKEISU_KONKYO</v>
      </c>
    </row>
    <row r="136" spans="1:50" s="63" customFormat="1" ht="12">
      <c r="A136" s="82" t="s">
        <v>860</v>
      </c>
      <c r="B136" s="83" t="str">
        <f t="shared" si="23"/>
        <v>05</v>
      </c>
      <c r="C136" s="69"/>
      <c r="D136" s="97"/>
      <c r="E136" s="104"/>
      <c r="F136" s="97"/>
      <c r="G136" s="195" t="s">
        <v>173</v>
      </c>
      <c r="H136" s="196"/>
      <c r="I136" s="196"/>
      <c r="J136" s="196"/>
      <c r="K136" s="196"/>
      <c r="L136" s="197"/>
      <c r="M136" s="85" t="s">
        <v>133</v>
      </c>
      <c r="N136" s="86" t="s">
        <v>18</v>
      </c>
      <c r="O136" s="86" t="s">
        <v>321</v>
      </c>
      <c r="P136" s="88" t="s">
        <v>125</v>
      </c>
      <c r="Q136" s="85" t="s">
        <v>324</v>
      </c>
      <c r="R136" s="168"/>
      <c r="S136" s="169"/>
      <c r="T136" s="169"/>
      <c r="U136" s="170"/>
      <c r="V136" s="89"/>
      <c r="W136" s="171" t="s">
        <v>195</v>
      </c>
      <c r="X136" s="172"/>
      <c r="Y136" s="185" t="s">
        <v>1051</v>
      </c>
      <c r="Z136" s="186"/>
      <c r="AC136" s="85"/>
      <c r="AD136" s="85" t="s">
        <v>488</v>
      </c>
      <c r="AE136" s="90" t="s">
        <v>780</v>
      </c>
      <c r="AF136" s="90" t="s">
        <v>781</v>
      </c>
      <c r="AG136" s="90" t="str">
        <f t="shared" si="24"/>
        <v/>
      </c>
      <c r="AH136" s="85" t="s">
        <v>551</v>
      </c>
      <c r="AI136" s="91" t="s">
        <v>102</v>
      </c>
      <c r="AJ136" s="90" t="str">
        <f t="shared" si="25"/>
        <v>○</v>
      </c>
      <c r="AK136" s="90" t="str">
        <f t="shared" si="26"/>
        <v/>
      </c>
      <c r="AL136" s="90" t="str">
        <f t="shared" si="27"/>
        <v>文字列</v>
      </c>
      <c r="AM136" s="90" t="str">
        <f t="shared" si="28"/>
        <v>100</v>
      </c>
      <c r="AN136" s="85" t="s">
        <v>546</v>
      </c>
      <c r="AO136" s="90" t="str">
        <f t="shared" si="29"/>
        <v/>
      </c>
      <c r="AP136" s="92" t="str">
        <f t="shared" si="30"/>
        <v/>
      </c>
      <c r="AQ136" s="92" t="str">
        <f>IF(AND(AO136&lt;&gt;"",AP136&gt;1),COUNTIF(AO$9:AO136,AO136),"")</f>
        <v/>
      </c>
      <c r="AR136" s="93" t="str">
        <f t="shared" si="31"/>
        <v/>
      </c>
      <c r="AT136" s="65" t="s">
        <v>718</v>
      </c>
      <c r="AU136" s="66" t="s">
        <v>619</v>
      </c>
      <c r="AV136" s="65" t="str">
        <f>IF(COUNTIF($AW$12:$AW136,$AW136)&gt;=2,"//","")</f>
        <v>//</v>
      </c>
      <c r="AW136" s="65" t="str">
        <f t="shared" si="32"/>
        <v>public static final String TABLE032_CO2SANTEIKEISU_TEKIYO = "調整後温室効果ガス算定係数/適用範囲";</v>
      </c>
      <c r="AX136" s="65" t="str">
        <f t="shared" si="33"/>
        <v>XmlConstantGhg1.TABLE032_CO2SANTEIKEISU_TEKIYO</v>
      </c>
    </row>
    <row r="137" spans="1:50" s="63" customFormat="1" ht="49.5" customHeight="1">
      <c r="A137" s="82" t="s">
        <v>861</v>
      </c>
      <c r="B137" s="83" t="str">
        <f t="shared" si="23"/>
        <v>02</v>
      </c>
      <c r="C137" s="69"/>
      <c r="D137" s="187" t="s">
        <v>256</v>
      </c>
      <c r="E137" s="202"/>
      <c r="F137" s="202"/>
      <c r="G137" s="202"/>
      <c r="H137" s="202"/>
      <c r="I137" s="202"/>
      <c r="J137" s="202"/>
      <c r="K137" s="202"/>
      <c r="L137" s="203"/>
      <c r="M137" s="85" t="s">
        <v>133</v>
      </c>
      <c r="N137" s="86" t="s">
        <v>133</v>
      </c>
      <c r="O137" s="87"/>
      <c r="P137" s="88"/>
      <c r="Q137" s="87"/>
      <c r="R137" s="168" t="s">
        <v>418</v>
      </c>
      <c r="S137" s="169"/>
      <c r="T137" s="169"/>
      <c r="U137" s="170"/>
      <c r="V137" s="89"/>
      <c r="W137" s="171" t="s">
        <v>304</v>
      </c>
      <c r="X137" s="172"/>
      <c r="Y137" s="163"/>
      <c r="Z137" s="164"/>
      <c r="AC137" s="85"/>
      <c r="AD137" s="85"/>
      <c r="AE137" s="90"/>
      <c r="AF137" s="90"/>
      <c r="AG137" s="90" t="str">
        <f t="shared" si="24"/>
        <v/>
      </c>
      <c r="AH137" s="85"/>
      <c r="AI137" s="91"/>
      <c r="AJ137" s="90" t="str">
        <f t="shared" si="25"/>
        <v/>
      </c>
      <c r="AK137" s="90" t="str">
        <f t="shared" si="26"/>
        <v/>
      </c>
      <c r="AL137" s="90" t="str">
        <f t="shared" si="27"/>
        <v/>
      </c>
      <c r="AM137" s="90" t="str">
        <f t="shared" si="28"/>
        <v/>
      </c>
      <c r="AN137" s="85" t="s">
        <v>545</v>
      </c>
      <c r="AO137" s="90" t="str">
        <f t="shared" si="29"/>
        <v>Hokokusho_04</v>
      </c>
      <c r="AP137" s="92">
        <f t="shared" si="30"/>
        <v>1</v>
      </c>
      <c r="AQ137" s="92" t="str">
        <f>IF(AND(AO137&lt;&gt;"",AP137&gt;1),COUNTIF(AO$9:AO137,AO137),"")</f>
        <v/>
      </c>
      <c r="AR137" s="93" t="str">
        <f t="shared" si="31"/>
        <v/>
      </c>
      <c r="AT137" s="65" t="s">
        <v>719</v>
      </c>
      <c r="AU137" s="66" t="s">
        <v>620</v>
      </c>
      <c r="AV137" s="65" t="str">
        <f>IF(COUNTIF($AW$12:$AW137,$AW137)&gt;=2,"//","")</f>
        <v/>
      </c>
      <c r="AW137" s="65" t="str">
        <f t="shared" si="32"/>
        <v>public static final String TABLE04 = "第4表";</v>
      </c>
      <c r="AX137" s="65" t="str">
        <f t="shared" si="33"/>
        <v>XmlConstantGhg1.TABLE04</v>
      </c>
    </row>
    <row r="138" spans="1:50" s="63" customFormat="1" ht="12" customHeight="1">
      <c r="A138" s="82" t="s">
        <v>862</v>
      </c>
      <c r="B138" s="83" t="str">
        <f t="shared" si="23"/>
        <v>03</v>
      </c>
      <c r="C138" s="69"/>
      <c r="D138" s="69"/>
      <c r="E138" s="239" t="s">
        <v>278</v>
      </c>
      <c r="F138" s="188"/>
      <c r="G138" s="188"/>
      <c r="H138" s="188"/>
      <c r="I138" s="188"/>
      <c r="J138" s="188"/>
      <c r="K138" s="188"/>
      <c r="L138" s="189"/>
      <c r="M138" s="85" t="s">
        <v>133</v>
      </c>
      <c r="N138" s="86" t="s">
        <v>133</v>
      </c>
      <c r="O138" s="87"/>
      <c r="P138" s="88"/>
      <c r="Q138" s="87"/>
      <c r="R138" s="168"/>
      <c r="S138" s="169"/>
      <c r="T138" s="169"/>
      <c r="U138" s="170"/>
      <c r="V138" s="89"/>
      <c r="W138" s="171" t="s">
        <v>384</v>
      </c>
      <c r="X138" s="172"/>
      <c r="Y138" s="163"/>
      <c r="Z138" s="164"/>
      <c r="AC138" s="85"/>
      <c r="AD138" s="85"/>
      <c r="AE138" s="90"/>
      <c r="AF138" s="90"/>
      <c r="AG138" s="90" t="str">
        <f t="shared" si="24"/>
        <v/>
      </c>
      <c r="AH138" s="85"/>
      <c r="AI138" s="91"/>
      <c r="AJ138" s="90" t="str">
        <f t="shared" si="25"/>
        <v/>
      </c>
      <c r="AK138" s="90" t="str">
        <f t="shared" si="26"/>
        <v/>
      </c>
      <c r="AL138" s="90" t="str">
        <f t="shared" si="27"/>
        <v/>
      </c>
      <c r="AM138" s="90" t="str">
        <f t="shared" si="28"/>
        <v/>
      </c>
      <c r="AN138" s="85" t="s">
        <v>547</v>
      </c>
      <c r="AO138" s="90" t="str">
        <f t="shared" si="29"/>
        <v/>
      </c>
      <c r="AP138" s="92" t="str">
        <f t="shared" si="30"/>
        <v/>
      </c>
      <c r="AQ138" s="92" t="str">
        <f>IF(AND(AO138&lt;&gt;"",AP138&gt;1),COUNTIF(AO$9:AO138,AO138),"")</f>
        <v/>
      </c>
      <c r="AR138" s="93" t="str">
        <f t="shared" si="31"/>
        <v/>
      </c>
      <c r="AT138" s="65" t="s">
        <v>720</v>
      </c>
      <c r="AU138" s="66" t="s">
        <v>621</v>
      </c>
      <c r="AV138" s="65" t="str">
        <f>IF(COUNTIF($AW$12:$AW138,$AW138)&gt;=2,"//","")</f>
        <v/>
      </c>
      <c r="AW138" s="65" t="str">
        <f t="shared" si="32"/>
        <v>public static final String TABLE04_CO2SANTEIKEISUARRAY = "異なる算定方法又は係数Array";</v>
      </c>
      <c r="AX138" s="65" t="str">
        <f t="shared" si="33"/>
        <v>XmlConstantGhg1.TABLE04_CO2SANTEIKEISUARRAY</v>
      </c>
    </row>
    <row r="139" spans="1:50" s="63" customFormat="1" ht="12">
      <c r="A139" s="82" t="s">
        <v>863</v>
      </c>
      <c r="B139" s="83" t="str">
        <f t="shared" si="23"/>
        <v>04</v>
      </c>
      <c r="C139" s="69"/>
      <c r="D139" s="69"/>
      <c r="E139" s="95"/>
      <c r="F139" s="239" t="s">
        <v>279</v>
      </c>
      <c r="G139" s="188"/>
      <c r="H139" s="188"/>
      <c r="I139" s="188"/>
      <c r="J139" s="188"/>
      <c r="K139" s="188"/>
      <c r="L139" s="189"/>
      <c r="M139" s="85" t="s">
        <v>133</v>
      </c>
      <c r="N139" s="86" t="s">
        <v>336</v>
      </c>
      <c r="O139" s="87"/>
      <c r="P139" s="88"/>
      <c r="Q139" s="87"/>
      <c r="R139" s="195"/>
      <c r="S139" s="196"/>
      <c r="T139" s="196"/>
      <c r="U139" s="197"/>
      <c r="V139" s="89"/>
      <c r="W139" s="171" t="s">
        <v>385</v>
      </c>
      <c r="X139" s="172"/>
      <c r="Y139" s="163"/>
      <c r="Z139" s="164"/>
      <c r="AC139" s="85"/>
      <c r="AD139" s="85"/>
      <c r="AE139" s="90"/>
      <c r="AF139" s="90"/>
      <c r="AG139" s="90" t="str">
        <f t="shared" si="24"/>
        <v/>
      </c>
      <c r="AH139" s="85"/>
      <c r="AI139" s="91"/>
      <c r="AJ139" s="90" t="str">
        <f t="shared" si="25"/>
        <v/>
      </c>
      <c r="AK139" s="90" t="str">
        <f t="shared" si="26"/>
        <v/>
      </c>
      <c r="AL139" s="90" t="str">
        <f t="shared" si="27"/>
        <v/>
      </c>
      <c r="AM139" s="90" t="str">
        <f t="shared" si="28"/>
        <v/>
      </c>
      <c r="AN139" s="85" t="s">
        <v>548</v>
      </c>
      <c r="AO139" s="90" t="str">
        <f t="shared" si="29"/>
        <v>Co2_SanteiKeisu</v>
      </c>
      <c r="AP139" s="92">
        <f t="shared" si="30"/>
        <v>4</v>
      </c>
      <c r="AQ139" s="92">
        <f>IF(AND(AO139&lt;&gt;"",AP139&gt;1),COUNTIF(AO$9:AO139,AO139),"")</f>
        <v>4</v>
      </c>
      <c r="AR139" s="93" t="str">
        <f t="shared" si="31"/>
        <v>Co2SanteiKeisu04</v>
      </c>
      <c r="AT139" s="65" t="s">
        <v>721</v>
      </c>
      <c r="AU139" s="66" t="s">
        <v>622</v>
      </c>
      <c r="AV139" s="65" t="str">
        <f>IF(COUNTIF($AW$12:$AW139,$AW139)&gt;=2,"//","")</f>
        <v/>
      </c>
      <c r="AW139" s="65" t="str">
        <f t="shared" si="32"/>
        <v>public static final String TABLE04_CO2SANTEIKEISUARRAY_CO2SANTEIKEISU = "異なる算定方法又は係数";</v>
      </c>
      <c r="AX139" s="65" t="str">
        <f t="shared" si="33"/>
        <v>XmlConstantGhg1.TABLE04_CO2SANTEIKEISUARRAY_CO2SANTEIKEISU</v>
      </c>
    </row>
    <row r="140" spans="1:50" s="63" customFormat="1" ht="154.5" customHeight="1">
      <c r="A140" s="82" t="s">
        <v>864</v>
      </c>
      <c r="B140" s="83" t="str">
        <f t="shared" si="23"/>
        <v>05</v>
      </c>
      <c r="C140" s="69"/>
      <c r="D140" s="69"/>
      <c r="E140" s="94"/>
      <c r="F140" s="105"/>
      <c r="G140" s="195" t="s">
        <v>257</v>
      </c>
      <c r="H140" s="196"/>
      <c r="I140" s="196"/>
      <c r="J140" s="196"/>
      <c r="K140" s="196"/>
      <c r="L140" s="197"/>
      <c r="M140" s="85" t="s">
        <v>133</v>
      </c>
      <c r="N140" s="86" t="s">
        <v>18</v>
      </c>
      <c r="O140" s="86" t="s">
        <v>386</v>
      </c>
      <c r="P140" s="88" t="s">
        <v>125</v>
      </c>
      <c r="Q140" s="85" t="s">
        <v>423</v>
      </c>
      <c r="R140" s="168" t="s">
        <v>1118</v>
      </c>
      <c r="S140" s="169"/>
      <c r="T140" s="169"/>
      <c r="U140" s="170"/>
      <c r="V140" s="89"/>
      <c r="W140" s="171" t="s">
        <v>185</v>
      </c>
      <c r="X140" s="172"/>
      <c r="Y140" s="163"/>
      <c r="Z140" s="164"/>
      <c r="AC140" s="85"/>
      <c r="AD140" s="85" t="s">
        <v>488</v>
      </c>
      <c r="AE140" s="90" t="s">
        <v>780</v>
      </c>
      <c r="AF140" s="90" t="s">
        <v>780</v>
      </c>
      <c r="AG140" s="90" t="str">
        <f t="shared" si="24"/>
        <v>○</v>
      </c>
      <c r="AH140" s="85" t="s">
        <v>551</v>
      </c>
      <c r="AI140" s="91" t="s">
        <v>61</v>
      </c>
      <c r="AJ140" s="90" t="str">
        <f t="shared" si="25"/>
        <v/>
      </c>
      <c r="AK140" s="90" t="str">
        <f t="shared" si="26"/>
        <v/>
      </c>
      <c r="AL140" s="90" t="str">
        <f t="shared" si="27"/>
        <v/>
      </c>
      <c r="AM140" s="90" t="str">
        <f t="shared" si="28"/>
        <v/>
      </c>
      <c r="AN140" s="85" t="s">
        <v>546</v>
      </c>
      <c r="AO140" s="90" t="str">
        <f t="shared" si="29"/>
        <v/>
      </c>
      <c r="AP140" s="92" t="str">
        <f t="shared" si="30"/>
        <v/>
      </c>
      <c r="AQ140" s="92" t="str">
        <f>IF(AND(AO140&lt;&gt;"",AP140&gt;1),COUNTIF(AO$9:AO140,AO140),"")</f>
        <v/>
      </c>
      <c r="AR140" s="93" t="str">
        <f t="shared" si="31"/>
        <v/>
      </c>
      <c r="AT140" s="65" t="s">
        <v>722</v>
      </c>
      <c r="AU140" s="66" t="s">
        <v>623</v>
      </c>
      <c r="AV140" s="65" t="str">
        <f>IF(COUNTIF($AW$12:$AW140,$AW140)&gt;=2,"//","")</f>
        <v/>
      </c>
      <c r="AW140" s="65" t="str">
        <f t="shared" si="32"/>
        <v>public static final String TABLE04_CO2SANTEIKEISUARRAY_CO2SANTEIKEISU_KBN = "異なる算定方法又は係数/温室効果ガスである物質の区分";</v>
      </c>
      <c r="AX140" s="65" t="str">
        <f t="shared" si="33"/>
        <v>XmlConstantGhg1.TABLE04_CO2SANTEIKEISUARRAY_CO2SANTEIKEISU_KBN</v>
      </c>
    </row>
    <row r="141" spans="1:50" s="63" customFormat="1" ht="61.5" customHeight="1">
      <c r="A141" s="82" t="s">
        <v>865</v>
      </c>
      <c r="B141" s="83" t="str">
        <f t="shared" si="23"/>
        <v>05</v>
      </c>
      <c r="C141" s="69"/>
      <c r="D141" s="97"/>
      <c r="E141" s="106"/>
      <c r="F141" s="107"/>
      <c r="G141" s="195" t="s">
        <v>258</v>
      </c>
      <c r="H141" s="196"/>
      <c r="I141" s="196"/>
      <c r="J141" s="196"/>
      <c r="K141" s="196"/>
      <c r="L141" s="197"/>
      <c r="M141" s="85" t="s">
        <v>133</v>
      </c>
      <c r="N141" s="86" t="s">
        <v>18</v>
      </c>
      <c r="O141" s="86" t="s">
        <v>422</v>
      </c>
      <c r="P141" s="88" t="s">
        <v>125</v>
      </c>
      <c r="Q141" s="85" t="s">
        <v>1061</v>
      </c>
      <c r="R141" s="168" t="s">
        <v>333</v>
      </c>
      <c r="S141" s="169"/>
      <c r="T141" s="169"/>
      <c r="U141" s="170"/>
      <c r="V141" s="89"/>
      <c r="W141" s="171" t="s">
        <v>196</v>
      </c>
      <c r="X141" s="172"/>
      <c r="Y141" s="163"/>
      <c r="Z141" s="164"/>
      <c r="AC141" s="85"/>
      <c r="AD141" s="85" t="s">
        <v>488</v>
      </c>
      <c r="AE141" s="90" t="s">
        <v>780</v>
      </c>
      <c r="AF141" s="90" t="s">
        <v>781</v>
      </c>
      <c r="AG141" s="90" t="str">
        <f t="shared" si="24"/>
        <v/>
      </c>
      <c r="AH141" s="85" t="s">
        <v>551</v>
      </c>
      <c r="AI141" s="91" t="s">
        <v>552</v>
      </c>
      <c r="AJ141" s="90" t="str">
        <f t="shared" si="25"/>
        <v>○</v>
      </c>
      <c r="AK141" s="90" t="str">
        <f t="shared" si="26"/>
        <v/>
      </c>
      <c r="AL141" s="90" t="str">
        <f t="shared" si="27"/>
        <v>文字列</v>
      </c>
      <c r="AM141" s="90" t="str">
        <f t="shared" si="28"/>
        <v>1600</v>
      </c>
      <c r="AN141" s="85" t="s">
        <v>546</v>
      </c>
      <c r="AO141" s="90" t="str">
        <f t="shared" si="29"/>
        <v/>
      </c>
      <c r="AP141" s="92" t="str">
        <f t="shared" si="30"/>
        <v/>
      </c>
      <c r="AQ141" s="92" t="str">
        <f>IF(AND(AO141&lt;&gt;"",AP141&gt;1),COUNTIF(AO$9:AO141,AO141),"")</f>
        <v/>
      </c>
      <c r="AR141" s="93" t="str">
        <f t="shared" si="31"/>
        <v/>
      </c>
      <c r="AT141" s="65" t="s">
        <v>723</v>
      </c>
      <c r="AU141" s="66" t="s">
        <v>624</v>
      </c>
      <c r="AV141" s="65" t="str">
        <f>IF(COUNTIF($AW$12:$AW141,$AW141)&gt;=2,"//","")</f>
        <v/>
      </c>
      <c r="AW141" s="65" t="str">
        <f t="shared" si="32"/>
        <v>public static final String TABLE04_CO2SANTEIKEISUARRAY_CO2SANTEIKEISU_NAIYO = "異なる算定方法又は係数/当該算定方法又は係数の内容";</v>
      </c>
      <c r="AX141" s="65" t="str">
        <f t="shared" si="33"/>
        <v>XmlConstantGhg1.TABLE04_CO2SANTEIKEISUARRAY_CO2SANTEIKEISU_NAIYO</v>
      </c>
    </row>
    <row r="142" spans="1:50" s="63" customFormat="1" ht="39" customHeight="1">
      <c r="A142" s="82" t="s">
        <v>866</v>
      </c>
      <c r="B142" s="83" t="str">
        <f t="shared" si="23"/>
        <v>02</v>
      </c>
      <c r="C142" s="69"/>
      <c r="D142" s="187" t="s">
        <v>259</v>
      </c>
      <c r="E142" s="202"/>
      <c r="F142" s="202"/>
      <c r="G142" s="202"/>
      <c r="H142" s="202"/>
      <c r="I142" s="202"/>
      <c r="J142" s="202"/>
      <c r="K142" s="202"/>
      <c r="L142" s="203"/>
      <c r="M142" s="85" t="s">
        <v>133</v>
      </c>
      <c r="N142" s="86" t="s">
        <v>133</v>
      </c>
      <c r="O142" s="87"/>
      <c r="P142" s="88"/>
      <c r="Q142" s="87"/>
      <c r="R142" s="168" t="s">
        <v>1348</v>
      </c>
      <c r="S142" s="169"/>
      <c r="T142" s="169"/>
      <c r="U142" s="170"/>
      <c r="V142" s="89"/>
      <c r="W142" s="171" t="s">
        <v>303</v>
      </c>
      <c r="X142" s="172"/>
      <c r="Y142" s="198" t="s">
        <v>555</v>
      </c>
      <c r="Z142" s="199"/>
      <c r="AC142" s="85"/>
      <c r="AD142" s="85"/>
      <c r="AE142" s="90"/>
      <c r="AF142" s="90"/>
      <c r="AG142" s="90" t="str">
        <f t="shared" si="24"/>
        <v/>
      </c>
      <c r="AH142" s="85"/>
      <c r="AI142" s="91"/>
      <c r="AJ142" s="90" t="str">
        <f t="shared" si="25"/>
        <v/>
      </c>
      <c r="AK142" s="90" t="str">
        <f t="shared" si="26"/>
        <v/>
      </c>
      <c r="AL142" s="90" t="str">
        <f t="shared" si="27"/>
        <v/>
      </c>
      <c r="AM142" s="90" t="str">
        <f t="shared" si="28"/>
        <v/>
      </c>
      <c r="AN142" s="85" t="s">
        <v>545</v>
      </c>
      <c r="AO142" s="90" t="str">
        <f t="shared" si="29"/>
        <v>Hokokusho_05_1</v>
      </c>
      <c r="AP142" s="92">
        <f t="shared" si="30"/>
        <v>1</v>
      </c>
      <c r="AQ142" s="92" t="str">
        <f>IF(AND(AO142&lt;&gt;"",AP142&gt;1),COUNTIF(AO$9:AO142,AO142),"")</f>
        <v/>
      </c>
      <c r="AR142" s="93" t="str">
        <f t="shared" si="31"/>
        <v/>
      </c>
      <c r="AT142" s="65" t="s">
        <v>724</v>
      </c>
      <c r="AU142" s="66" t="s">
        <v>625</v>
      </c>
      <c r="AV142" s="65" t="str">
        <f>IF(COUNTIF($AW$12:$AW142,$AW142)&gt;=2,"//","")</f>
        <v/>
      </c>
      <c r="AW142" s="65" t="str">
        <f t="shared" si="32"/>
        <v>public static final String TABLE051 = "第5表-1";</v>
      </c>
      <c r="AX142" s="65" t="str">
        <f t="shared" si="33"/>
        <v>XmlConstantGhg1.TABLE051</v>
      </c>
    </row>
    <row r="143" spans="1:50" s="63" customFormat="1" ht="13.35" customHeight="1">
      <c r="A143" s="82" t="s">
        <v>1003</v>
      </c>
      <c r="B143" s="83" t="str">
        <f t="shared" si="23"/>
        <v>03</v>
      </c>
      <c r="C143" s="69"/>
      <c r="D143" s="69"/>
      <c r="E143" s="239" t="s">
        <v>187</v>
      </c>
      <c r="F143" s="188"/>
      <c r="G143" s="188"/>
      <c r="H143" s="188"/>
      <c r="I143" s="188"/>
      <c r="J143" s="188"/>
      <c r="K143" s="188"/>
      <c r="L143" s="189"/>
      <c r="M143" s="85" t="s">
        <v>18</v>
      </c>
      <c r="N143" s="86" t="s">
        <v>133</v>
      </c>
      <c r="O143" s="87"/>
      <c r="P143" s="88"/>
      <c r="Q143" s="87"/>
      <c r="R143" s="168"/>
      <c r="S143" s="169"/>
      <c r="T143" s="169"/>
      <c r="U143" s="170"/>
      <c r="V143" s="89"/>
      <c r="W143" s="171" t="s">
        <v>197</v>
      </c>
      <c r="X143" s="172"/>
      <c r="Y143" s="163"/>
      <c r="Z143" s="164"/>
      <c r="AC143" s="85"/>
      <c r="AD143" s="85"/>
      <c r="AE143" s="90"/>
      <c r="AF143" s="90"/>
      <c r="AG143" s="90" t="str">
        <f t="shared" si="24"/>
        <v/>
      </c>
      <c r="AH143" s="85"/>
      <c r="AI143" s="91"/>
      <c r="AJ143" s="90" t="str">
        <f t="shared" si="25"/>
        <v/>
      </c>
      <c r="AK143" s="90" t="str">
        <f t="shared" si="26"/>
        <v/>
      </c>
      <c r="AL143" s="90" t="str">
        <f t="shared" si="27"/>
        <v/>
      </c>
      <c r="AM143" s="90" t="str">
        <f t="shared" si="28"/>
        <v/>
      </c>
      <c r="AN143" s="85" t="s">
        <v>547</v>
      </c>
      <c r="AO143" s="90" t="str">
        <f t="shared" si="29"/>
        <v/>
      </c>
      <c r="AP143" s="92" t="str">
        <f t="shared" si="30"/>
        <v/>
      </c>
      <c r="AQ143" s="92" t="str">
        <f>IF(AND(AO143&lt;&gt;"",AP143&gt;1),COUNTIF(AO$9:AO143,AO143),"")</f>
        <v/>
      </c>
      <c r="AR143" s="93" t="str">
        <f t="shared" si="31"/>
        <v/>
      </c>
      <c r="AT143" s="65" t="s">
        <v>725</v>
      </c>
      <c r="AU143" s="66" t="s">
        <v>626</v>
      </c>
      <c r="AV143" s="65" t="str">
        <f>IF(COUNTIF($AW$12:$AW143,$AW143)&gt;=2,"//","")</f>
        <v/>
      </c>
      <c r="AW143" s="65" t="str">
        <f t="shared" si="32"/>
        <v>public static final String TABLE051_HAISHUTSUSAKUGENARRAY = "排出削減量Array";</v>
      </c>
      <c r="AX143" s="65" t="str">
        <f t="shared" si="33"/>
        <v>XmlConstantGhg1.TABLE051_HAISHUTSUSAKUGENARRAY</v>
      </c>
    </row>
    <row r="144" spans="1:50" s="63" customFormat="1" ht="12" customHeight="1">
      <c r="A144" s="82" t="s">
        <v>1006</v>
      </c>
      <c r="B144" s="83" t="str">
        <f t="shared" si="23"/>
        <v>04</v>
      </c>
      <c r="C144" s="69"/>
      <c r="D144" s="69"/>
      <c r="E144" s="95"/>
      <c r="F144" s="239" t="s">
        <v>188</v>
      </c>
      <c r="G144" s="188"/>
      <c r="H144" s="188"/>
      <c r="I144" s="188"/>
      <c r="J144" s="188"/>
      <c r="K144" s="188"/>
      <c r="L144" s="189"/>
      <c r="M144" s="85" t="s">
        <v>18</v>
      </c>
      <c r="N144" s="86" t="s">
        <v>338</v>
      </c>
      <c r="O144" s="87"/>
      <c r="P144" s="88"/>
      <c r="Q144" s="87"/>
      <c r="R144" s="168"/>
      <c r="S144" s="169"/>
      <c r="T144" s="169"/>
      <c r="U144" s="170"/>
      <c r="V144" s="89"/>
      <c r="W144" s="171" t="s">
        <v>179</v>
      </c>
      <c r="X144" s="172"/>
      <c r="Y144" s="163"/>
      <c r="Z144" s="164"/>
      <c r="AC144" s="85"/>
      <c r="AD144" s="85"/>
      <c r="AE144" s="90"/>
      <c r="AF144" s="90"/>
      <c r="AG144" s="90" t="str">
        <f t="shared" si="24"/>
        <v/>
      </c>
      <c r="AH144" s="85"/>
      <c r="AI144" s="91"/>
      <c r="AJ144" s="90" t="str">
        <f t="shared" si="25"/>
        <v/>
      </c>
      <c r="AK144" s="90" t="str">
        <f t="shared" si="26"/>
        <v/>
      </c>
      <c r="AL144" s="90" t="str">
        <f t="shared" si="27"/>
        <v/>
      </c>
      <c r="AM144" s="90" t="str">
        <f t="shared" si="28"/>
        <v/>
      </c>
      <c r="AN144" s="85" t="s">
        <v>548</v>
      </c>
      <c r="AO144" s="90" t="str">
        <f t="shared" si="29"/>
        <v>Haishutsu_Sakugen</v>
      </c>
      <c r="AP144" s="92">
        <f t="shared" si="30"/>
        <v>1</v>
      </c>
      <c r="AQ144" s="92" t="str">
        <f>IF(AND(AO144&lt;&gt;"",AP144&gt;1),COUNTIF(AO$9:AO144,AO144),"")</f>
        <v/>
      </c>
      <c r="AR144" s="93" t="str">
        <f t="shared" si="31"/>
        <v/>
      </c>
      <c r="AT144" s="65" t="s">
        <v>726</v>
      </c>
      <c r="AU144" s="66" t="s">
        <v>627</v>
      </c>
      <c r="AV144" s="65" t="str">
        <f>IF(COUNTIF($AW$12:$AW144,$AW144)&gt;=2,"//","")</f>
        <v/>
      </c>
      <c r="AW144" s="65" t="str">
        <f t="shared" si="32"/>
        <v>public static final String TABLE051_HAISHUTSUSAKUGEN = "排出削減量";</v>
      </c>
      <c r="AX144" s="65" t="str">
        <f t="shared" si="33"/>
        <v>XmlConstantGhg1.TABLE051_HAISHUTSUSAKUGEN</v>
      </c>
    </row>
    <row r="145" spans="1:50" s="63" customFormat="1" ht="12">
      <c r="A145" s="82" t="s">
        <v>1016</v>
      </c>
      <c r="B145" s="83" t="str">
        <f t="shared" si="23"/>
        <v>05</v>
      </c>
      <c r="C145" s="69"/>
      <c r="D145" s="69"/>
      <c r="E145" s="95"/>
      <c r="F145" s="69"/>
      <c r="G145" s="195" t="s">
        <v>341</v>
      </c>
      <c r="H145" s="196"/>
      <c r="I145" s="196"/>
      <c r="J145" s="196"/>
      <c r="K145" s="196"/>
      <c r="L145" s="197"/>
      <c r="M145" s="85" t="s">
        <v>133</v>
      </c>
      <c r="N145" s="86" t="s">
        <v>18</v>
      </c>
      <c r="O145" s="86" t="s">
        <v>321</v>
      </c>
      <c r="P145" s="88" t="s">
        <v>124</v>
      </c>
      <c r="Q145" s="87" t="s">
        <v>392</v>
      </c>
      <c r="R145" s="195" t="s">
        <v>342</v>
      </c>
      <c r="S145" s="196"/>
      <c r="T145" s="196"/>
      <c r="U145" s="197"/>
      <c r="V145" s="89"/>
      <c r="W145" s="204" t="s">
        <v>192</v>
      </c>
      <c r="X145" s="205"/>
      <c r="Y145" s="185"/>
      <c r="Z145" s="186"/>
      <c r="AC145" s="85"/>
      <c r="AD145" s="85" t="s">
        <v>488</v>
      </c>
      <c r="AE145" s="90" t="s">
        <v>780</v>
      </c>
      <c r="AF145" s="90" t="s">
        <v>780</v>
      </c>
      <c r="AG145" s="90" t="str">
        <f t="shared" si="24"/>
        <v/>
      </c>
      <c r="AH145" s="85" t="s">
        <v>550</v>
      </c>
      <c r="AI145" s="91" t="s">
        <v>21</v>
      </c>
      <c r="AJ145" s="90" t="str">
        <f t="shared" si="25"/>
        <v/>
      </c>
      <c r="AK145" s="90" t="str">
        <f t="shared" si="26"/>
        <v/>
      </c>
      <c r="AL145" s="90" t="str">
        <f t="shared" si="27"/>
        <v/>
      </c>
      <c r="AM145" s="90" t="str">
        <f t="shared" si="28"/>
        <v/>
      </c>
      <c r="AN145" s="85" t="s">
        <v>546</v>
      </c>
      <c r="AO145" s="90" t="str">
        <f t="shared" si="29"/>
        <v/>
      </c>
      <c r="AP145" s="92" t="str">
        <f t="shared" si="30"/>
        <v/>
      </c>
      <c r="AQ145" s="92" t="str">
        <f>IF(AND(AO145&lt;&gt;"",AP145&gt;1),COUNTIF(AO$9:AO145,AO145),"")</f>
        <v/>
      </c>
      <c r="AR145" s="93" t="str">
        <f t="shared" si="31"/>
        <v/>
      </c>
      <c r="AT145" s="65" t="s">
        <v>727</v>
      </c>
      <c r="AU145" s="66" t="s">
        <v>628</v>
      </c>
      <c r="AV145" s="65" t="str">
        <f>IF(COUNTIF($AW$12:$AW145,$AW145)&gt;=2,"//","")</f>
        <v/>
      </c>
      <c r="AW145" s="65" t="str">
        <f t="shared" si="32"/>
        <v>public static final String TABLE051_HAISHUTSUSAKUGEN_RENBAN = "排出削減量/番号";</v>
      </c>
      <c r="AX145" s="65" t="str">
        <f t="shared" si="33"/>
        <v>XmlConstantGhg1.TABLE051_HAISHUTSUSAKUGEN_RENBAN</v>
      </c>
    </row>
    <row r="146" spans="1:50" s="63" customFormat="1" ht="84" customHeight="1">
      <c r="A146" s="82" t="s">
        <v>1017</v>
      </c>
      <c r="B146" s="83" t="str">
        <f t="shared" si="23"/>
        <v>05</v>
      </c>
      <c r="C146" s="69"/>
      <c r="D146" s="69"/>
      <c r="E146" s="95"/>
      <c r="F146" s="69"/>
      <c r="G146" s="195" t="s">
        <v>419</v>
      </c>
      <c r="H146" s="196"/>
      <c r="I146" s="196"/>
      <c r="J146" s="196"/>
      <c r="K146" s="196"/>
      <c r="L146" s="197"/>
      <c r="M146" s="85" t="s">
        <v>133</v>
      </c>
      <c r="N146" s="86" t="s">
        <v>18</v>
      </c>
      <c r="O146" s="86" t="s">
        <v>321</v>
      </c>
      <c r="P146" s="88" t="s">
        <v>125</v>
      </c>
      <c r="Q146" s="85" t="s">
        <v>459</v>
      </c>
      <c r="R146" s="190" t="s">
        <v>519</v>
      </c>
      <c r="S146" s="191"/>
      <c r="T146" s="191"/>
      <c r="U146" s="192"/>
      <c r="V146" s="89"/>
      <c r="W146" s="171" t="s">
        <v>198</v>
      </c>
      <c r="X146" s="172"/>
      <c r="Y146" s="185"/>
      <c r="Z146" s="186"/>
      <c r="AC146" s="85"/>
      <c r="AD146" s="85" t="s">
        <v>488</v>
      </c>
      <c r="AE146" s="90" t="s">
        <v>780</v>
      </c>
      <c r="AF146" s="90" t="s">
        <v>780</v>
      </c>
      <c r="AG146" s="90" t="str">
        <f t="shared" si="24"/>
        <v/>
      </c>
      <c r="AH146" s="85" t="s">
        <v>551</v>
      </c>
      <c r="AI146" s="91" t="s">
        <v>16</v>
      </c>
      <c r="AJ146" s="90" t="str">
        <f t="shared" si="25"/>
        <v/>
      </c>
      <c r="AK146" s="90" t="str">
        <f t="shared" si="26"/>
        <v/>
      </c>
      <c r="AL146" s="90" t="str">
        <f t="shared" si="27"/>
        <v/>
      </c>
      <c r="AM146" s="90" t="str">
        <f t="shared" si="28"/>
        <v/>
      </c>
      <c r="AN146" s="85" t="s">
        <v>546</v>
      </c>
      <c r="AO146" s="90" t="str">
        <f t="shared" si="29"/>
        <v/>
      </c>
      <c r="AP146" s="92" t="str">
        <f t="shared" si="30"/>
        <v/>
      </c>
      <c r="AQ146" s="92" t="str">
        <f>IF(AND(AO146&lt;&gt;"",AP146&gt;1),COUNTIF(AO$9:AO146,AO146),"")</f>
        <v/>
      </c>
      <c r="AR146" s="93" t="str">
        <f t="shared" si="31"/>
        <v/>
      </c>
      <c r="AT146" s="65" t="s">
        <v>728</v>
      </c>
      <c r="AU146" s="66" t="s">
        <v>629</v>
      </c>
      <c r="AV146" s="65" t="str">
        <f>IF(COUNTIF($AW$12:$AW146,$AW146)&gt;=2,"//","")</f>
        <v/>
      </c>
      <c r="AW146" s="65" t="str">
        <f t="shared" si="32"/>
        <v>public static final String TABLE051_HAISHUTSUSAKUGEN_SHURUI = "排出削減量/種別";</v>
      </c>
      <c r="AX146" s="65" t="str">
        <f t="shared" si="33"/>
        <v>XmlConstantGhg1.TABLE051_HAISHUTSUSAKUGEN_SHURUI</v>
      </c>
    </row>
    <row r="147" spans="1:50" s="63" customFormat="1" ht="24">
      <c r="A147" s="82" t="s">
        <v>1018</v>
      </c>
      <c r="B147" s="83" t="str">
        <f t="shared" si="23"/>
        <v>05</v>
      </c>
      <c r="C147" s="69"/>
      <c r="D147" s="97"/>
      <c r="E147" s="95"/>
      <c r="F147" s="69"/>
      <c r="G147" s="195" t="s">
        <v>132</v>
      </c>
      <c r="H147" s="196"/>
      <c r="I147" s="196"/>
      <c r="J147" s="196"/>
      <c r="K147" s="196"/>
      <c r="L147" s="197"/>
      <c r="M147" s="85" t="s">
        <v>133</v>
      </c>
      <c r="N147" s="86" t="s">
        <v>18</v>
      </c>
      <c r="O147" s="86" t="s">
        <v>321</v>
      </c>
      <c r="P147" s="88" t="s">
        <v>127</v>
      </c>
      <c r="Q147" s="103" t="s">
        <v>458</v>
      </c>
      <c r="R147" s="168" t="s">
        <v>460</v>
      </c>
      <c r="S147" s="169"/>
      <c r="T147" s="169"/>
      <c r="U147" s="170"/>
      <c r="V147" s="89"/>
      <c r="W147" s="171" t="s">
        <v>199</v>
      </c>
      <c r="X147" s="172"/>
      <c r="Y147" s="185"/>
      <c r="Z147" s="186"/>
      <c r="AC147" s="85"/>
      <c r="AD147" s="85" t="s">
        <v>488</v>
      </c>
      <c r="AE147" s="90" t="s">
        <v>780</v>
      </c>
      <c r="AF147" s="90" t="s">
        <v>781</v>
      </c>
      <c r="AG147" s="90" t="str">
        <f t="shared" si="24"/>
        <v/>
      </c>
      <c r="AH147" s="85" t="s">
        <v>549</v>
      </c>
      <c r="AI147" s="91">
        <v>15</v>
      </c>
      <c r="AJ147" s="90" t="str">
        <f t="shared" si="25"/>
        <v>○</v>
      </c>
      <c r="AK147" s="90" t="str">
        <f t="shared" si="26"/>
        <v/>
      </c>
      <c r="AL147" s="90" t="str">
        <f t="shared" si="27"/>
        <v>数値</v>
      </c>
      <c r="AM147" s="90">
        <f t="shared" si="28"/>
        <v>15</v>
      </c>
      <c r="AN147" s="85" t="s">
        <v>546</v>
      </c>
      <c r="AO147" s="90" t="str">
        <f t="shared" si="29"/>
        <v/>
      </c>
      <c r="AP147" s="92" t="str">
        <f t="shared" si="30"/>
        <v/>
      </c>
      <c r="AQ147" s="92" t="str">
        <f>IF(AND(AO147&lt;&gt;"",AP147&gt;1),COUNTIF(AO$9:AO147,AO147),"")</f>
        <v/>
      </c>
      <c r="AR147" s="93" t="str">
        <f t="shared" si="31"/>
        <v/>
      </c>
      <c r="AT147" s="65" t="s">
        <v>729</v>
      </c>
      <c r="AU147" s="66" t="s">
        <v>630</v>
      </c>
      <c r="AV147" s="65" t="str">
        <f>IF(COUNTIF($AW$12:$AW147,$AW147)&gt;=2,"//","")</f>
        <v/>
      </c>
      <c r="AW147" s="65" t="str">
        <f t="shared" si="32"/>
        <v>public static final String TABLE051_HAISHUTSUSAKUGEN_GOKEIRYO = "排出削減量/合計量";</v>
      </c>
      <c r="AX147" s="65" t="str">
        <f t="shared" si="33"/>
        <v>XmlConstantGhg1.TABLE051_HAISHUTSUSAKUGEN_GOKEIRYO</v>
      </c>
    </row>
    <row r="148" spans="1:50" s="63" customFormat="1" ht="26.25" customHeight="1">
      <c r="A148" s="82" t="s">
        <v>1019</v>
      </c>
      <c r="B148" s="83" t="str">
        <f t="shared" si="23"/>
        <v>02</v>
      </c>
      <c r="C148" s="69"/>
      <c r="D148" s="187" t="s">
        <v>260</v>
      </c>
      <c r="E148" s="202"/>
      <c r="F148" s="202"/>
      <c r="G148" s="202"/>
      <c r="H148" s="202"/>
      <c r="I148" s="202"/>
      <c r="J148" s="202"/>
      <c r="K148" s="202"/>
      <c r="L148" s="203"/>
      <c r="M148" s="85" t="s">
        <v>18</v>
      </c>
      <c r="N148" s="86" t="s">
        <v>133</v>
      </c>
      <c r="O148" s="87"/>
      <c r="P148" s="88"/>
      <c r="Q148" s="87"/>
      <c r="R148" s="168" t="s">
        <v>520</v>
      </c>
      <c r="S148" s="169"/>
      <c r="T148" s="169"/>
      <c r="U148" s="170"/>
      <c r="V148" s="89"/>
      <c r="W148" s="171" t="s">
        <v>302</v>
      </c>
      <c r="X148" s="172"/>
      <c r="Y148" s="198" t="s">
        <v>555</v>
      </c>
      <c r="Z148" s="199"/>
      <c r="AC148" s="85"/>
      <c r="AD148" s="85"/>
      <c r="AE148" s="90"/>
      <c r="AF148" s="90"/>
      <c r="AG148" s="90" t="str">
        <f t="shared" si="24"/>
        <v/>
      </c>
      <c r="AH148" s="85"/>
      <c r="AI148" s="91"/>
      <c r="AJ148" s="90" t="str">
        <f t="shared" si="25"/>
        <v/>
      </c>
      <c r="AK148" s="90" t="str">
        <f t="shared" si="26"/>
        <v/>
      </c>
      <c r="AL148" s="90" t="str">
        <f t="shared" si="27"/>
        <v/>
      </c>
      <c r="AM148" s="90" t="str">
        <f t="shared" si="28"/>
        <v/>
      </c>
      <c r="AN148" s="85" t="s">
        <v>545</v>
      </c>
      <c r="AO148" s="90" t="str">
        <f t="shared" si="29"/>
        <v>Hokokusho_05_3</v>
      </c>
      <c r="AP148" s="92">
        <f t="shared" si="30"/>
        <v>1</v>
      </c>
      <c r="AQ148" s="92" t="str">
        <f>IF(AND(AO148&lt;&gt;"",AP148&gt;1),COUNTIF(AO$9:AO148,AO148),"")</f>
        <v/>
      </c>
      <c r="AR148" s="93" t="str">
        <f t="shared" si="31"/>
        <v/>
      </c>
      <c r="AT148" s="65" t="s">
        <v>782</v>
      </c>
      <c r="AU148" s="66" t="s">
        <v>631</v>
      </c>
      <c r="AV148" s="65" t="str">
        <f>IF(COUNTIF($AW$12:$AW148,$AW148)&gt;=2,"//","")</f>
        <v/>
      </c>
      <c r="AW148" s="65" t="str">
        <f t="shared" si="32"/>
        <v>public static final String TABLE052 = "第5表-2";</v>
      </c>
      <c r="AX148" s="65" t="str">
        <f t="shared" si="33"/>
        <v>XmlConstantGhg1.TABLE052</v>
      </c>
    </row>
    <row r="149" spans="1:50" s="63" customFormat="1" ht="12.75" customHeight="1">
      <c r="A149" s="82" t="s">
        <v>1020</v>
      </c>
      <c r="B149" s="83" t="str">
        <f t="shared" si="23"/>
        <v>03</v>
      </c>
      <c r="C149" s="69"/>
      <c r="D149" s="69"/>
      <c r="E149" s="239" t="s">
        <v>189</v>
      </c>
      <c r="F149" s="188"/>
      <c r="G149" s="188"/>
      <c r="H149" s="188"/>
      <c r="I149" s="188"/>
      <c r="J149" s="188"/>
      <c r="K149" s="188"/>
      <c r="L149" s="189"/>
      <c r="M149" s="85" t="s">
        <v>18</v>
      </c>
      <c r="N149" s="86" t="s">
        <v>133</v>
      </c>
      <c r="O149" s="87"/>
      <c r="P149" s="88"/>
      <c r="Q149" s="87"/>
      <c r="R149" s="168"/>
      <c r="S149" s="169"/>
      <c r="T149" s="169"/>
      <c r="U149" s="170"/>
      <c r="V149" s="89"/>
      <c r="W149" s="171" t="s">
        <v>200</v>
      </c>
      <c r="X149" s="172"/>
      <c r="Y149" s="163"/>
      <c r="Z149" s="164"/>
      <c r="AC149" s="85"/>
      <c r="AD149" s="85"/>
      <c r="AE149" s="90"/>
      <c r="AF149" s="90"/>
      <c r="AG149" s="90" t="str">
        <f t="shared" si="24"/>
        <v/>
      </c>
      <c r="AH149" s="85"/>
      <c r="AI149" s="91"/>
      <c r="AJ149" s="90" t="str">
        <f t="shared" si="25"/>
        <v/>
      </c>
      <c r="AK149" s="90" t="str">
        <f t="shared" si="26"/>
        <v/>
      </c>
      <c r="AL149" s="90" t="str">
        <f t="shared" si="27"/>
        <v/>
      </c>
      <c r="AM149" s="90" t="str">
        <f t="shared" si="28"/>
        <v/>
      </c>
      <c r="AN149" s="85" t="s">
        <v>547</v>
      </c>
      <c r="AO149" s="90" t="str">
        <f t="shared" si="29"/>
        <v/>
      </c>
      <c r="AP149" s="92" t="str">
        <f t="shared" si="30"/>
        <v/>
      </c>
      <c r="AQ149" s="92" t="str">
        <f>IF(AND(AO149&lt;&gt;"",AP149&gt;1),COUNTIF(AO$9:AO149,AO149),"")</f>
        <v/>
      </c>
      <c r="AR149" s="93" t="str">
        <f t="shared" si="31"/>
        <v/>
      </c>
      <c r="AT149" s="65" t="s">
        <v>783</v>
      </c>
      <c r="AU149" s="66" t="s">
        <v>632</v>
      </c>
      <c r="AV149" s="65" t="str">
        <f>IF(COUNTIF($AW$12:$AW149,$AW149)&gt;=2,"//","")</f>
        <v/>
      </c>
      <c r="AW149" s="65" t="str">
        <f t="shared" si="32"/>
        <v>public static final String TABLE052_SAKUGENARRAY = "国内認証削減量情報Array";</v>
      </c>
      <c r="AX149" s="65" t="str">
        <f t="shared" si="33"/>
        <v>XmlConstantGhg1.TABLE052_SAKUGENARRAY</v>
      </c>
    </row>
    <row r="150" spans="1:50" s="63" customFormat="1" ht="13.35" customHeight="1">
      <c r="A150" s="82" t="s">
        <v>1021</v>
      </c>
      <c r="B150" s="83" t="str">
        <f t="shared" si="23"/>
        <v>04</v>
      </c>
      <c r="C150" s="69"/>
      <c r="D150" s="69"/>
      <c r="E150" s="69"/>
      <c r="F150" s="165" t="s">
        <v>190</v>
      </c>
      <c r="G150" s="166"/>
      <c r="H150" s="166"/>
      <c r="I150" s="166"/>
      <c r="J150" s="166"/>
      <c r="K150" s="166"/>
      <c r="L150" s="167"/>
      <c r="M150" s="85" t="s">
        <v>18</v>
      </c>
      <c r="N150" s="86" t="s">
        <v>335</v>
      </c>
      <c r="O150" s="87"/>
      <c r="P150" s="88"/>
      <c r="Q150" s="87"/>
      <c r="R150" s="168"/>
      <c r="S150" s="169"/>
      <c r="T150" s="169"/>
      <c r="U150" s="170"/>
      <c r="V150" s="89"/>
      <c r="W150" s="171" t="s">
        <v>201</v>
      </c>
      <c r="X150" s="172"/>
      <c r="Y150" s="163"/>
      <c r="Z150" s="164"/>
      <c r="AC150" s="85"/>
      <c r="AD150" s="85"/>
      <c r="AE150" s="90"/>
      <c r="AF150" s="90"/>
      <c r="AG150" s="90" t="str">
        <f t="shared" si="24"/>
        <v/>
      </c>
      <c r="AH150" s="85"/>
      <c r="AI150" s="91"/>
      <c r="AJ150" s="90" t="str">
        <f t="shared" si="25"/>
        <v/>
      </c>
      <c r="AK150" s="90" t="str">
        <f t="shared" si="26"/>
        <v/>
      </c>
      <c r="AL150" s="90" t="str">
        <f t="shared" si="27"/>
        <v/>
      </c>
      <c r="AM150" s="90" t="str">
        <f t="shared" si="28"/>
        <v/>
      </c>
      <c r="AN150" s="85" t="s">
        <v>548</v>
      </c>
      <c r="AO150" s="90" t="str">
        <f t="shared" si="29"/>
        <v>Sakugen</v>
      </c>
      <c r="AP150" s="92">
        <f t="shared" si="30"/>
        <v>2</v>
      </c>
      <c r="AQ150" s="92">
        <f>IF(AND(AO150&lt;&gt;"",AP150&gt;1),COUNTIF(AO$9:AO150,AO150),"")</f>
        <v>1</v>
      </c>
      <c r="AR150" s="93" t="str">
        <f t="shared" si="31"/>
        <v>Sakugen01</v>
      </c>
      <c r="AT150" s="65" t="s">
        <v>784</v>
      </c>
      <c r="AU150" s="66" t="s">
        <v>633</v>
      </c>
      <c r="AV150" s="65" t="str">
        <f>IF(COUNTIF($AW$12:$AW150,$AW150)&gt;=2,"//","")</f>
        <v/>
      </c>
      <c r="AW150" s="65" t="str">
        <f t="shared" si="32"/>
        <v>public static final String TABLE052_SAKUGEN = "国内認証削減量情報";</v>
      </c>
      <c r="AX150" s="65" t="str">
        <f t="shared" si="33"/>
        <v>XmlConstantGhg1.TABLE052_SAKUGEN</v>
      </c>
    </row>
    <row r="151" spans="1:50" s="63" customFormat="1" ht="69.75" customHeight="1">
      <c r="A151" s="82" t="s">
        <v>1022</v>
      </c>
      <c r="B151" s="83" t="str">
        <f t="shared" si="23"/>
        <v>05</v>
      </c>
      <c r="C151" s="69"/>
      <c r="D151" s="69"/>
      <c r="E151" s="69"/>
      <c r="F151" s="69"/>
      <c r="G151" s="195" t="s">
        <v>180</v>
      </c>
      <c r="H151" s="196"/>
      <c r="I151" s="196"/>
      <c r="J151" s="196"/>
      <c r="K151" s="196"/>
      <c r="L151" s="197"/>
      <c r="M151" s="85" t="s">
        <v>133</v>
      </c>
      <c r="N151" s="86" t="s">
        <v>18</v>
      </c>
      <c r="O151" s="86" t="s">
        <v>321</v>
      </c>
      <c r="P151" s="88" t="s">
        <v>125</v>
      </c>
      <c r="Q151" s="87" t="s">
        <v>315</v>
      </c>
      <c r="R151" s="168" t="s">
        <v>521</v>
      </c>
      <c r="S151" s="169"/>
      <c r="T151" s="169"/>
      <c r="U151" s="170"/>
      <c r="V151" s="89"/>
      <c r="W151" s="171" t="s">
        <v>207</v>
      </c>
      <c r="X151" s="172"/>
      <c r="Y151" s="198" t="s">
        <v>511</v>
      </c>
      <c r="Z151" s="199"/>
      <c r="AC151" s="85"/>
      <c r="AD151" s="85" t="s">
        <v>488</v>
      </c>
      <c r="AE151" s="90" t="s">
        <v>780</v>
      </c>
      <c r="AF151" s="90" t="s">
        <v>780</v>
      </c>
      <c r="AG151" s="90" t="str">
        <f t="shared" si="24"/>
        <v/>
      </c>
      <c r="AH151" s="85" t="s">
        <v>551</v>
      </c>
      <c r="AI151" s="91" t="s">
        <v>16</v>
      </c>
      <c r="AJ151" s="90" t="str">
        <f t="shared" si="25"/>
        <v/>
      </c>
      <c r="AK151" s="90" t="str">
        <f t="shared" si="26"/>
        <v/>
      </c>
      <c r="AL151" s="90" t="str">
        <f t="shared" si="27"/>
        <v/>
      </c>
      <c r="AM151" s="90" t="str">
        <f t="shared" si="28"/>
        <v/>
      </c>
      <c r="AN151" s="85" t="s">
        <v>546</v>
      </c>
      <c r="AO151" s="90" t="str">
        <f t="shared" si="29"/>
        <v/>
      </c>
      <c r="AP151" s="92" t="str">
        <f t="shared" si="30"/>
        <v/>
      </c>
      <c r="AQ151" s="92" t="str">
        <f>IF(AND(AO151&lt;&gt;"",AP151&gt;1),COUNTIF(AO$9:AO151,AO151),"")</f>
        <v/>
      </c>
      <c r="AR151" s="93" t="str">
        <f t="shared" si="31"/>
        <v/>
      </c>
      <c r="AT151" s="65" t="s">
        <v>785</v>
      </c>
      <c r="AU151" s="66" t="s">
        <v>634</v>
      </c>
      <c r="AV151" s="65" t="str">
        <f>IF(COUNTIF($AW$12:$AW151,$AW151)&gt;=2,"//","")</f>
        <v/>
      </c>
      <c r="AW151" s="65" t="str">
        <f t="shared" si="32"/>
        <v>public static final String TABLE052_SAKUGEN_SHUBETSU = "国内認証削減量情報/削減量種別";</v>
      </c>
      <c r="AX151" s="65" t="str">
        <f t="shared" si="33"/>
        <v>XmlConstantGhg1.TABLE052_SAKUGEN_SHUBETSU</v>
      </c>
    </row>
    <row r="152" spans="1:50" s="63" customFormat="1" ht="12.75" customHeight="1">
      <c r="A152" s="82" t="s">
        <v>1023</v>
      </c>
      <c r="B152" s="83" t="str">
        <f t="shared" si="23"/>
        <v>05</v>
      </c>
      <c r="C152" s="69"/>
      <c r="D152" s="69"/>
      <c r="E152" s="69"/>
      <c r="F152" s="69"/>
      <c r="G152" s="239" t="s">
        <v>176</v>
      </c>
      <c r="H152" s="188"/>
      <c r="I152" s="188"/>
      <c r="J152" s="188"/>
      <c r="K152" s="188"/>
      <c r="L152" s="189"/>
      <c r="M152" s="85" t="s">
        <v>18</v>
      </c>
      <c r="N152" s="86" t="s">
        <v>133</v>
      </c>
      <c r="O152" s="87"/>
      <c r="P152" s="88"/>
      <c r="Q152" s="87"/>
      <c r="R152" s="195"/>
      <c r="S152" s="196"/>
      <c r="T152" s="196"/>
      <c r="U152" s="197"/>
      <c r="V152" s="89"/>
      <c r="W152" s="171" t="s">
        <v>208</v>
      </c>
      <c r="X152" s="172"/>
      <c r="Y152" s="198"/>
      <c r="Z152" s="199"/>
      <c r="AC152" s="85"/>
      <c r="AD152" s="85"/>
      <c r="AE152" s="90"/>
      <c r="AF152" s="90"/>
      <c r="AG152" s="90" t="str">
        <f t="shared" si="24"/>
        <v/>
      </c>
      <c r="AH152" s="85"/>
      <c r="AI152" s="91"/>
      <c r="AJ152" s="90" t="str">
        <f t="shared" si="25"/>
        <v/>
      </c>
      <c r="AK152" s="90" t="str">
        <f t="shared" si="26"/>
        <v/>
      </c>
      <c r="AL152" s="90" t="str">
        <f t="shared" si="27"/>
        <v/>
      </c>
      <c r="AM152" s="90" t="str">
        <f t="shared" si="28"/>
        <v/>
      </c>
      <c r="AN152" s="85" t="s">
        <v>547</v>
      </c>
      <c r="AO152" s="90" t="str">
        <f t="shared" si="29"/>
        <v/>
      </c>
      <c r="AP152" s="92" t="str">
        <f t="shared" si="30"/>
        <v/>
      </c>
      <c r="AQ152" s="92" t="str">
        <f>IF(AND(AO152&lt;&gt;"",AP152&gt;1),COUNTIF(AO$9:AO152,AO152),"")</f>
        <v/>
      </c>
      <c r="AR152" s="93" t="str">
        <f t="shared" si="31"/>
        <v/>
      </c>
      <c r="AT152" s="65" t="s">
        <v>786</v>
      </c>
      <c r="AU152" s="66" t="s">
        <v>635</v>
      </c>
      <c r="AV152" s="65" t="str">
        <f>IF(COUNTIF($AW$12:$AW152,$AW152)&gt;=2,"//","")</f>
        <v/>
      </c>
      <c r="AW152" s="65" t="str">
        <f t="shared" si="32"/>
        <v>public static final String TABLE052_SAKUGEN_MEISAIARRAY = "国内認証削減量情報/明細Array";</v>
      </c>
      <c r="AX152" s="65" t="str">
        <f t="shared" si="33"/>
        <v>XmlConstantGhg1.TABLE052_SAKUGEN_MEISAIARRAY</v>
      </c>
    </row>
    <row r="153" spans="1:50" s="63" customFormat="1" ht="12.75" customHeight="1">
      <c r="A153" s="82" t="s">
        <v>1024</v>
      </c>
      <c r="B153" s="83" t="str">
        <f t="shared" si="23"/>
        <v>06</v>
      </c>
      <c r="C153" s="69"/>
      <c r="D153" s="69"/>
      <c r="E153" s="69"/>
      <c r="F153" s="69"/>
      <c r="G153" s="69"/>
      <c r="H153" s="239" t="s">
        <v>177</v>
      </c>
      <c r="I153" s="188"/>
      <c r="J153" s="188"/>
      <c r="K153" s="188"/>
      <c r="L153" s="189"/>
      <c r="M153" s="85" t="s">
        <v>18</v>
      </c>
      <c r="N153" s="86" t="s">
        <v>337</v>
      </c>
      <c r="O153" s="87"/>
      <c r="P153" s="88"/>
      <c r="Q153" s="87"/>
      <c r="R153" s="195"/>
      <c r="S153" s="196"/>
      <c r="T153" s="196"/>
      <c r="U153" s="197"/>
      <c r="V153" s="89"/>
      <c r="W153" s="171" t="s">
        <v>209</v>
      </c>
      <c r="X153" s="172"/>
      <c r="Y153" s="198"/>
      <c r="Z153" s="199"/>
      <c r="AC153" s="85"/>
      <c r="AD153" s="85"/>
      <c r="AE153" s="90"/>
      <c r="AF153" s="90"/>
      <c r="AG153" s="90" t="str">
        <f t="shared" si="24"/>
        <v/>
      </c>
      <c r="AH153" s="85"/>
      <c r="AI153" s="91"/>
      <c r="AJ153" s="90" t="str">
        <f t="shared" si="25"/>
        <v/>
      </c>
      <c r="AK153" s="90" t="str">
        <f t="shared" si="26"/>
        <v/>
      </c>
      <c r="AL153" s="90" t="str">
        <f t="shared" si="27"/>
        <v/>
      </c>
      <c r="AM153" s="90" t="str">
        <f t="shared" si="28"/>
        <v/>
      </c>
      <c r="AN153" s="85" t="s">
        <v>548</v>
      </c>
      <c r="AO153" s="90" t="str">
        <f t="shared" si="29"/>
        <v>Meisai</v>
      </c>
      <c r="AP153" s="92">
        <f t="shared" si="30"/>
        <v>2</v>
      </c>
      <c r="AQ153" s="92">
        <f>IF(AND(AO153&lt;&gt;"",AP153&gt;1),COUNTIF(AO$9:AO153,AO153),"")</f>
        <v>1</v>
      </c>
      <c r="AR153" s="93" t="str">
        <f t="shared" si="31"/>
        <v>Meisai01</v>
      </c>
      <c r="AT153" s="65" t="s">
        <v>787</v>
      </c>
      <c r="AU153" s="66" t="s">
        <v>636</v>
      </c>
      <c r="AV153" s="65" t="str">
        <f>IF(COUNTIF($AW$12:$AW153,$AW153)&gt;=2,"//","")</f>
        <v/>
      </c>
      <c r="AW153" s="65" t="str">
        <f t="shared" si="32"/>
        <v>public static final String TABLE052_SAKUGEN_MEISAI = "国内認証削減量情報/明細";</v>
      </c>
      <c r="AX153" s="65" t="str">
        <f t="shared" si="33"/>
        <v>XmlConstantGhg1.TABLE052_SAKUGEN_MEISAI</v>
      </c>
    </row>
    <row r="154" spans="1:50" s="63" customFormat="1" ht="256.5" customHeight="1">
      <c r="A154" s="82" t="s">
        <v>1025</v>
      </c>
      <c r="B154" s="83" t="str">
        <f t="shared" si="23"/>
        <v>07</v>
      </c>
      <c r="C154" s="69"/>
      <c r="D154" s="69"/>
      <c r="E154" s="69"/>
      <c r="F154" s="69"/>
      <c r="G154" s="95"/>
      <c r="H154" s="95"/>
      <c r="I154" s="195" t="s">
        <v>481</v>
      </c>
      <c r="J154" s="196"/>
      <c r="K154" s="196"/>
      <c r="L154" s="197"/>
      <c r="M154" s="85" t="s">
        <v>133</v>
      </c>
      <c r="N154" s="86" t="s">
        <v>18</v>
      </c>
      <c r="O154" s="86" t="s">
        <v>321</v>
      </c>
      <c r="P154" s="88" t="s">
        <v>125</v>
      </c>
      <c r="Q154" s="87" t="s">
        <v>316</v>
      </c>
      <c r="R154" s="308" t="s">
        <v>522</v>
      </c>
      <c r="S154" s="309"/>
      <c r="T154" s="309"/>
      <c r="U154" s="310"/>
      <c r="V154" s="89"/>
      <c r="W154" s="171" t="s">
        <v>360</v>
      </c>
      <c r="X154" s="172"/>
      <c r="Y154" s="198" t="s">
        <v>511</v>
      </c>
      <c r="Z154" s="199"/>
      <c r="AC154" s="85"/>
      <c r="AD154" s="85" t="s">
        <v>488</v>
      </c>
      <c r="AE154" s="90" t="s">
        <v>780</v>
      </c>
      <c r="AF154" s="90" t="s">
        <v>781</v>
      </c>
      <c r="AG154" s="90" t="str">
        <f t="shared" si="24"/>
        <v/>
      </c>
      <c r="AH154" s="85" t="s">
        <v>551</v>
      </c>
      <c r="AI154" s="91" t="s">
        <v>102</v>
      </c>
      <c r="AJ154" s="90" t="str">
        <f t="shared" si="25"/>
        <v>○</v>
      </c>
      <c r="AK154" s="90" t="str">
        <f t="shared" si="26"/>
        <v/>
      </c>
      <c r="AL154" s="90" t="str">
        <f t="shared" si="27"/>
        <v>文字列</v>
      </c>
      <c r="AM154" s="90" t="str">
        <f t="shared" si="28"/>
        <v>100</v>
      </c>
      <c r="AN154" s="85" t="s">
        <v>546</v>
      </c>
      <c r="AO154" s="90" t="str">
        <f t="shared" si="29"/>
        <v/>
      </c>
      <c r="AP154" s="92" t="str">
        <f t="shared" si="30"/>
        <v/>
      </c>
      <c r="AQ154" s="92" t="str">
        <f>IF(AND(AO154&lt;&gt;"",AP154&gt;1),COUNTIF(AO$9:AO154,AO154),"")</f>
        <v/>
      </c>
      <c r="AR154" s="93" t="str">
        <f t="shared" si="31"/>
        <v/>
      </c>
      <c r="AT154" s="65" t="s">
        <v>788</v>
      </c>
      <c r="AU154" s="66" t="s">
        <v>637</v>
      </c>
      <c r="AV154" s="65" t="str">
        <f>IF(COUNTIF($AW$12:$AW154,$AW154)&gt;=2,"//","")</f>
        <v/>
      </c>
      <c r="AW154" s="65" t="str">
        <f t="shared" si="32"/>
        <v>public static final String TABLE052_SAKUGEN_MEISAI_SHIKIBETSUNO = "国内認証削減量情報/明細/特定番号";</v>
      </c>
      <c r="AX154" s="65" t="str">
        <f t="shared" si="33"/>
        <v>XmlConstantGhg1.TABLE052_SAKUGEN_MEISAI_SHIKIBETSUNO</v>
      </c>
    </row>
    <row r="155" spans="1:50" s="63" customFormat="1" ht="47.1" customHeight="1">
      <c r="A155" s="82" t="s">
        <v>1026</v>
      </c>
      <c r="B155" s="83" t="str">
        <f t="shared" si="23"/>
        <v>07</v>
      </c>
      <c r="C155" s="69"/>
      <c r="D155" s="69"/>
      <c r="E155" s="69"/>
      <c r="F155" s="69"/>
      <c r="G155" s="95"/>
      <c r="H155" s="95"/>
      <c r="I155" s="195" t="s">
        <v>326</v>
      </c>
      <c r="J155" s="196"/>
      <c r="K155" s="196"/>
      <c r="L155" s="197"/>
      <c r="M155" s="85" t="s">
        <v>133</v>
      </c>
      <c r="N155" s="86" t="s">
        <v>18</v>
      </c>
      <c r="O155" s="86" t="s">
        <v>321</v>
      </c>
      <c r="P155" s="88" t="s">
        <v>124</v>
      </c>
      <c r="Q155" s="87" t="s">
        <v>319</v>
      </c>
      <c r="R155" s="195" t="s">
        <v>218</v>
      </c>
      <c r="S155" s="196"/>
      <c r="T155" s="196"/>
      <c r="U155" s="197"/>
      <c r="V155" s="89"/>
      <c r="W155" s="171" t="s">
        <v>389</v>
      </c>
      <c r="X155" s="172"/>
      <c r="Y155" s="198" t="s">
        <v>511</v>
      </c>
      <c r="Z155" s="199"/>
      <c r="AC155" s="85"/>
      <c r="AD155" s="85" t="s">
        <v>488</v>
      </c>
      <c r="AE155" s="90" t="s">
        <v>780</v>
      </c>
      <c r="AF155" s="90" t="s">
        <v>781</v>
      </c>
      <c r="AG155" s="90" t="str">
        <f t="shared" si="24"/>
        <v/>
      </c>
      <c r="AH155" s="85" t="s">
        <v>528</v>
      </c>
      <c r="AI155" s="91"/>
      <c r="AJ155" s="90" t="str">
        <f t="shared" si="25"/>
        <v>○</v>
      </c>
      <c r="AK155" s="90" t="str">
        <f t="shared" si="26"/>
        <v/>
      </c>
      <c r="AL155" s="90" t="str">
        <f t="shared" si="27"/>
        <v>日付</v>
      </c>
      <c r="AM155" s="90" t="str">
        <f t="shared" si="28"/>
        <v/>
      </c>
      <c r="AN155" s="85" t="s">
        <v>546</v>
      </c>
      <c r="AO155" s="90" t="str">
        <f t="shared" si="29"/>
        <v/>
      </c>
      <c r="AP155" s="92" t="str">
        <f t="shared" si="30"/>
        <v/>
      </c>
      <c r="AQ155" s="92" t="str">
        <f>IF(AND(AO155&lt;&gt;"",AP155&gt;1),COUNTIF(AO$9:AO155,AO155),"")</f>
        <v/>
      </c>
      <c r="AR155" s="93" t="str">
        <f t="shared" si="31"/>
        <v/>
      </c>
      <c r="AT155" s="65" t="s">
        <v>789</v>
      </c>
      <c r="AU155" s="66" t="s">
        <v>638</v>
      </c>
      <c r="AV155" s="65" t="str">
        <f>IF(COUNTIF($AW$12:$AW155,$AW155)&gt;=2,"//","")</f>
        <v/>
      </c>
      <c r="AW155" s="65" t="str">
        <f t="shared" si="32"/>
        <v>public static final String TABLE052_SAKUGEN_MEISAI_MUKOKABI = "国内認証削減量情報/明細/無効化日又は移転日";</v>
      </c>
      <c r="AX155" s="65" t="str">
        <f t="shared" si="33"/>
        <v>XmlConstantGhg1.TABLE052_SAKUGEN_MEISAI_MUKOKABI</v>
      </c>
    </row>
    <row r="156" spans="1:50" s="63" customFormat="1" ht="44.1" customHeight="1">
      <c r="A156" s="82" t="s">
        <v>1027</v>
      </c>
      <c r="B156" s="83" t="str">
        <f t="shared" si="23"/>
        <v>07</v>
      </c>
      <c r="C156" s="69"/>
      <c r="D156" s="69"/>
      <c r="E156" s="69"/>
      <c r="F156" s="69"/>
      <c r="G156" s="95"/>
      <c r="H156" s="95"/>
      <c r="I156" s="195" t="s">
        <v>327</v>
      </c>
      <c r="J156" s="196"/>
      <c r="K156" s="196"/>
      <c r="L156" s="197"/>
      <c r="M156" s="85" t="s">
        <v>133</v>
      </c>
      <c r="N156" s="86" t="s">
        <v>18</v>
      </c>
      <c r="O156" s="86" t="s">
        <v>321</v>
      </c>
      <c r="P156" s="88" t="s">
        <v>127</v>
      </c>
      <c r="Q156" s="103" t="s">
        <v>458</v>
      </c>
      <c r="R156" s="168" t="s">
        <v>460</v>
      </c>
      <c r="S156" s="169"/>
      <c r="T156" s="169"/>
      <c r="U156" s="170"/>
      <c r="V156" s="89"/>
      <c r="W156" s="171" t="s">
        <v>390</v>
      </c>
      <c r="X156" s="172"/>
      <c r="Y156" s="198" t="s">
        <v>511</v>
      </c>
      <c r="Z156" s="199"/>
      <c r="AC156" s="85"/>
      <c r="AD156" s="85" t="s">
        <v>488</v>
      </c>
      <c r="AE156" s="90" t="s">
        <v>780</v>
      </c>
      <c r="AF156" s="90" t="s">
        <v>781</v>
      </c>
      <c r="AG156" s="90" t="str">
        <f t="shared" si="24"/>
        <v/>
      </c>
      <c r="AH156" s="85" t="s">
        <v>549</v>
      </c>
      <c r="AI156" s="91">
        <v>15</v>
      </c>
      <c r="AJ156" s="90" t="str">
        <f t="shared" si="25"/>
        <v>○</v>
      </c>
      <c r="AK156" s="90" t="str">
        <f t="shared" si="26"/>
        <v/>
      </c>
      <c r="AL156" s="90" t="str">
        <f t="shared" si="27"/>
        <v>数値</v>
      </c>
      <c r="AM156" s="90">
        <f t="shared" si="28"/>
        <v>15</v>
      </c>
      <c r="AN156" s="85" t="s">
        <v>546</v>
      </c>
      <c r="AO156" s="90" t="str">
        <f t="shared" si="29"/>
        <v/>
      </c>
      <c r="AP156" s="92" t="str">
        <f t="shared" si="30"/>
        <v/>
      </c>
      <c r="AQ156" s="92" t="str">
        <f>IF(AND(AO156&lt;&gt;"",AP156&gt;1),COUNTIF(AO$9:AO156,AO156),"")</f>
        <v/>
      </c>
      <c r="AR156" s="93" t="str">
        <f t="shared" si="31"/>
        <v/>
      </c>
      <c r="AT156" s="65" t="s">
        <v>790</v>
      </c>
      <c r="AU156" s="66" t="s">
        <v>639</v>
      </c>
      <c r="AV156" s="65" t="str">
        <f>IF(COUNTIF($AW$12:$AW156,$AW156)&gt;=2,"//","")</f>
        <v/>
      </c>
      <c r="AW156" s="65" t="str">
        <f t="shared" si="32"/>
        <v>public static final String TABLE052_SAKUGEN_MEISAI_MUKOKARYO = "国内認証削減量情報/明細/無効化量又は移転量";</v>
      </c>
      <c r="AX156" s="65" t="str">
        <f t="shared" si="33"/>
        <v>XmlConstantGhg1.TABLE052_SAKUGEN_MEISAI_MUKOKARYO</v>
      </c>
    </row>
    <row r="157" spans="1:50" s="63" customFormat="1" ht="53.25" customHeight="1">
      <c r="A157" s="82" t="s">
        <v>1028</v>
      </c>
      <c r="B157" s="83" t="str">
        <f t="shared" si="23"/>
        <v>07</v>
      </c>
      <c r="C157" s="69"/>
      <c r="D157" s="69"/>
      <c r="E157" s="69"/>
      <c r="F157" s="69"/>
      <c r="G157" s="124"/>
      <c r="H157" s="97"/>
      <c r="I157" s="195" t="s">
        <v>1119</v>
      </c>
      <c r="J157" s="196"/>
      <c r="K157" s="196"/>
      <c r="L157" s="197"/>
      <c r="M157" s="85" t="s">
        <v>133</v>
      </c>
      <c r="N157" s="86" t="s">
        <v>18</v>
      </c>
      <c r="O157" s="86" t="s">
        <v>321</v>
      </c>
      <c r="P157" s="88" t="s">
        <v>125</v>
      </c>
      <c r="Q157" s="103" t="s">
        <v>315</v>
      </c>
      <c r="R157" s="168" t="s">
        <v>1121</v>
      </c>
      <c r="S157" s="169"/>
      <c r="T157" s="169"/>
      <c r="U157" s="170"/>
      <c r="V157" s="89"/>
      <c r="W157" s="171" t="s">
        <v>1120</v>
      </c>
      <c r="X157" s="172"/>
      <c r="Y157" s="198"/>
      <c r="Z157" s="199"/>
      <c r="AA157" s="132"/>
      <c r="AC157" s="85"/>
      <c r="AD157" s="85"/>
      <c r="AE157" s="90"/>
      <c r="AF157" s="90"/>
      <c r="AG157" s="90"/>
      <c r="AH157" s="85"/>
      <c r="AI157" s="91"/>
      <c r="AJ157" s="90"/>
      <c r="AK157" s="90"/>
      <c r="AL157" s="90"/>
      <c r="AM157" s="90"/>
      <c r="AN157" s="85"/>
      <c r="AO157" s="90"/>
      <c r="AP157" s="92"/>
      <c r="AQ157" s="92"/>
      <c r="AR157" s="93"/>
      <c r="AT157" s="65"/>
      <c r="AU157" s="66"/>
      <c r="AV157" s="65"/>
      <c r="AW157" s="65"/>
      <c r="AX157" s="65"/>
    </row>
    <row r="158" spans="1:50" s="63" customFormat="1" ht="41.1" customHeight="1">
      <c r="A158" s="82" t="s">
        <v>1029</v>
      </c>
      <c r="B158" s="83" t="str">
        <f t="shared" si="23"/>
        <v>05</v>
      </c>
      <c r="C158" s="69"/>
      <c r="D158" s="69"/>
      <c r="E158" s="69"/>
      <c r="F158" s="69"/>
      <c r="G158" s="195" t="s">
        <v>132</v>
      </c>
      <c r="H158" s="196"/>
      <c r="I158" s="196"/>
      <c r="J158" s="196"/>
      <c r="K158" s="196"/>
      <c r="L158" s="197"/>
      <c r="M158" s="85" t="s">
        <v>133</v>
      </c>
      <c r="N158" s="86" t="s">
        <v>18</v>
      </c>
      <c r="O158" s="86" t="s">
        <v>464</v>
      </c>
      <c r="P158" s="88" t="s">
        <v>127</v>
      </c>
      <c r="Q158" s="103" t="s">
        <v>458</v>
      </c>
      <c r="R158" s="168" t="s">
        <v>465</v>
      </c>
      <c r="S158" s="169"/>
      <c r="T158" s="169"/>
      <c r="U158" s="170"/>
      <c r="V158" s="89"/>
      <c r="W158" s="171" t="s">
        <v>391</v>
      </c>
      <c r="X158" s="172"/>
      <c r="Y158" s="198"/>
      <c r="Z158" s="199"/>
      <c r="AC158" s="85"/>
      <c r="AD158" s="85" t="s">
        <v>488</v>
      </c>
      <c r="AE158" s="90" t="s">
        <v>780</v>
      </c>
      <c r="AF158" s="90" t="s">
        <v>781</v>
      </c>
      <c r="AG158" s="90" t="str">
        <f t="shared" si="24"/>
        <v/>
      </c>
      <c r="AH158" s="85" t="s">
        <v>549</v>
      </c>
      <c r="AI158" s="91">
        <v>15</v>
      </c>
      <c r="AJ158" s="90" t="str">
        <f t="shared" si="25"/>
        <v>○</v>
      </c>
      <c r="AK158" s="90" t="str">
        <f t="shared" si="26"/>
        <v/>
      </c>
      <c r="AL158" s="90" t="str">
        <f t="shared" si="27"/>
        <v>数値</v>
      </c>
      <c r="AM158" s="90">
        <f t="shared" si="28"/>
        <v>15</v>
      </c>
      <c r="AN158" s="85" t="s">
        <v>546</v>
      </c>
      <c r="AO158" s="90" t="str">
        <f t="shared" si="29"/>
        <v/>
      </c>
      <c r="AP158" s="92" t="str">
        <f>IF(AO158&lt;&gt;"",COUNTIF(AO:AO,AO158),"")</f>
        <v/>
      </c>
      <c r="AQ158" s="92" t="str">
        <f>IF(AND(AO158&lt;&gt;"",AP158&gt;1),COUNTIF(AO$9:AO158,AO158),"")</f>
        <v/>
      </c>
      <c r="AR158" s="93" t="str">
        <f t="shared" si="31"/>
        <v/>
      </c>
      <c r="AT158" s="65" t="s">
        <v>791</v>
      </c>
      <c r="AU158" s="66" t="s">
        <v>640</v>
      </c>
      <c r="AV158" s="65" t="str">
        <f>IF(COUNTIF($AW$12:$AW158,$AW158)&gt;=2,"//","")</f>
        <v/>
      </c>
      <c r="AW158" s="65" t="str">
        <f t="shared" si="32"/>
        <v>public static final String TABLE052_SAKUGEN_MUKOKARYOKEI = "国内認証削減量情報/合計量";</v>
      </c>
      <c r="AX158" s="65" t="str">
        <f t="shared" si="33"/>
        <v>XmlConstantGhg1.TABLE052_SAKUGEN_MUKOKARYOKEI</v>
      </c>
    </row>
    <row r="159" spans="1:50" s="63" customFormat="1" ht="41.1" customHeight="1">
      <c r="A159" s="82" t="s">
        <v>1030</v>
      </c>
      <c r="B159" s="83" t="str">
        <f t="shared" si="23"/>
        <v>05</v>
      </c>
      <c r="C159" s="69"/>
      <c r="D159" s="69"/>
      <c r="E159" s="69"/>
      <c r="F159" s="69"/>
      <c r="G159" s="195" t="s">
        <v>1122</v>
      </c>
      <c r="H159" s="196"/>
      <c r="I159" s="196"/>
      <c r="J159" s="196"/>
      <c r="K159" s="196"/>
      <c r="L159" s="197"/>
      <c r="M159" s="85" t="s">
        <v>133</v>
      </c>
      <c r="N159" s="86" t="s">
        <v>18</v>
      </c>
      <c r="O159" s="86" t="s">
        <v>321</v>
      </c>
      <c r="P159" s="88" t="s">
        <v>127</v>
      </c>
      <c r="Q159" s="103" t="s">
        <v>458</v>
      </c>
      <c r="R159" s="168" t="s">
        <v>465</v>
      </c>
      <c r="S159" s="169"/>
      <c r="T159" s="169"/>
      <c r="U159" s="170"/>
      <c r="V159" s="89"/>
      <c r="W159" s="171" t="s">
        <v>1124</v>
      </c>
      <c r="X159" s="172"/>
      <c r="Y159" s="198"/>
      <c r="Z159" s="199"/>
      <c r="AA159" s="132"/>
      <c r="AC159" s="85"/>
      <c r="AD159" s="85"/>
      <c r="AE159" s="90"/>
      <c r="AF159" s="90"/>
      <c r="AG159" s="90"/>
      <c r="AH159" s="85"/>
      <c r="AI159" s="91"/>
      <c r="AJ159" s="90"/>
      <c r="AK159" s="90"/>
      <c r="AL159" s="90"/>
      <c r="AM159" s="90"/>
      <c r="AN159" s="85"/>
      <c r="AO159" s="90"/>
      <c r="AP159" s="92"/>
      <c r="AQ159" s="92"/>
      <c r="AR159" s="93"/>
      <c r="AT159" s="65"/>
      <c r="AU159" s="66"/>
      <c r="AV159" s="65"/>
      <c r="AW159" s="65"/>
      <c r="AX159" s="65"/>
    </row>
    <row r="160" spans="1:50" s="63" customFormat="1" ht="41.1" customHeight="1">
      <c r="A160" s="82" t="s">
        <v>1031</v>
      </c>
      <c r="B160" s="83" t="str">
        <f t="shared" si="23"/>
        <v>05</v>
      </c>
      <c r="C160" s="69"/>
      <c r="D160" s="97"/>
      <c r="E160" s="97"/>
      <c r="F160" s="97"/>
      <c r="G160" s="195" t="s">
        <v>1123</v>
      </c>
      <c r="H160" s="196"/>
      <c r="I160" s="196"/>
      <c r="J160" s="196"/>
      <c r="K160" s="196"/>
      <c r="L160" s="197"/>
      <c r="M160" s="85" t="s">
        <v>133</v>
      </c>
      <c r="N160" s="86" t="s">
        <v>18</v>
      </c>
      <c r="O160" s="86" t="s">
        <v>321</v>
      </c>
      <c r="P160" s="88" t="s">
        <v>127</v>
      </c>
      <c r="Q160" s="103" t="s">
        <v>458</v>
      </c>
      <c r="R160" s="168" t="s">
        <v>465</v>
      </c>
      <c r="S160" s="169"/>
      <c r="T160" s="169"/>
      <c r="U160" s="170"/>
      <c r="V160" s="89"/>
      <c r="W160" s="171" t="s">
        <v>1125</v>
      </c>
      <c r="X160" s="172"/>
      <c r="Y160" s="198"/>
      <c r="Z160" s="199"/>
      <c r="AA160" s="132"/>
      <c r="AC160" s="85"/>
      <c r="AD160" s="85"/>
      <c r="AE160" s="90"/>
      <c r="AF160" s="90"/>
      <c r="AG160" s="90"/>
      <c r="AH160" s="85"/>
      <c r="AI160" s="91"/>
      <c r="AJ160" s="90"/>
      <c r="AK160" s="90"/>
      <c r="AL160" s="90"/>
      <c r="AM160" s="90"/>
      <c r="AN160" s="85"/>
      <c r="AO160" s="90"/>
      <c r="AP160" s="92"/>
      <c r="AQ160" s="92"/>
      <c r="AR160" s="93"/>
      <c r="AT160" s="65"/>
      <c r="AU160" s="66"/>
      <c r="AV160" s="65"/>
      <c r="AW160" s="65"/>
      <c r="AX160" s="65"/>
    </row>
    <row r="161" spans="1:50" s="63" customFormat="1" ht="41.1" customHeight="1">
      <c r="A161" s="82" t="s">
        <v>1360</v>
      </c>
      <c r="B161" s="83" t="str">
        <f t="shared" si="23"/>
        <v>02</v>
      </c>
      <c r="C161" s="69"/>
      <c r="D161" s="187" t="s">
        <v>486</v>
      </c>
      <c r="E161" s="202"/>
      <c r="F161" s="202"/>
      <c r="G161" s="202"/>
      <c r="H161" s="202"/>
      <c r="I161" s="202"/>
      <c r="J161" s="202"/>
      <c r="K161" s="202"/>
      <c r="L161" s="203"/>
      <c r="M161" s="85" t="s">
        <v>18</v>
      </c>
      <c r="N161" s="86" t="s">
        <v>133</v>
      </c>
      <c r="O161" s="87"/>
      <c r="P161" s="88"/>
      <c r="Q161" s="87"/>
      <c r="R161" s="168" t="s">
        <v>1349</v>
      </c>
      <c r="S161" s="169"/>
      <c r="T161" s="169"/>
      <c r="U161" s="170"/>
      <c r="V161" s="89"/>
      <c r="W161" s="171" t="s">
        <v>1053</v>
      </c>
      <c r="X161" s="200"/>
      <c r="Y161" s="198"/>
      <c r="Z161" s="199"/>
      <c r="AA161" s="132"/>
      <c r="AC161" s="85"/>
      <c r="AD161" s="85"/>
      <c r="AE161" s="90"/>
      <c r="AF161" s="90"/>
      <c r="AG161" s="90"/>
      <c r="AH161" s="85"/>
      <c r="AI161" s="91"/>
      <c r="AJ161" s="90"/>
      <c r="AK161" s="90"/>
      <c r="AL161" s="90"/>
      <c r="AM161" s="90"/>
      <c r="AN161" s="85"/>
      <c r="AO161" s="90"/>
      <c r="AP161" s="92"/>
      <c r="AQ161" s="92"/>
      <c r="AR161" s="93"/>
      <c r="AT161" s="65"/>
      <c r="AU161" s="66"/>
      <c r="AV161" s="65"/>
      <c r="AW161" s="65"/>
      <c r="AX161" s="65"/>
    </row>
    <row r="162" spans="1:50" s="63" customFormat="1" ht="50.1" customHeight="1">
      <c r="A162" s="82" t="s">
        <v>1032</v>
      </c>
      <c r="B162" s="83" t="str">
        <f t="shared" si="23"/>
        <v>03</v>
      </c>
      <c r="C162" s="69"/>
      <c r="D162" s="69"/>
      <c r="E162" s="187" t="s">
        <v>1294</v>
      </c>
      <c r="F162" s="202"/>
      <c r="G162" s="202"/>
      <c r="H162" s="202"/>
      <c r="I162" s="202"/>
      <c r="J162" s="202"/>
      <c r="K162" s="202"/>
      <c r="L162" s="203"/>
      <c r="M162" s="85" t="s">
        <v>133</v>
      </c>
      <c r="N162" s="86" t="s">
        <v>133</v>
      </c>
      <c r="O162" s="87"/>
      <c r="P162" s="88"/>
      <c r="Q162" s="87"/>
      <c r="R162" s="168"/>
      <c r="S162" s="169"/>
      <c r="T162" s="169"/>
      <c r="U162" s="170"/>
      <c r="V162" s="89"/>
      <c r="W162" s="171" t="s">
        <v>842</v>
      </c>
      <c r="X162" s="200"/>
      <c r="Y162" s="190" t="s">
        <v>1300</v>
      </c>
      <c r="Z162" s="201"/>
      <c r="AA162" s="132"/>
      <c r="AC162" s="85"/>
      <c r="AD162" s="85"/>
      <c r="AE162" s="90"/>
      <c r="AF162" s="90"/>
      <c r="AG162" s="90"/>
      <c r="AH162" s="85"/>
      <c r="AI162" s="91"/>
      <c r="AJ162" s="90"/>
      <c r="AK162" s="90"/>
      <c r="AL162" s="90"/>
      <c r="AM162" s="90"/>
      <c r="AN162" s="85"/>
      <c r="AO162" s="90"/>
      <c r="AP162" s="92"/>
      <c r="AQ162" s="92"/>
      <c r="AR162" s="93"/>
      <c r="AT162" s="65"/>
      <c r="AU162" s="66"/>
      <c r="AV162" s="65"/>
      <c r="AW162" s="65"/>
      <c r="AX162" s="65"/>
    </row>
    <row r="163" spans="1:50" s="63" customFormat="1" ht="50.1" customHeight="1">
      <c r="A163" s="82" t="s">
        <v>1033</v>
      </c>
      <c r="B163" s="83" t="str">
        <f t="shared" si="23"/>
        <v>04</v>
      </c>
      <c r="C163" s="69"/>
      <c r="D163" s="69"/>
      <c r="E163" s="69"/>
      <c r="F163" s="173" t="s">
        <v>1295</v>
      </c>
      <c r="G163" s="174"/>
      <c r="H163" s="174"/>
      <c r="I163" s="174"/>
      <c r="J163" s="174"/>
      <c r="K163" s="174"/>
      <c r="L163" s="175"/>
      <c r="M163" s="85" t="s">
        <v>133</v>
      </c>
      <c r="N163" s="86" t="s">
        <v>328</v>
      </c>
      <c r="O163" s="87"/>
      <c r="P163" s="88"/>
      <c r="Q163" s="87"/>
      <c r="R163" s="168"/>
      <c r="S163" s="169"/>
      <c r="T163" s="169"/>
      <c r="U163" s="170"/>
      <c r="V163" s="89"/>
      <c r="W163" s="171" t="s">
        <v>844</v>
      </c>
      <c r="X163" s="200"/>
      <c r="Y163" s="190" t="s">
        <v>1300</v>
      </c>
      <c r="Z163" s="201"/>
      <c r="AA163" s="132"/>
      <c r="AC163" s="85"/>
      <c r="AD163" s="85"/>
      <c r="AE163" s="90"/>
      <c r="AF163" s="90"/>
      <c r="AG163" s="90"/>
      <c r="AH163" s="85"/>
      <c r="AI163" s="91"/>
      <c r="AJ163" s="90"/>
      <c r="AK163" s="90"/>
      <c r="AL163" s="90"/>
      <c r="AM163" s="90"/>
      <c r="AN163" s="85"/>
      <c r="AO163" s="90"/>
      <c r="AP163" s="92"/>
      <c r="AQ163" s="92"/>
      <c r="AR163" s="93"/>
      <c r="AT163" s="65"/>
      <c r="AU163" s="66"/>
      <c r="AV163" s="65"/>
      <c r="AW163" s="65"/>
      <c r="AX163" s="65"/>
    </row>
    <row r="164" spans="1:50" s="63" customFormat="1" ht="50.1" customHeight="1">
      <c r="A164" s="82" t="s">
        <v>1034</v>
      </c>
      <c r="B164" s="83" t="str">
        <f t="shared" si="23"/>
        <v>05</v>
      </c>
      <c r="C164" s="69"/>
      <c r="D164" s="69"/>
      <c r="E164" s="69"/>
      <c r="F164" s="69"/>
      <c r="G164" s="195" t="s">
        <v>419</v>
      </c>
      <c r="H164" s="196"/>
      <c r="I164" s="196"/>
      <c r="J164" s="196"/>
      <c r="K164" s="196"/>
      <c r="L164" s="197"/>
      <c r="M164" s="85" t="s">
        <v>133</v>
      </c>
      <c r="N164" s="86" t="s">
        <v>133</v>
      </c>
      <c r="O164" s="86" t="s">
        <v>321</v>
      </c>
      <c r="P164" s="88" t="s">
        <v>125</v>
      </c>
      <c r="Q164" s="87" t="s">
        <v>315</v>
      </c>
      <c r="R164" s="168" t="s">
        <v>1296</v>
      </c>
      <c r="S164" s="169"/>
      <c r="T164" s="169"/>
      <c r="U164" s="170"/>
      <c r="V164" s="89"/>
      <c r="W164" s="171" t="s">
        <v>846</v>
      </c>
      <c r="X164" s="200"/>
      <c r="Y164" s="190" t="s">
        <v>1300</v>
      </c>
      <c r="Z164" s="201"/>
      <c r="AA164" s="132"/>
      <c r="AC164" s="85"/>
      <c r="AD164" s="85"/>
      <c r="AE164" s="90"/>
      <c r="AF164" s="90"/>
      <c r="AG164" s="90"/>
      <c r="AH164" s="85"/>
      <c r="AI164" s="91"/>
      <c r="AJ164" s="90"/>
      <c r="AK164" s="90"/>
      <c r="AL164" s="90"/>
      <c r="AM164" s="90"/>
      <c r="AN164" s="85"/>
      <c r="AO164" s="90"/>
      <c r="AP164" s="92"/>
      <c r="AQ164" s="92"/>
      <c r="AR164" s="93"/>
      <c r="AT164" s="65"/>
      <c r="AU164" s="66"/>
      <c r="AV164" s="65"/>
      <c r="AW164" s="65"/>
      <c r="AX164" s="65"/>
    </row>
    <row r="165" spans="1:50" s="63" customFormat="1" ht="50.1" customHeight="1">
      <c r="A165" s="82" t="s">
        <v>1035</v>
      </c>
      <c r="B165" s="83" t="str">
        <f t="shared" si="23"/>
        <v>05</v>
      </c>
      <c r="C165" s="69"/>
      <c r="D165" s="69"/>
      <c r="E165" s="69"/>
      <c r="F165" s="69"/>
      <c r="G165" s="168" t="s">
        <v>1295</v>
      </c>
      <c r="H165" s="169"/>
      <c r="I165" s="169"/>
      <c r="J165" s="169"/>
      <c r="K165" s="169"/>
      <c r="L165" s="170"/>
      <c r="M165" s="85" t="s">
        <v>133</v>
      </c>
      <c r="N165" s="86" t="s">
        <v>133</v>
      </c>
      <c r="O165" s="86" t="s">
        <v>321</v>
      </c>
      <c r="P165" s="88" t="s">
        <v>127</v>
      </c>
      <c r="Q165" s="100" t="s">
        <v>458</v>
      </c>
      <c r="R165" s="168" t="s">
        <v>1043</v>
      </c>
      <c r="S165" s="169"/>
      <c r="T165" s="169"/>
      <c r="U165" s="170"/>
      <c r="V165" s="89"/>
      <c r="W165" s="171" t="s">
        <v>1297</v>
      </c>
      <c r="X165" s="200"/>
      <c r="Y165" s="190" t="s">
        <v>1300</v>
      </c>
      <c r="Z165" s="201"/>
      <c r="AA165" s="132"/>
      <c r="AC165" s="85"/>
      <c r="AD165" s="85"/>
      <c r="AE165" s="90"/>
      <c r="AF165" s="90"/>
      <c r="AG165" s="90"/>
      <c r="AH165" s="85"/>
      <c r="AI165" s="91"/>
      <c r="AJ165" s="90"/>
      <c r="AK165" s="90"/>
      <c r="AL165" s="90"/>
      <c r="AM165" s="90"/>
      <c r="AN165" s="85"/>
      <c r="AO165" s="90"/>
      <c r="AP165" s="92"/>
      <c r="AQ165" s="92"/>
      <c r="AR165" s="93"/>
      <c r="AT165" s="65"/>
      <c r="AU165" s="66"/>
      <c r="AV165" s="65"/>
      <c r="AW165" s="65"/>
      <c r="AX165" s="65"/>
    </row>
    <row r="166" spans="1:50" s="63" customFormat="1" ht="50.1" customHeight="1">
      <c r="A166" s="82" t="s">
        <v>1036</v>
      </c>
      <c r="B166" s="83" t="str">
        <f t="shared" si="23"/>
        <v>05</v>
      </c>
      <c r="C166" s="69"/>
      <c r="D166" s="69"/>
      <c r="E166" s="69"/>
      <c r="F166" s="69"/>
      <c r="G166" s="168" t="s">
        <v>1298</v>
      </c>
      <c r="H166" s="169"/>
      <c r="I166" s="169"/>
      <c r="J166" s="169"/>
      <c r="K166" s="169"/>
      <c r="L166" s="170"/>
      <c r="M166" s="85" t="s">
        <v>133</v>
      </c>
      <c r="N166" s="86" t="s">
        <v>133</v>
      </c>
      <c r="O166" s="86" t="s">
        <v>321</v>
      </c>
      <c r="P166" s="88" t="s">
        <v>127</v>
      </c>
      <c r="Q166" s="100" t="s">
        <v>852</v>
      </c>
      <c r="R166" s="168" t="s">
        <v>1043</v>
      </c>
      <c r="S166" s="169"/>
      <c r="T166" s="169"/>
      <c r="U166" s="170"/>
      <c r="V166" s="89"/>
      <c r="W166" s="171" t="s">
        <v>1299</v>
      </c>
      <c r="X166" s="200"/>
      <c r="Y166" s="190" t="s">
        <v>1300</v>
      </c>
      <c r="Z166" s="201"/>
      <c r="AA166" s="132"/>
      <c r="AC166" s="85"/>
      <c r="AD166" s="85"/>
      <c r="AE166" s="90"/>
      <c r="AF166" s="90"/>
      <c r="AG166" s="90"/>
      <c r="AH166" s="85"/>
      <c r="AI166" s="91"/>
      <c r="AJ166" s="90"/>
      <c r="AK166" s="90"/>
      <c r="AL166" s="90"/>
      <c r="AM166" s="90"/>
      <c r="AN166" s="85"/>
      <c r="AO166" s="90"/>
      <c r="AP166" s="92"/>
      <c r="AQ166" s="92"/>
      <c r="AR166" s="93"/>
      <c r="AT166" s="65"/>
      <c r="AU166" s="66"/>
      <c r="AV166" s="65"/>
      <c r="AW166" s="65"/>
      <c r="AX166" s="65"/>
    </row>
    <row r="167" spans="1:50" s="63" customFormat="1" ht="24" customHeight="1">
      <c r="A167" s="82" t="s">
        <v>1037</v>
      </c>
      <c r="B167" s="83" t="str">
        <f t="shared" si="23"/>
        <v>03</v>
      </c>
      <c r="C167" s="69"/>
      <c r="D167" s="69"/>
      <c r="E167" s="187" t="s">
        <v>1223</v>
      </c>
      <c r="F167" s="202"/>
      <c r="G167" s="202"/>
      <c r="H167" s="202"/>
      <c r="I167" s="202"/>
      <c r="J167" s="202"/>
      <c r="K167" s="202"/>
      <c r="L167" s="203"/>
      <c r="M167" s="85" t="s">
        <v>133</v>
      </c>
      <c r="N167" s="86" t="s">
        <v>133</v>
      </c>
      <c r="O167" s="87"/>
      <c r="P167" s="88"/>
      <c r="Q167" s="87"/>
      <c r="R167" s="168"/>
      <c r="S167" s="169"/>
      <c r="T167" s="169"/>
      <c r="U167" s="170"/>
      <c r="V167" s="89"/>
      <c r="W167" s="171" t="s">
        <v>1126</v>
      </c>
      <c r="X167" s="172"/>
      <c r="Y167" s="163"/>
      <c r="Z167" s="164"/>
      <c r="AA167" s="132"/>
      <c r="AC167" s="85"/>
      <c r="AD167" s="85"/>
      <c r="AE167" s="90"/>
      <c r="AF167" s="90"/>
      <c r="AG167" s="90"/>
      <c r="AH167" s="85"/>
      <c r="AI167" s="91"/>
      <c r="AJ167" s="90"/>
      <c r="AK167" s="90"/>
      <c r="AL167" s="90"/>
      <c r="AM167" s="90"/>
      <c r="AN167" s="85"/>
      <c r="AO167" s="90"/>
      <c r="AP167" s="92"/>
      <c r="AQ167" s="92"/>
      <c r="AR167" s="93"/>
      <c r="AT167" s="65"/>
      <c r="AU167" s="66"/>
      <c r="AV167" s="65"/>
      <c r="AW167" s="65"/>
      <c r="AX167" s="65"/>
    </row>
    <row r="168" spans="1:50" s="63" customFormat="1" ht="13.35" customHeight="1">
      <c r="A168" s="82" t="s">
        <v>1038</v>
      </c>
      <c r="B168" s="83" t="str">
        <f t="shared" si="23"/>
        <v>04</v>
      </c>
      <c r="C168" s="69"/>
      <c r="D168" s="69"/>
      <c r="E168" s="69"/>
      <c r="F168" s="165" t="s">
        <v>1127</v>
      </c>
      <c r="G168" s="166"/>
      <c r="H168" s="166"/>
      <c r="I168" s="166"/>
      <c r="J168" s="166"/>
      <c r="K168" s="166"/>
      <c r="L168" s="167"/>
      <c r="M168" s="85" t="s">
        <v>133</v>
      </c>
      <c r="N168" s="86" t="s">
        <v>133</v>
      </c>
      <c r="O168" s="87"/>
      <c r="P168" s="88"/>
      <c r="Q168" s="87"/>
      <c r="R168" s="168"/>
      <c r="S168" s="169"/>
      <c r="T168" s="169"/>
      <c r="U168" s="170"/>
      <c r="V168" s="89"/>
      <c r="W168" s="171" t="s">
        <v>1145</v>
      </c>
      <c r="X168" s="172"/>
      <c r="Y168" s="163"/>
      <c r="Z168" s="164"/>
      <c r="AA168" s="132"/>
      <c r="AC168" s="85"/>
      <c r="AD168" s="85"/>
      <c r="AE168" s="90"/>
      <c r="AF168" s="90"/>
      <c r="AG168" s="90"/>
      <c r="AH168" s="85"/>
      <c r="AI168" s="91"/>
      <c r="AJ168" s="90"/>
      <c r="AK168" s="90"/>
      <c r="AL168" s="90"/>
      <c r="AM168" s="90"/>
      <c r="AN168" s="85"/>
      <c r="AO168" s="90"/>
      <c r="AP168" s="92"/>
      <c r="AQ168" s="92"/>
      <c r="AR168" s="93"/>
      <c r="AT168" s="65"/>
      <c r="AU168" s="66"/>
      <c r="AV168" s="65"/>
      <c r="AW168" s="65"/>
      <c r="AX168" s="65"/>
    </row>
    <row r="169" spans="1:50" s="63" customFormat="1" ht="36" customHeight="1">
      <c r="A169" s="82" t="s">
        <v>1039</v>
      </c>
      <c r="B169" s="83" t="str">
        <f t="shared" si="23"/>
        <v>05</v>
      </c>
      <c r="C169" s="69"/>
      <c r="D169" s="69"/>
      <c r="E169" s="69"/>
      <c r="F169" s="69"/>
      <c r="G169" s="195" t="s">
        <v>1128</v>
      </c>
      <c r="H169" s="196"/>
      <c r="I169" s="196"/>
      <c r="J169" s="196"/>
      <c r="K169" s="196"/>
      <c r="L169" s="197"/>
      <c r="M169" s="85" t="s">
        <v>133</v>
      </c>
      <c r="N169" s="86" t="s">
        <v>133</v>
      </c>
      <c r="O169" s="86" t="s">
        <v>321</v>
      </c>
      <c r="P169" s="88" t="s">
        <v>127</v>
      </c>
      <c r="Q169" s="100" t="s">
        <v>458</v>
      </c>
      <c r="R169" s="168" t="s">
        <v>1043</v>
      </c>
      <c r="S169" s="169"/>
      <c r="T169" s="169"/>
      <c r="U169" s="170"/>
      <c r="V169" s="89"/>
      <c r="W169" s="171" t="s">
        <v>1130</v>
      </c>
      <c r="X169" s="172"/>
      <c r="Y169" s="198"/>
      <c r="Z169" s="199"/>
      <c r="AA169" s="132"/>
      <c r="AC169" s="85"/>
      <c r="AD169" s="85"/>
      <c r="AE169" s="90"/>
      <c r="AF169" s="90"/>
      <c r="AG169" s="90"/>
      <c r="AH169" s="85"/>
      <c r="AI169" s="91"/>
      <c r="AJ169" s="90"/>
      <c r="AK169" s="90"/>
      <c r="AL169" s="90"/>
      <c r="AM169" s="90"/>
      <c r="AN169" s="85"/>
      <c r="AO169" s="90"/>
      <c r="AP169" s="92"/>
      <c r="AQ169" s="92"/>
      <c r="AR169" s="93"/>
      <c r="AT169" s="65"/>
      <c r="AU169" s="66"/>
      <c r="AV169" s="65"/>
      <c r="AW169" s="65"/>
      <c r="AX169" s="65"/>
    </row>
    <row r="170" spans="1:50" s="63" customFormat="1" ht="26.25" customHeight="1">
      <c r="A170" s="82" t="s">
        <v>1040</v>
      </c>
      <c r="B170" s="83" t="str">
        <f t="shared" si="23"/>
        <v>05</v>
      </c>
      <c r="C170" s="69"/>
      <c r="D170" s="69"/>
      <c r="E170" s="69"/>
      <c r="F170" s="69"/>
      <c r="G170" s="168" t="s">
        <v>1129</v>
      </c>
      <c r="H170" s="169"/>
      <c r="I170" s="169"/>
      <c r="J170" s="169"/>
      <c r="K170" s="169"/>
      <c r="L170" s="170"/>
      <c r="M170" s="85" t="s">
        <v>133</v>
      </c>
      <c r="N170" s="86" t="s">
        <v>133</v>
      </c>
      <c r="O170" s="86" t="s">
        <v>321</v>
      </c>
      <c r="P170" s="88" t="s">
        <v>127</v>
      </c>
      <c r="Q170" s="100" t="s">
        <v>458</v>
      </c>
      <c r="R170" s="168" t="s">
        <v>1043</v>
      </c>
      <c r="S170" s="169"/>
      <c r="T170" s="169"/>
      <c r="U170" s="170"/>
      <c r="V170" s="89"/>
      <c r="W170" s="171" t="s">
        <v>1257</v>
      </c>
      <c r="X170" s="172"/>
      <c r="Y170" s="198"/>
      <c r="Z170" s="199"/>
      <c r="AA170" s="132"/>
      <c r="AC170" s="85"/>
      <c r="AD170" s="85"/>
      <c r="AE170" s="90"/>
      <c r="AF170" s="90"/>
      <c r="AG170" s="90"/>
      <c r="AH170" s="85"/>
      <c r="AI170" s="91"/>
      <c r="AJ170" s="90"/>
      <c r="AK170" s="90"/>
      <c r="AL170" s="90"/>
      <c r="AM170" s="90"/>
      <c r="AN170" s="85"/>
      <c r="AO170" s="90"/>
      <c r="AP170" s="92"/>
      <c r="AQ170" s="92"/>
      <c r="AR170" s="93"/>
      <c r="AT170" s="65"/>
      <c r="AU170" s="66"/>
      <c r="AV170" s="65"/>
      <c r="AW170" s="65"/>
      <c r="AX170" s="65"/>
    </row>
    <row r="171" spans="1:50" s="63" customFormat="1" ht="26.25" customHeight="1">
      <c r="A171" s="82" t="s">
        <v>1041</v>
      </c>
      <c r="B171" s="83" t="str">
        <f t="shared" si="23"/>
        <v>04</v>
      </c>
      <c r="C171" s="69"/>
      <c r="D171" s="94"/>
      <c r="E171" s="69"/>
      <c r="F171" s="165" t="s">
        <v>1131</v>
      </c>
      <c r="G171" s="166"/>
      <c r="H171" s="166"/>
      <c r="I171" s="166"/>
      <c r="J171" s="166"/>
      <c r="K171" s="166"/>
      <c r="L171" s="167"/>
      <c r="M171" s="85" t="s">
        <v>133</v>
      </c>
      <c r="N171" s="86" t="s">
        <v>133</v>
      </c>
      <c r="O171" s="86" t="s">
        <v>321</v>
      </c>
      <c r="P171" s="88" t="s">
        <v>127</v>
      </c>
      <c r="Q171" s="100" t="s">
        <v>458</v>
      </c>
      <c r="R171" s="168" t="s">
        <v>1043</v>
      </c>
      <c r="S171" s="169"/>
      <c r="T171" s="169"/>
      <c r="U171" s="170"/>
      <c r="V171" s="89"/>
      <c r="W171" s="171" t="s">
        <v>1136</v>
      </c>
      <c r="X171" s="172"/>
      <c r="Y171" s="163"/>
      <c r="Z171" s="164"/>
      <c r="AA171" s="132"/>
      <c r="AC171" s="85"/>
      <c r="AD171" s="85"/>
      <c r="AE171" s="90"/>
      <c r="AF171" s="90"/>
      <c r="AG171" s="90"/>
      <c r="AH171" s="85"/>
      <c r="AI171" s="91"/>
      <c r="AJ171" s="90"/>
      <c r="AK171" s="90"/>
      <c r="AL171" s="90"/>
      <c r="AM171" s="90"/>
      <c r="AN171" s="85"/>
      <c r="AO171" s="90"/>
      <c r="AP171" s="92"/>
      <c r="AQ171" s="92"/>
      <c r="AR171" s="93"/>
      <c r="AT171" s="65"/>
      <c r="AU171" s="66"/>
      <c r="AV171" s="65"/>
      <c r="AW171" s="65"/>
      <c r="AX171" s="65"/>
    </row>
    <row r="172" spans="1:50" s="63" customFormat="1" ht="26.25" customHeight="1">
      <c r="A172" s="82" t="s">
        <v>1042</v>
      </c>
      <c r="B172" s="83" t="str">
        <f t="shared" si="23"/>
        <v>04</v>
      </c>
      <c r="C172" s="69"/>
      <c r="D172" s="94"/>
      <c r="E172" s="69"/>
      <c r="F172" s="165" t="s">
        <v>1327</v>
      </c>
      <c r="G172" s="166"/>
      <c r="H172" s="166"/>
      <c r="I172" s="166"/>
      <c r="J172" s="166"/>
      <c r="K172" s="166"/>
      <c r="L172" s="167"/>
      <c r="M172" s="85" t="s">
        <v>133</v>
      </c>
      <c r="N172" s="86" t="s">
        <v>133</v>
      </c>
      <c r="O172" s="86" t="s">
        <v>321</v>
      </c>
      <c r="P172" s="88" t="s">
        <v>127</v>
      </c>
      <c r="Q172" s="100" t="s">
        <v>458</v>
      </c>
      <c r="R172" s="168" t="s">
        <v>1043</v>
      </c>
      <c r="S172" s="169"/>
      <c r="T172" s="169"/>
      <c r="U172" s="170"/>
      <c r="V172" s="89"/>
      <c r="W172" s="171" t="s">
        <v>1137</v>
      </c>
      <c r="X172" s="172"/>
      <c r="Y172" s="163"/>
      <c r="Z172" s="164"/>
      <c r="AA172" s="132"/>
      <c r="AC172" s="85"/>
      <c r="AD172" s="85"/>
      <c r="AE172" s="90"/>
      <c r="AF172" s="90"/>
      <c r="AG172" s="90"/>
      <c r="AH172" s="85"/>
      <c r="AI172" s="91"/>
      <c r="AJ172" s="90"/>
      <c r="AK172" s="90"/>
      <c r="AL172" s="90"/>
      <c r="AM172" s="90"/>
      <c r="AN172" s="85"/>
      <c r="AO172" s="90"/>
      <c r="AP172" s="92"/>
      <c r="AQ172" s="92"/>
      <c r="AR172" s="93"/>
      <c r="AT172" s="65"/>
      <c r="AU172" s="66"/>
      <c r="AV172" s="65"/>
      <c r="AW172" s="65"/>
      <c r="AX172" s="65"/>
    </row>
    <row r="173" spans="1:50" s="63" customFormat="1" ht="26.25" customHeight="1">
      <c r="A173" s="82" t="s">
        <v>1155</v>
      </c>
      <c r="B173" s="83" t="str">
        <f t="shared" si="23"/>
        <v>04</v>
      </c>
      <c r="C173" s="69"/>
      <c r="D173" s="94"/>
      <c r="E173" s="69"/>
      <c r="F173" s="173" t="s">
        <v>1132</v>
      </c>
      <c r="G173" s="174"/>
      <c r="H173" s="174"/>
      <c r="I173" s="174"/>
      <c r="J173" s="174"/>
      <c r="K173" s="174"/>
      <c r="L173" s="175"/>
      <c r="M173" s="85" t="s">
        <v>133</v>
      </c>
      <c r="N173" s="86" t="s">
        <v>133</v>
      </c>
      <c r="O173" s="86" t="s">
        <v>321</v>
      </c>
      <c r="P173" s="88" t="s">
        <v>127</v>
      </c>
      <c r="Q173" s="100" t="s">
        <v>458</v>
      </c>
      <c r="R173" s="168" t="s">
        <v>1043</v>
      </c>
      <c r="S173" s="169"/>
      <c r="T173" s="169"/>
      <c r="U173" s="170"/>
      <c r="V173" s="89"/>
      <c r="W173" s="171" t="s">
        <v>1138</v>
      </c>
      <c r="X173" s="172"/>
      <c r="Y173" s="163"/>
      <c r="Z173" s="164"/>
      <c r="AA173" s="132"/>
      <c r="AC173" s="85"/>
      <c r="AD173" s="85"/>
      <c r="AE173" s="90"/>
      <c r="AF173" s="90"/>
      <c r="AG173" s="90"/>
      <c r="AH173" s="85"/>
      <c r="AI173" s="91"/>
      <c r="AJ173" s="90"/>
      <c r="AK173" s="90"/>
      <c r="AL173" s="90"/>
      <c r="AM173" s="90"/>
      <c r="AN173" s="85"/>
      <c r="AO173" s="90"/>
      <c r="AP173" s="92"/>
      <c r="AQ173" s="92"/>
      <c r="AR173" s="93"/>
      <c r="AT173" s="65"/>
      <c r="AU173" s="66"/>
      <c r="AV173" s="65"/>
      <c r="AW173" s="65"/>
      <c r="AX173" s="65"/>
    </row>
    <row r="174" spans="1:50" s="63" customFormat="1" ht="26.25" customHeight="1">
      <c r="A174" s="82" t="s">
        <v>1156</v>
      </c>
      <c r="B174" s="83" t="str">
        <f t="shared" si="23"/>
        <v>04</v>
      </c>
      <c r="C174" s="69"/>
      <c r="D174" s="94"/>
      <c r="E174" s="69"/>
      <c r="F174" s="173" t="s">
        <v>1133</v>
      </c>
      <c r="G174" s="174"/>
      <c r="H174" s="174"/>
      <c r="I174" s="174"/>
      <c r="J174" s="174"/>
      <c r="K174" s="174"/>
      <c r="L174" s="175"/>
      <c r="M174" s="85" t="s">
        <v>133</v>
      </c>
      <c r="N174" s="86" t="s">
        <v>133</v>
      </c>
      <c r="O174" s="86" t="s">
        <v>321</v>
      </c>
      <c r="P174" s="88" t="s">
        <v>127</v>
      </c>
      <c r="Q174" s="100" t="s">
        <v>458</v>
      </c>
      <c r="R174" s="168" t="s">
        <v>1043</v>
      </c>
      <c r="S174" s="169"/>
      <c r="T174" s="169"/>
      <c r="U174" s="170"/>
      <c r="V174" s="89"/>
      <c r="W174" s="171" t="s">
        <v>1139</v>
      </c>
      <c r="X174" s="172"/>
      <c r="Y174" s="163"/>
      <c r="Z174" s="164"/>
      <c r="AA174" s="132"/>
      <c r="AC174" s="85"/>
      <c r="AD174" s="85"/>
      <c r="AE174" s="90"/>
      <c r="AF174" s="90"/>
      <c r="AG174" s="90"/>
      <c r="AH174" s="85"/>
      <c r="AI174" s="91"/>
      <c r="AJ174" s="90"/>
      <c r="AK174" s="90"/>
      <c r="AL174" s="90"/>
      <c r="AM174" s="90"/>
      <c r="AN174" s="85"/>
      <c r="AO174" s="90"/>
      <c r="AP174" s="92"/>
      <c r="AQ174" s="92"/>
      <c r="AR174" s="93"/>
      <c r="AT174" s="65"/>
      <c r="AU174" s="66"/>
      <c r="AV174" s="65"/>
      <c r="AW174" s="65"/>
      <c r="AX174" s="65"/>
    </row>
    <row r="175" spans="1:50" s="63" customFormat="1" ht="26.25" customHeight="1">
      <c r="A175" s="82" t="s">
        <v>1157</v>
      </c>
      <c r="B175" s="83" t="str">
        <f t="shared" si="23"/>
        <v>04</v>
      </c>
      <c r="C175" s="69"/>
      <c r="D175" s="94"/>
      <c r="E175" s="69"/>
      <c r="F175" s="173" t="s">
        <v>1134</v>
      </c>
      <c r="G175" s="174"/>
      <c r="H175" s="174"/>
      <c r="I175" s="174"/>
      <c r="J175" s="174"/>
      <c r="K175" s="174"/>
      <c r="L175" s="175"/>
      <c r="M175" s="85" t="s">
        <v>133</v>
      </c>
      <c r="N175" s="86" t="s">
        <v>133</v>
      </c>
      <c r="O175" s="86" t="s">
        <v>321</v>
      </c>
      <c r="P175" s="88" t="s">
        <v>127</v>
      </c>
      <c r="Q175" s="100" t="s">
        <v>458</v>
      </c>
      <c r="R175" s="168" t="s">
        <v>1043</v>
      </c>
      <c r="S175" s="169"/>
      <c r="T175" s="169"/>
      <c r="U175" s="170"/>
      <c r="V175" s="89"/>
      <c r="W175" s="171" t="s">
        <v>1140</v>
      </c>
      <c r="X175" s="172"/>
      <c r="Y175" s="163"/>
      <c r="Z175" s="164"/>
      <c r="AA175" s="132"/>
      <c r="AC175" s="85"/>
      <c r="AD175" s="85"/>
      <c r="AE175" s="90"/>
      <c r="AF175" s="90"/>
      <c r="AG175" s="90"/>
      <c r="AH175" s="85"/>
      <c r="AI175" s="91"/>
      <c r="AJ175" s="90"/>
      <c r="AK175" s="90"/>
      <c r="AL175" s="90"/>
      <c r="AM175" s="90"/>
      <c r="AN175" s="85"/>
      <c r="AO175" s="90"/>
      <c r="AP175" s="92"/>
      <c r="AQ175" s="92"/>
      <c r="AR175" s="93"/>
      <c r="AT175" s="65"/>
      <c r="AU175" s="66"/>
      <c r="AV175" s="65"/>
      <c r="AW175" s="65"/>
      <c r="AX175" s="65"/>
    </row>
    <row r="176" spans="1:50" s="63" customFormat="1" ht="42" customHeight="1">
      <c r="A176" s="82" t="s">
        <v>1158</v>
      </c>
      <c r="B176" s="83" t="str">
        <f t="shared" si="23"/>
        <v>04</v>
      </c>
      <c r="C176" s="69"/>
      <c r="D176" s="94"/>
      <c r="E176" s="69"/>
      <c r="F176" s="173" t="s">
        <v>1135</v>
      </c>
      <c r="G176" s="174"/>
      <c r="H176" s="174"/>
      <c r="I176" s="174"/>
      <c r="J176" s="174"/>
      <c r="K176" s="174"/>
      <c r="L176" s="175"/>
      <c r="M176" s="85" t="s">
        <v>133</v>
      </c>
      <c r="N176" s="86" t="s">
        <v>133</v>
      </c>
      <c r="O176" s="86" t="s">
        <v>321</v>
      </c>
      <c r="P176" s="88" t="s">
        <v>127</v>
      </c>
      <c r="Q176" s="100" t="s">
        <v>458</v>
      </c>
      <c r="R176" s="168" t="s">
        <v>1043</v>
      </c>
      <c r="S176" s="169"/>
      <c r="T176" s="169"/>
      <c r="U176" s="170"/>
      <c r="V176" s="89"/>
      <c r="W176" s="171" t="s">
        <v>1141</v>
      </c>
      <c r="X176" s="172"/>
      <c r="Y176" s="163"/>
      <c r="Z176" s="164"/>
      <c r="AA176" s="132"/>
      <c r="AC176" s="85"/>
      <c r="AD176" s="85"/>
      <c r="AE176" s="90"/>
      <c r="AF176" s="90"/>
      <c r="AG176" s="90"/>
      <c r="AH176" s="85"/>
      <c r="AI176" s="91"/>
      <c r="AJ176" s="90"/>
      <c r="AK176" s="90"/>
      <c r="AL176" s="90"/>
      <c r="AM176" s="90"/>
      <c r="AN176" s="85"/>
      <c r="AO176" s="90"/>
      <c r="AP176" s="92"/>
      <c r="AQ176" s="92"/>
      <c r="AR176" s="93"/>
      <c r="AT176" s="65"/>
      <c r="AU176" s="66"/>
      <c r="AV176" s="65"/>
      <c r="AW176" s="65"/>
      <c r="AX176" s="65"/>
    </row>
    <row r="177" spans="1:50" s="63" customFormat="1" ht="42" customHeight="1">
      <c r="A177" s="82" t="s">
        <v>1159</v>
      </c>
      <c r="B177" s="83" t="str">
        <f t="shared" si="23"/>
        <v>02</v>
      </c>
      <c r="C177" s="69"/>
      <c r="D177" s="187" t="s">
        <v>839</v>
      </c>
      <c r="E177" s="202"/>
      <c r="F177" s="202"/>
      <c r="G177" s="202"/>
      <c r="H177" s="202"/>
      <c r="I177" s="202"/>
      <c r="J177" s="202"/>
      <c r="K177" s="202"/>
      <c r="L177" s="203"/>
      <c r="M177" s="85" t="s">
        <v>18</v>
      </c>
      <c r="N177" s="86" t="s">
        <v>133</v>
      </c>
      <c r="O177" s="87"/>
      <c r="P177" s="88"/>
      <c r="Q177" s="87"/>
      <c r="R177" s="168" t="s">
        <v>1350</v>
      </c>
      <c r="S177" s="169"/>
      <c r="T177" s="169"/>
      <c r="U177" s="170"/>
      <c r="V177" s="89"/>
      <c r="W177" s="171" t="s">
        <v>1143</v>
      </c>
      <c r="X177" s="172"/>
      <c r="Y177" s="198"/>
      <c r="Z177" s="199"/>
      <c r="AA177" s="132"/>
      <c r="AC177" s="85"/>
      <c r="AD177" s="85"/>
      <c r="AE177" s="90"/>
      <c r="AF177" s="90"/>
      <c r="AG177" s="90"/>
      <c r="AH177" s="85"/>
      <c r="AI177" s="91"/>
      <c r="AJ177" s="90"/>
      <c r="AK177" s="90"/>
      <c r="AL177" s="90"/>
      <c r="AM177" s="90"/>
      <c r="AN177" s="85"/>
      <c r="AO177" s="90"/>
      <c r="AP177" s="92"/>
      <c r="AQ177" s="92"/>
      <c r="AR177" s="93"/>
      <c r="AT177" s="65"/>
      <c r="AU177" s="66"/>
      <c r="AV177" s="65"/>
      <c r="AW177" s="65"/>
      <c r="AX177" s="65"/>
    </row>
    <row r="178" spans="1:50" s="63" customFormat="1" ht="42" customHeight="1">
      <c r="A178" s="82" t="s">
        <v>1160</v>
      </c>
      <c r="B178" s="83" t="str">
        <f t="shared" ref="B178:B207" si="34">IF(C178&lt;&gt;"","01",IF(D178&lt;&gt;"","02",IF(E178&lt;&gt;"","03",IF(F178&lt;&gt;"","04",IF(G178&lt;&gt;"","05",IF(H178&lt;&gt;"","06",IF(I178&lt;&gt;"","07",IF(J178&lt;&gt;"","08",IF(K178&lt;&gt;"","09","10")))))))))</f>
        <v>03</v>
      </c>
      <c r="C178" s="69"/>
      <c r="D178" s="69"/>
      <c r="E178" s="187" t="s">
        <v>1224</v>
      </c>
      <c r="F178" s="202"/>
      <c r="G178" s="202"/>
      <c r="H178" s="202"/>
      <c r="I178" s="202"/>
      <c r="J178" s="202"/>
      <c r="K178" s="202"/>
      <c r="L178" s="203"/>
      <c r="M178" s="85" t="s">
        <v>133</v>
      </c>
      <c r="N178" s="86" t="s">
        <v>133</v>
      </c>
      <c r="O178" s="87"/>
      <c r="P178" s="88"/>
      <c r="Q178" s="87"/>
      <c r="R178" s="168"/>
      <c r="S178" s="169"/>
      <c r="T178" s="169"/>
      <c r="U178" s="170"/>
      <c r="V178" s="89"/>
      <c r="W178" s="171" t="s">
        <v>1144</v>
      </c>
      <c r="X178" s="172"/>
      <c r="Y178" s="163"/>
      <c r="Z178" s="164"/>
      <c r="AA178" s="132"/>
      <c r="AC178" s="85"/>
      <c r="AD178" s="85"/>
      <c r="AE178" s="90"/>
      <c r="AF178" s="90"/>
      <c r="AG178" s="90"/>
      <c r="AH178" s="85"/>
      <c r="AI178" s="91"/>
      <c r="AJ178" s="90"/>
      <c r="AK178" s="90"/>
      <c r="AL178" s="90"/>
      <c r="AM178" s="90"/>
      <c r="AN178" s="85"/>
      <c r="AO178" s="90"/>
      <c r="AP178" s="92"/>
      <c r="AQ178" s="92"/>
      <c r="AR178" s="93"/>
      <c r="AT178" s="65"/>
      <c r="AU178" s="66"/>
      <c r="AV178" s="65"/>
      <c r="AW178" s="65"/>
      <c r="AX178" s="65"/>
    </row>
    <row r="179" spans="1:50" s="63" customFormat="1" ht="42" customHeight="1">
      <c r="A179" s="82" t="s">
        <v>1161</v>
      </c>
      <c r="B179" s="83" t="str">
        <f t="shared" si="34"/>
        <v>04</v>
      </c>
      <c r="C179" s="69"/>
      <c r="D179" s="69"/>
      <c r="E179" s="69"/>
      <c r="F179" s="165" t="s">
        <v>1127</v>
      </c>
      <c r="G179" s="166"/>
      <c r="H179" s="166"/>
      <c r="I179" s="166"/>
      <c r="J179" s="166"/>
      <c r="K179" s="166"/>
      <c r="L179" s="167"/>
      <c r="M179" s="85" t="s">
        <v>133</v>
      </c>
      <c r="N179" s="86" t="s">
        <v>133</v>
      </c>
      <c r="O179" s="87"/>
      <c r="P179" s="88"/>
      <c r="Q179" s="87"/>
      <c r="R179" s="168"/>
      <c r="S179" s="169"/>
      <c r="T179" s="169"/>
      <c r="U179" s="170"/>
      <c r="V179" s="89"/>
      <c r="W179" s="171" t="s">
        <v>1146</v>
      </c>
      <c r="X179" s="172"/>
      <c r="Y179" s="163"/>
      <c r="Z179" s="164"/>
      <c r="AA179" s="132"/>
      <c r="AC179" s="85"/>
      <c r="AD179" s="85"/>
      <c r="AE179" s="90"/>
      <c r="AF179" s="90"/>
      <c r="AG179" s="90"/>
      <c r="AH179" s="85"/>
      <c r="AI179" s="91"/>
      <c r="AJ179" s="90"/>
      <c r="AK179" s="90"/>
      <c r="AL179" s="90"/>
      <c r="AM179" s="90"/>
      <c r="AN179" s="85"/>
      <c r="AO179" s="90"/>
      <c r="AP179" s="92"/>
      <c r="AQ179" s="92"/>
      <c r="AR179" s="93"/>
      <c r="AT179" s="65"/>
      <c r="AU179" s="66"/>
      <c r="AV179" s="65"/>
      <c r="AW179" s="65"/>
      <c r="AX179" s="65"/>
    </row>
    <row r="180" spans="1:50" s="63" customFormat="1" ht="42" customHeight="1">
      <c r="A180" s="82" t="s">
        <v>1162</v>
      </c>
      <c r="B180" s="83" t="str">
        <f t="shared" si="34"/>
        <v>05</v>
      </c>
      <c r="C180" s="69"/>
      <c r="D180" s="69"/>
      <c r="E180" s="69"/>
      <c r="F180" s="69"/>
      <c r="G180" s="195" t="s">
        <v>1142</v>
      </c>
      <c r="H180" s="196"/>
      <c r="I180" s="196"/>
      <c r="J180" s="196"/>
      <c r="K180" s="196"/>
      <c r="L180" s="197"/>
      <c r="M180" s="85" t="s">
        <v>133</v>
      </c>
      <c r="N180" s="86" t="s">
        <v>133</v>
      </c>
      <c r="O180" s="86" t="s">
        <v>321</v>
      </c>
      <c r="P180" s="88" t="s">
        <v>127</v>
      </c>
      <c r="Q180" s="100" t="s">
        <v>458</v>
      </c>
      <c r="R180" s="168" t="s">
        <v>1043</v>
      </c>
      <c r="S180" s="169"/>
      <c r="T180" s="169"/>
      <c r="U180" s="170"/>
      <c r="V180" s="89"/>
      <c r="W180" s="171" t="s">
        <v>1147</v>
      </c>
      <c r="X180" s="172"/>
      <c r="Y180" s="198"/>
      <c r="Z180" s="199"/>
      <c r="AA180" s="132"/>
      <c r="AC180" s="85"/>
      <c r="AD180" s="85"/>
      <c r="AE180" s="90"/>
      <c r="AF180" s="90"/>
      <c r="AG180" s="90"/>
      <c r="AH180" s="85"/>
      <c r="AI180" s="91"/>
      <c r="AJ180" s="90"/>
      <c r="AK180" s="90"/>
      <c r="AL180" s="90"/>
      <c r="AM180" s="90"/>
      <c r="AN180" s="85"/>
      <c r="AO180" s="90"/>
      <c r="AP180" s="92"/>
      <c r="AQ180" s="92"/>
      <c r="AR180" s="93"/>
      <c r="AT180" s="65"/>
      <c r="AU180" s="66"/>
      <c r="AV180" s="65"/>
      <c r="AW180" s="65"/>
      <c r="AX180" s="65"/>
    </row>
    <row r="181" spans="1:50" s="63" customFormat="1" ht="42" customHeight="1">
      <c r="A181" s="82" t="s">
        <v>1163</v>
      </c>
      <c r="B181" s="83" t="str">
        <f t="shared" si="34"/>
        <v>05</v>
      </c>
      <c r="C181" s="69"/>
      <c r="D181" s="69"/>
      <c r="E181" s="69"/>
      <c r="F181" s="69"/>
      <c r="G181" s="168" t="s">
        <v>1148</v>
      </c>
      <c r="H181" s="169"/>
      <c r="I181" s="169"/>
      <c r="J181" s="169"/>
      <c r="K181" s="169"/>
      <c r="L181" s="170"/>
      <c r="M181" s="85" t="s">
        <v>133</v>
      </c>
      <c r="N181" s="86" t="s">
        <v>133</v>
      </c>
      <c r="O181" s="86" t="s">
        <v>321</v>
      </c>
      <c r="P181" s="88" t="s">
        <v>127</v>
      </c>
      <c r="Q181" s="100" t="s">
        <v>458</v>
      </c>
      <c r="R181" s="168" t="s">
        <v>1043</v>
      </c>
      <c r="S181" s="169"/>
      <c r="T181" s="169"/>
      <c r="U181" s="170"/>
      <c r="V181" s="89"/>
      <c r="W181" s="171" t="s">
        <v>1256</v>
      </c>
      <c r="X181" s="172"/>
      <c r="Y181" s="198"/>
      <c r="Z181" s="199"/>
      <c r="AA181" s="132"/>
      <c r="AC181" s="85"/>
      <c r="AD181" s="85"/>
      <c r="AE181" s="90"/>
      <c r="AF181" s="90"/>
      <c r="AG181" s="90"/>
      <c r="AH181" s="85"/>
      <c r="AI181" s="91"/>
      <c r="AJ181" s="90"/>
      <c r="AK181" s="90"/>
      <c r="AL181" s="90"/>
      <c r="AM181" s="90"/>
      <c r="AN181" s="85"/>
      <c r="AO181" s="90"/>
      <c r="AP181" s="92"/>
      <c r="AQ181" s="92"/>
      <c r="AR181" s="93"/>
      <c r="AT181" s="65"/>
      <c r="AU181" s="66"/>
      <c r="AV181" s="65"/>
      <c r="AW181" s="65"/>
      <c r="AX181" s="65"/>
    </row>
    <row r="182" spans="1:50" s="63" customFormat="1" ht="42" customHeight="1">
      <c r="A182" s="82" t="s">
        <v>1164</v>
      </c>
      <c r="B182" s="83" t="str">
        <f t="shared" si="34"/>
        <v>05</v>
      </c>
      <c r="C182" s="69"/>
      <c r="D182" s="94"/>
      <c r="E182" s="69"/>
      <c r="F182" s="69"/>
      <c r="G182" s="168" t="s">
        <v>1328</v>
      </c>
      <c r="H182" s="169"/>
      <c r="I182" s="169"/>
      <c r="J182" s="169"/>
      <c r="K182" s="169"/>
      <c r="L182" s="170"/>
      <c r="M182" s="85" t="s">
        <v>133</v>
      </c>
      <c r="N182" s="86" t="s">
        <v>133</v>
      </c>
      <c r="O182" s="86" t="s">
        <v>321</v>
      </c>
      <c r="P182" s="88" t="s">
        <v>127</v>
      </c>
      <c r="Q182" s="100" t="s">
        <v>458</v>
      </c>
      <c r="R182" s="168" t="s">
        <v>1043</v>
      </c>
      <c r="S182" s="169"/>
      <c r="T182" s="169"/>
      <c r="U182" s="170"/>
      <c r="V182" s="89"/>
      <c r="W182" s="171" t="s">
        <v>1149</v>
      </c>
      <c r="X182" s="172"/>
      <c r="Y182" s="163"/>
      <c r="Z182" s="164"/>
      <c r="AA182" s="132"/>
      <c r="AC182" s="85"/>
      <c r="AD182" s="85"/>
      <c r="AE182" s="90"/>
      <c r="AF182" s="90"/>
      <c r="AG182" s="90"/>
      <c r="AH182" s="85"/>
      <c r="AI182" s="91"/>
      <c r="AJ182" s="90"/>
      <c r="AK182" s="90"/>
      <c r="AL182" s="90"/>
      <c r="AM182" s="90"/>
      <c r="AN182" s="85"/>
      <c r="AO182" s="90"/>
      <c r="AP182" s="92"/>
      <c r="AQ182" s="92"/>
      <c r="AR182" s="93"/>
      <c r="AT182" s="65"/>
      <c r="AU182" s="66"/>
      <c r="AV182" s="65"/>
      <c r="AW182" s="65"/>
      <c r="AX182" s="65"/>
    </row>
    <row r="183" spans="1:50" s="63" customFormat="1" ht="42" customHeight="1">
      <c r="A183" s="82" t="s">
        <v>1165</v>
      </c>
      <c r="B183" s="83" t="str">
        <f t="shared" si="34"/>
        <v>04</v>
      </c>
      <c r="C183" s="69"/>
      <c r="D183" s="94"/>
      <c r="E183" s="69"/>
      <c r="F183" s="173" t="s">
        <v>1321</v>
      </c>
      <c r="G183" s="174"/>
      <c r="H183" s="174"/>
      <c r="I183" s="174"/>
      <c r="J183" s="174"/>
      <c r="K183" s="174"/>
      <c r="L183" s="175"/>
      <c r="M183" s="85" t="s">
        <v>133</v>
      </c>
      <c r="N183" s="86" t="s">
        <v>133</v>
      </c>
      <c r="O183" s="86" t="s">
        <v>321</v>
      </c>
      <c r="P183" s="88" t="s">
        <v>127</v>
      </c>
      <c r="Q183" s="100" t="s">
        <v>458</v>
      </c>
      <c r="R183" s="168" t="s">
        <v>1043</v>
      </c>
      <c r="S183" s="169"/>
      <c r="T183" s="169"/>
      <c r="U183" s="170"/>
      <c r="V183" s="89"/>
      <c r="W183" s="171" t="s">
        <v>1138</v>
      </c>
      <c r="X183" s="172"/>
      <c r="Y183" s="163"/>
      <c r="Z183" s="164"/>
      <c r="AA183" s="132"/>
      <c r="AC183" s="85"/>
      <c r="AD183" s="85"/>
      <c r="AE183" s="90"/>
      <c r="AF183" s="90"/>
      <c r="AG183" s="90"/>
      <c r="AH183" s="85"/>
      <c r="AI183" s="91"/>
      <c r="AJ183" s="90"/>
      <c r="AK183" s="90"/>
      <c r="AL183" s="90"/>
      <c r="AM183" s="90"/>
      <c r="AN183" s="85"/>
      <c r="AO183" s="90"/>
      <c r="AP183" s="92"/>
      <c r="AQ183" s="92"/>
      <c r="AR183" s="93"/>
      <c r="AT183" s="65"/>
      <c r="AU183" s="66"/>
      <c r="AV183" s="65"/>
      <c r="AW183" s="65"/>
      <c r="AX183" s="65"/>
    </row>
    <row r="184" spans="1:50" s="63" customFormat="1" ht="42" customHeight="1">
      <c r="A184" s="82" t="s">
        <v>1166</v>
      </c>
      <c r="B184" s="83" t="str">
        <f t="shared" si="34"/>
        <v>04</v>
      </c>
      <c r="C184" s="69"/>
      <c r="D184" s="94"/>
      <c r="E184" s="97"/>
      <c r="F184" s="173" t="s">
        <v>1322</v>
      </c>
      <c r="G184" s="174"/>
      <c r="H184" s="174"/>
      <c r="I184" s="174"/>
      <c r="J184" s="174"/>
      <c r="K184" s="174"/>
      <c r="L184" s="175"/>
      <c r="M184" s="85" t="s">
        <v>133</v>
      </c>
      <c r="N184" s="86" t="s">
        <v>133</v>
      </c>
      <c r="O184" s="86" t="s">
        <v>321</v>
      </c>
      <c r="P184" s="88" t="s">
        <v>127</v>
      </c>
      <c r="Q184" s="100" t="s">
        <v>458</v>
      </c>
      <c r="R184" s="168" t="s">
        <v>1043</v>
      </c>
      <c r="S184" s="169"/>
      <c r="T184" s="169"/>
      <c r="U184" s="170"/>
      <c r="V184" s="89"/>
      <c r="W184" s="171" t="s">
        <v>1150</v>
      </c>
      <c r="X184" s="172"/>
      <c r="Y184" s="163"/>
      <c r="Z184" s="164"/>
      <c r="AA184" s="132"/>
      <c r="AC184" s="85"/>
      <c r="AD184" s="85"/>
      <c r="AE184" s="90"/>
      <c r="AF184" s="90"/>
      <c r="AG184" s="90"/>
      <c r="AH184" s="85"/>
      <c r="AI184" s="91"/>
      <c r="AJ184" s="90"/>
      <c r="AK184" s="90"/>
      <c r="AL184" s="90"/>
      <c r="AM184" s="90"/>
      <c r="AN184" s="85"/>
      <c r="AO184" s="90"/>
      <c r="AP184" s="92"/>
      <c r="AQ184" s="92"/>
      <c r="AR184" s="93"/>
      <c r="AT184" s="65"/>
      <c r="AU184" s="66"/>
      <c r="AV184" s="65"/>
      <c r="AW184" s="65"/>
      <c r="AX184" s="65"/>
    </row>
    <row r="185" spans="1:50" s="63" customFormat="1" ht="36.75" customHeight="1">
      <c r="A185" s="82" t="s">
        <v>1167</v>
      </c>
      <c r="B185" s="83" t="str">
        <f t="shared" si="34"/>
        <v>02</v>
      </c>
      <c r="C185" s="69"/>
      <c r="D185" s="187" t="s">
        <v>1354</v>
      </c>
      <c r="E185" s="202"/>
      <c r="F185" s="202"/>
      <c r="G185" s="202"/>
      <c r="H185" s="202"/>
      <c r="I185" s="202"/>
      <c r="J185" s="202"/>
      <c r="K185" s="202"/>
      <c r="L185" s="203"/>
      <c r="M185" s="85" t="s">
        <v>18</v>
      </c>
      <c r="N185" s="86" t="s">
        <v>133</v>
      </c>
      <c r="O185" s="87"/>
      <c r="P185" s="88"/>
      <c r="Q185" s="87"/>
      <c r="R185" s="168" t="s">
        <v>1355</v>
      </c>
      <c r="S185" s="169"/>
      <c r="T185" s="169"/>
      <c r="U185" s="170"/>
      <c r="V185" s="89"/>
      <c r="W185" s="171" t="s">
        <v>1316</v>
      </c>
      <c r="X185" s="172"/>
      <c r="Y185" s="198" t="s">
        <v>1351</v>
      </c>
      <c r="Z185" s="199"/>
      <c r="AA185" s="132"/>
      <c r="AC185" s="85"/>
      <c r="AD185" s="85"/>
      <c r="AE185" s="90"/>
      <c r="AF185" s="90"/>
      <c r="AG185" s="90" t="str">
        <f t="shared" si="24"/>
        <v/>
      </c>
      <c r="AH185" s="85"/>
      <c r="AI185" s="91"/>
      <c r="AJ185" s="90" t="str">
        <f t="shared" si="25"/>
        <v/>
      </c>
      <c r="AK185" s="90" t="str">
        <f t="shared" si="26"/>
        <v/>
      </c>
      <c r="AL185" s="90" t="str">
        <f t="shared" si="27"/>
        <v/>
      </c>
      <c r="AM185" s="90" t="str">
        <f t="shared" si="28"/>
        <v/>
      </c>
      <c r="AN185" s="85" t="s">
        <v>545</v>
      </c>
      <c r="AO185" s="90" t="str">
        <f t="shared" si="29"/>
        <v>Hokokusho_05_4</v>
      </c>
      <c r="AP185" s="92">
        <f t="shared" ref="AP185:AP194" si="35">IF(AO185&lt;&gt;"",COUNTIF(AO:AO,AO185),"")</f>
        <v>1</v>
      </c>
      <c r="AQ185" s="92" t="str">
        <f>IF(AND(AO185&lt;&gt;"",AP185&gt;1),COUNTIF(AO$9:AO185,AO185),"")</f>
        <v/>
      </c>
      <c r="AR185" s="93" t="str">
        <f t="shared" si="31"/>
        <v/>
      </c>
      <c r="AT185" s="65" t="s">
        <v>730</v>
      </c>
      <c r="AU185" s="66" t="s">
        <v>641</v>
      </c>
      <c r="AV185" s="65" t="str">
        <f>IF(COUNTIF($AW$12:$AW185,$AW185)&gt;=2,"//","")</f>
        <v/>
      </c>
      <c r="AW185" s="65" t="str">
        <f t="shared" si="32"/>
        <v>public static final String TABLE053 = "第5表-3";</v>
      </c>
      <c r="AX185" s="65" t="str">
        <f t="shared" si="33"/>
        <v>XmlConstantGhg1.TABLE053</v>
      </c>
    </row>
    <row r="186" spans="1:50" s="63" customFormat="1" ht="12.75" customHeight="1">
      <c r="A186" s="82" t="s">
        <v>1168</v>
      </c>
      <c r="B186" s="83" t="str">
        <f t="shared" si="34"/>
        <v>03</v>
      </c>
      <c r="C186" s="69"/>
      <c r="D186" s="69"/>
      <c r="E186" s="239" t="s">
        <v>339</v>
      </c>
      <c r="F186" s="188"/>
      <c r="G186" s="188"/>
      <c r="H186" s="188"/>
      <c r="I186" s="188"/>
      <c r="J186" s="188"/>
      <c r="K186" s="188"/>
      <c r="L186" s="189"/>
      <c r="M186" s="85" t="s">
        <v>18</v>
      </c>
      <c r="N186" s="86" t="s">
        <v>133</v>
      </c>
      <c r="O186" s="87"/>
      <c r="P186" s="88"/>
      <c r="Q186" s="87"/>
      <c r="R186" s="168"/>
      <c r="S186" s="169"/>
      <c r="T186" s="169"/>
      <c r="U186" s="170"/>
      <c r="V186" s="89"/>
      <c r="W186" s="171" t="s">
        <v>200</v>
      </c>
      <c r="X186" s="172"/>
      <c r="Y186" s="163"/>
      <c r="Z186" s="164"/>
      <c r="AC186" s="85"/>
      <c r="AD186" s="85"/>
      <c r="AE186" s="90"/>
      <c r="AF186" s="90"/>
      <c r="AG186" s="90" t="str">
        <f t="shared" si="24"/>
        <v/>
      </c>
      <c r="AH186" s="85"/>
      <c r="AI186" s="91"/>
      <c r="AJ186" s="90" t="str">
        <f t="shared" si="25"/>
        <v/>
      </c>
      <c r="AK186" s="90" t="str">
        <f t="shared" si="26"/>
        <v/>
      </c>
      <c r="AL186" s="90" t="str">
        <f t="shared" si="27"/>
        <v/>
      </c>
      <c r="AM186" s="90" t="str">
        <f t="shared" si="28"/>
        <v/>
      </c>
      <c r="AN186" s="85" t="s">
        <v>547</v>
      </c>
      <c r="AO186" s="90" t="str">
        <f t="shared" si="29"/>
        <v/>
      </c>
      <c r="AP186" s="92" t="str">
        <f t="shared" si="35"/>
        <v/>
      </c>
      <c r="AQ186" s="92" t="str">
        <f>IF(AND(AO186&lt;&gt;"",AP186&gt;1),COUNTIF(AO$9:AO186,AO186),"")</f>
        <v/>
      </c>
      <c r="AR186" s="93" t="str">
        <f t="shared" si="31"/>
        <v/>
      </c>
      <c r="AT186" s="65" t="s">
        <v>731</v>
      </c>
      <c r="AU186" s="66" t="s">
        <v>642</v>
      </c>
      <c r="AV186" s="65" t="str">
        <f>IF(COUNTIF($AW$12:$AW186,$AW186)&gt;=2,"//","")</f>
        <v/>
      </c>
      <c r="AW186" s="65" t="str">
        <f t="shared" si="32"/>
        <v>public static final String TABLE053_SAKUGENARRAY = "海外認証削減量情報Array";</v>
      </c>
      <c r="AX186" s="65" t="str">
        <f t="shared" si="33"/>
        <v>XmlConstantGhg1.TABLE053_SAKUGENARRAY</v>
      </c>
    </row>
    <row r="187" spans="1:50" s="63" customFormat="1" ht="13.35" customHeight="1">
      <c r="A187" s="82" t="s">
        <v>1169</v>
      </c>
      <c r="B187" s="83" t="str">
        <f t="shared" si="34"/>
        <v>04</v>
      </c>
      <c r="C187" s="69"/>
      <c r="D187" s="69"/>
      <c r="E187" s="69"/>
      <c r="F187" s="165" t="s">
        <v>340</v>
      </c>
      <c r="G187" s="166"/>
      <c r="H187" s="166"/>
      <c r="I187" s="166"/>
      <c r="J187" s="166"/>
      <c r="K187" s="166"/>
      <c r="L187" s="167"/>
      <c r="M187" s="85" t="s">
        <v>18</v>
      </c>
      <c r="N187" s="86" t="s">
        <v>335</v>
      </c>
      <c r="O187" s="87"/>
      <c r="P187" s="88"/>
      <c r="Q187" s="87"/>
      <c r="R187" s="168"/>
      <c r="S187" s="169"/>
      <c r="T187" s="169"/>
      <c r="U187" s="170"/>
      <c r="V187" s="89"/>
      <c r="W187" s="171" t="s">
        <v>201</v>
      </c>
      <c r="X187" s="172"/>
      <c r="Y187" s="163"/>
      <c r="Z187" s="164"/>
      <c r="AC187" s="85"/>
      <c r="AD187" s="85"/>
      <c r="AE187" s="90"/>
      <c r="AF187" s="90"/>
      <c r="AG187" s="90" t="str">
        <f t="shared" si="24"/>
        <v/>
      </c>
      <c r="AH187" s="85"/>
      <c r="AI187" s="91"/>
      <c r="AJ187" s="90" t="str">
        <f t="shared" si="25"/>
        <v/>
      </c>
      <c r="AK187" s="90" t="str">
        <f t="shared" si="26"/>
        <v/>
      </c>
      <c r="AL187" s="90" t="str">
        <f t="shared" si="27"/>
        <v/>
      </c>
      <c r="AM187" s="90" t="str">
        <f t="shared" si="28"/>
        <v/>
      </c>
      <c r="AN187" s="85" t="s">
        <v>548</v>
      </c>
      <c r="AO187" s="90" t="str">
        <f t="shared" si="29"/>
        <v>Sakugen</v>
      </c>
      <c r="AP187" s="92">
        <f t="shared" si="35"/>
        <v>2</v>
      </c>
      <c r="AQ187" s="92">
        <f>IF(AND(AO187&lt;&gt;"",AP187&gt;1),COUNTIF(AO$9:AO187,AO187),"")</f>
        <v>2</v>
      </c>
      <c r="AR187" s="93" t="str">
        <f t="shared" si="31"/>
        <v>Sakugen02</v>
      </c>
      <c r="AT187" s="65" t="s">
        <v>732</v>
      </c>
      <c r="AU187" s="66" t="s">
        <v>643</v>
      </c>
      <c r="AV187" s="65" t="str">
        <f>IF(COUNTIF($AW$12:$AW187,$AW187)&gt;=2,"//","")</f>
        <v/>
      </c>
      <c r="AW187" s="65" t="str">
        <f t="shared" si="32"/>
        <v>public static final String TABLE053_SAKUGEN = "海外認証削減量情報";</v>
      </c>
      <c r="AX187" s="65" t="str">
        <f t="shared" si="33"/>
        <v>XmlConstantGhg1.TABLE053_SAKUGEN</v>
      </c>
    </row>
    <row r="188" spans="1:50" s="63" customFormat="1" ht="45.6" customHeight="1">
      <c r="A188" s="82" t="s">
        <v>1170</v>
      </c>
      <c r="B188" s="83" t="str">
        <f t="shared" si="34"/>
        <v>05</v>
      </c>
      <c r="C188" s="69"/>
      <c r="D188" s="69"/>
      <c r="E188" s="69"/>
      <c r="F188" s="69"/>
      <c r="G188" s="195" t="s">
        <v>180</v>
      </c>
      <c r="H188" s="196"/>
      <c r="I188" s="196"/>
      <c r="J188" s="196"/>
      <c r="K188" s="196"/>
      <c r="L188" s="197"/>
      <c r="M188" s="85" t="s">
        <v>133</v>
      </c>
      <c r="N188" s="86" t="s">
        <v>18</v>
      </c>
      <c r="O188" s="86" t="s">
        <v>321</v>
      </c>
      <c r="P188" s="88" t="s">
        <v>125</v>
      </c>
      <c r="Q188" s="87" t="s">
        <v>315</v>
      </c>
      <c r="R188" s="168" t="s">
        <v>523</v>
      </c>
      <c r="S188" s="169"/>
      <c r="T188" s="169"/>
      <c r="U188" s="170"/>
      <c r="V188" s="89"/>
      <c r="W188" s="171" t="s">
        <v>207</v>
      </c>
      <c r="X188" s="172"/>
      <c r="Y188" s="198" t="s">
        <v>512</v>
      </c>
      <c r="Z188" s="199"/>
      <c r="AC188" s="85"/>
      <c r="AD188" s="85" t="s">
        <v>488</v>
      </c>
      <c r="AE188" s="90" t="s">
        <v>780</v>
      </c>
      <c r="AF188" s="90" t="s">
        <v>780</v>
      </c>
      <c r="AG188" s="90" t="str">
        <f t="shared" si="24"/>
        <v/>
      </c>
      <c r="AH188" s="85" t="s">
        <v>551</v>
      </c>
      <c r="AI188" s="91" t="s">
        <v>16</v>
      </c>
      <c r="AJ188" s="90" t="str">
        <f t="shared" si="25"/>
        <v/>
      </c>
      <c r="AK188" s="90" t="str">
        <f t="shared" si="26"/>
        <v/>
      </c>
      <c r="AL188" s="90" t="str">
        <f t="shared" si="27"/>
        <v/>
      </c>
      <c r="AM188" s="90" t="str">
        <f t="shared" si="28"/>
        <v/>
      </c>
      <c r="AN188" s="85" t="s">
        <v>546</v>
      </c>
      <c r="AO188" s="90" t="str">
        <f t="shared" si="29"/>
        <v/>
      </c>
      <c r="AP188" s="92" t="str">
        <f t="shared" si="35"/>
        <v/>
      </c>
      <c r="AQ188" s="92" t="str">
        <f>IF(AND(AO188&lt;&gt;"",AP188&gt;1),COUNTIF(AO$9:AO188,AO188),"")</f>
        <v/>
      </c>
      <c r="AR188" s="93" t="str">
        <f t="shared" si="31"/>
        <v/>
      </c>
      <c r="AT188" s="65" t="s">
        <v>733</v>
      </c>
      <c r="AU188" s="66" t="s">
        <v>644</v>
      </c>
      <c r="AV188" s="65" t="str">
        <f>IF(COUNTIF($AW$12:$AW188,$AW188)&gt;=2,"//","")</f>
        <v/>
      </c>
      <c r="AW188" s="65" t="str">
        <f t="shared" si="32"/>
        <v>public static final String TABLE053_SAKUGEN_SHUBETSU = "海外認証削減量情報/削減量種別";</v>
      </c>
      <c r="AX188" s="65" t="str">
        <f t="shared" si="33"/>
        <v>XmlConstantGhg1.TABLE053_SAKUGEN_SHUBETSU</v>
      </c>
    </row>
    <row r="189" spans="1:50" s="63" customFormat="1" ht="12.75" customHeight="1">
      <c r="A189" s="82" t="s">
        <v>1171</v>
      </c>
      <c r="B189" s="83" t="str">
        <f t="shared" si="34"/>
        <v>05</v>
      </c>
      <c r="C189" s="69"/>
      <c r="D189" s="69"/>
      <c r="E189" s="69"/>
      <c r="F189" s="69"/>
      <c r="G189" s="239" t="s">
        <v>176</v>
      </c>
      <c r="H189" s="188"/>
      <c r="I189" s="188"/>
      <c r="J189" s="188"/>
      <c r="K189" s="188"/>
      <c r="L189" s="189"/>
      <c r="M189" s="85" t="s">
        <v>18</v>
      </c>
      <c r="N189" s="86" t="s">
        <v>133</v>
      </c>
      <c r="O189" s="87"/>
      <c r="P189" s="88"/>
      <c r="Q189" s="87"/>
      <c r="R189" s="195"/>
      <c r="S189" s="196"/>
      <c r="T189" s="196"/>
      <c r="U189" s="197"/>
      <c r="V189" s="89"/>
      <c r="W189" s="171" t="s">
        <v>208</v>
      </c>
      <c r="X189" s="172"/>
      <c r="Y189" s="198"/>
      <c r="Z189" s="199"/>
      <c r="AC189" s="85"/>
      <c r="AD189" s="85"/>
      <c r="AE189" s="90"/>
      <c r="AF189" s="90"/>
      <c r="AG189" s="90" t="str">
        <f t="shared" si="24"/>
        <v/>
      </c>
      <c r="AH189" s="85"/>
      <c r="AI189" s="91"/>
      <c r="AJ189" s="90" t="str">
        <f t="shared" si="25"/>
        <v/>
      </c>
      <c r="AK189" s="90" t="str">
        <f t="shared" si="26"/>
        <v/>
      </c>
      <c r="AL189" s="90" t="str">
        <f t="shared" si="27"/>
        <v/>
      </c>
      <c r="AM189" s="90" t="str">
        <f t="shared" si="28"/>
        <v/>
      </c>
      <c r="AN189" s="85" t="s">
        <v>547</v>
      </c>
      <c r="AO189" s="90" t="str">
        <f t="shared" si="29"/>
        <v/>
      </c>
      <c r="AP189" s="92" t="str">
        <f t="shared" si="35"/>
        <v/>
      </c>
      <c r="AQ189" s="92" t="str">
        <f>IF(AND(AO189&lt;&gt;"",AP189&gt;1),COUNTIF(AO$9:AO189,AO189),"")</f>
        <v/>
      </c>
      <c r="AR189" s="93" t="str">
        <f t="shared" si="31"/>
        <v/>
      </c>
      <c r="AT189" s="65" t="s">
        <v>734</v>
      </c>
      <c r="AU189" s="66" t="s">
        <v>643</v>
      </c>
      <c r="AV189" s="65" t="str">
        <f>IF(COUNTIF($AW$12:$AW189,$AW189)&gt;=2,"//","")</f>
        <v/>
      </c>
      <c r="AW189" s="65" t="str">
        <f t="shared" si="32"/>
        <v>public static final String TABLE053_SAKUGEN_MEISAIARRAY = "海外認証削減量情報";</v>
      </c>
      <c r="AX189" s="65" t="str">
        <f t="shared" si="33"/>
        <v>XmlConstantGhg1.TABLE053_SAKUGEN_MEISAIARRAY</v>
      </c>
    </row>
    <row r="190" spans="1:50" s="63" customFormat="1" ht="12.75" customHeight="1">
      <c r="A190" s="82" t="s">
        <v>1172</v>
      </c>
      <c r="B190" s="83" t="str">
        <f t="shared" si="34"/>
        <v>06</v>
      </c>
      <c r="C190" s="69"/>
      <c r="D190" s="69"/>
      <c r="E190" s="69"/>
      <c r="F190" s="69"/>
      <c r="G190" s="69"/>
      <c r="H190" s="239" t="s">
        <v>177</v>
      </c>
      <c r="I190" s="188"/>
      <c r="J190" s="188"/>
      <c r="K190" s="188"/>
      <c r="L190" s="189"/>
      <c r="M190" s="85" t="s">
        <v>18</v>
      </c>
      <c r="N190" s="86" t="s">
        <v>337</v>
      </c>
      <c r="O190" s="87"/>
      <c r="P190" s="88"/>
      <c r="Q190" s="87"/>
      <c r="R190" s="195"/>
      <c r="S190" s="196"/>
      <c r="T190" s="196"/>
      <c r="U190" s="197"/>
      <c r="V190" s="89"/>
      <c r="W190" s="171" t="s">
        <v>209</v>
      </c>
      <c r="X190" s="172"/>
      <c r="Y190" s="198"/>
      <c r="Z190" s="199"/>
      <c r="AC190" s="85"/>
      <c r="AD190" s="85"/>
      <c r="AE190" s="90"/>
      <c r="AF190" s="90"/>
      <c r="AG190" s="90" t="str">
        <f t="shared" si="24"/>
        <v/>
      </c>
      <c r="AH190" s="85"/>
      <c r="AI190" s="91"/>
      <c r="AJ190" s="90" t="str">
        <f t="shared" si="25"/>
        <v/>
      </c>
      <c r="AK190" s="90" t="str">
        <f t="shared" si="26"/>
        <v/>
      </c>
      <c r="AL190" s="90" t="str">
        <f t="shared" si="27"/>
        <v/>
      </c>
      <c r="AM190" s="90" t="str">
        <f t="shared" si="28"/>
        <v/>
      </c>
      <c r="AN190" s="85" t="s">
        <v>548</v>
      </c>
      <c r="AO190" s="90" t="str">
        <f t="shared" si="29"/>
        <v>Meisai</v>
      </c>
      <c r="AP190" s="92">
        <f t="shared" si="35"/>
        <v>2</v>
      </c>
      <c r="AQ190" s="92">
        <f>IF(AND(AO190&lt;&gt;"",AP190&gt;1),COUNTIF(AO$9:AO190,AO190),"")</f>
        <v>2</v>
      </c>
      <c r="AR190" s="93" t="str">
        <f t="shared" si="31"/>
        <v>Meisai02</v>
      </c>
      <c r="AT190" s="65" t="s">
        <v>792</v>
      </c>
      <c r="AU190" s="66" t="s">
        <v>645</v>
      </c>
      <c r="AV190" s="65" t="str">
        <f>IF(COUNTIF($AW$12:$AW190,$AW190)&gt;=2,"//","")</f>
        <v/>
      </c>
      <c r="AW190" s="65" t="str">
        <f t="shared" si="32"/>
        <v>public static final String TABLE053_SAKUGEN_MEISAIARRAY_MEISAI = "海外認証削減量情報/明細";</v>
      </c>
      <c r="AX190" s="65" t="str">
        <f t="shared" si="33"/>
        <v>XmlConstantGhg1.TABLE053_SAKUGEN_MEISAIARRAY_MEISAI</v>
      </c>
    </row>
    <row r="191" spans="1:50" s="63" customFormat="1" ht="45.6" customHeight="1">
      <c r="A191" s="82" t="s">
        <v>1173</v>
      </c>
      <c r="B191" s="83" t="str">
        <f t="shared" si="34"/>
        <v>07</v>
      </c>
      <c r="C191" s="69"/>
      <c r="D191" s="69"/>
      <c r="E191" s="69"/>
      <c r="F191" s="69"/>
      <c r="G191" s="95"/>
      <c r="H191" s="95"/>
      <c r="I191" s="195" t="s">
        <v>361</v>
      </c>
      <c r="J191" s="196"/>
      <c r="K191" s="196"/>
      <c r="L191" s="197"/>
      <c r="M191" s="85" t="s">
        <v>133</v>
      </c>
      <c r="N191" s="86" t="s">
        <v>18</v>
      </c>
      <c r="O191" s="86" t="s">
        <v>321</v>
      </c>
      <c r="P191" s="88" t="s">
        <v>125</v>
      </c>
      <c r="Q191" s="87" t="s">
        <v>316</v>
      </c>
      <c r="R191" s="195" t="s">
        <v>334</v>
      </c>
      <c r="S191" s="196"/>
      <c r="T191" s="196"/>
      <c r="U191" s="197"/>
      <c r="V191" s="89"/>
      <c r="W191" s="171" t="s">
        <v>360</v>
      </c>
      <c r="X191" s="172"/>
      <c r="Y191" s="198" t="s">
        <v>512</v>
      </c>
      <c r="Z191" s="199"/>
      <c r="AC191" s="85"/>
      <c r="AD191" s="85" t="s">
        <v>488</v>
      </c>
      <c r="AE191" s="90" t="s">
        <v>780</v>
      </c>
      <c r="AF191" s="90" t="s">
        <v>781</v>
      </c>
      <c r="AG191" s="90" t="str">
        <f t="shared" si="24"/>
        <v/>
      </c>
      <c r="AH191" s="85" t="s">
        <v>551</v>
      </c>
      <c r="AI191" s="91" t="s">
        <v>102</v>
      </c>
      <c r="AJ191" s="90" t="str">
        <f t="shared" si="25"/>
        <v>○</v>
      </c>
      <c r="AK191" s="90" t="str">
        <f t="shared" si="26"/>
        <v/>
      </c>
      <c r="AL191" s="90" t="str">
        <f t="shared" si="27"/>
        <v>文字列</v>
      </c>
      <c r="AM191" s="90" t="str">
        <f t="shared" si="28"/>
        <v>100</v>
      </c>
      <c r="AN191" s="85" t="s">
        <v>546</v>
      </c>
      <c r="AO191" s="90" t="str">
        <f t="shared" si="29"/>
        <v/>
      </c>
      <c r="AP191" s="92" t="str">
        <f t="shared" si="35"/>
        <v/>
      </c>
      <c r="AQ191" s="92" t="str">
        <f>IF(AND(AO191&lt;&gt;"",AP191&gt;1),COUNTIF(AO$9:AO191,AO191),"")</f>
        <v/>
      </c>
      <c r="AR191" s="93" t="str">
        <f t="shared" si="31"/>
        <v/>
      </c>
      <c r="AT191" s="65" t="s">
        <v>735</v>
      </c>
      <c r="AU191" s="66" t="s">
        <v>646</v>
      </c>
      <c r="AV191" s="65" t="str">
        <f>IF(COUNTIF($AW$12:$AW191,$AW191)&gt;=2,"//","")</f>
        <v/>
      </c>
      <c r="AW191" s="65" t="str">
        <f t="shared" si="32"/>
        <v>public static final String TABLE053_SAKUGEN_MEISAI_SHIKIBETSUNO = "海外認証削減量情報/明細/識別番号";</v>
      </c>
      <c r="AX191" s="65" t="str">
        <f t="shared" si="33"/>
        <v>XmlConstantGhg1.TABLE053_SAKUGEN_MEISAI_SHIKIBETSUNO</v>
      </c>
    </row>
    <row r="192" spans="1:50" s="63" customFormat="1" ht="45.6" customHeight="1">
      <c r="A192" s="82" t="s">
        <v>1174</v>
      </c>
      <c r="B192" s="83" t="str">
        <f t="shared" si="34"/>
        <v>07</v>
      </c>
      <c r="C192" s="69"/>
      <c r="D192" s="69"/>
      <c r="E192" s="69"/>
      <c r="F192" s="69"/>
      <c r="G192" s="95"/>
      <c r="H192" s="95"/>
      <c r="I192" s="195" t="s">
        <v>461</v>
      </c>
      <c r="J192" s="196"/>
      <c r="K192" s="196"/>
      <c r="L192" s="197"/>
      <c r="M192" s="85" t="s">
        <v>133</v>
      </c>
      <c r="N192" s="86" t="s">
        <v>18</v>
      </c>
      <c r="O192" s="86" t="s">
        <v>321</v>
      </c>
      <c r="P192" s="88" t="s">
        <v>124</v>
      </c>
      <c r="Q192" s="87" t="s">
        <v>319</v>
      </c>
      <c r="R192" s="195" t="s">
        <v>218</v>
      </c>
      <c r="S192" s="196"/>
      <c r="T192" s="196"/>
      <c r="U192" s="197"/>
      <c r="V192" s="89"/>
      <c r="W192" s="171" t="s">
        <v>389</v>
      </c>
      <c r="X192" s="172"/>
      <c r="Y192" s="198" t="s">
        <v>512</v>
      </c>
      <c r="Z192" s="199"/>
      <c r="AC192" s="85"/>
      <c r="AD192" s="85" t="s">
        <v>488</v>
      </c>
      <c r="AE192" s="90" t="s">
        <v>780</v>
      </c>
      <c r="AF192" s="90" t="s">
        <v>781</v>
      </c>
      <c r="AG192" s="90" t="str">
        <f t="shared" si="24"/>
        <v/>
      </c>
      <c r="AH192" s="85" t="s">
        <v>528</v>
      </c>
      <c r="AI192" s="91"/>
      <c r="AJ192" s="90" t="str">
        <f t="shared" si="25"/>
        <v>○</v>
      </c>
      <c r="AK192" s="90" t="str">
        <f t="shared" si="26"/>
        <v/>
      </c>
      <c r="AL192" s="90" t="str">
        <f t="shared" si="27"/>
        <v>日付</v>
      </c>
      <c r="AM192" s="90" t="str">
        <f t="shared" si="28"/>
        <v/>
      </c>
      <c r="AN192" s="85" t="s">
        <v>546</v>
      </c>
      <c r="AO192" s="90" t="str">
        <f t="shared" si="29"/>
        <v/>
      </c>
      <c r="AP192" s="92" t="str">
        <f t="shared" si="35"/>
        <v/>
      </c>
      <c r="AQ192" s="92" t="str">
        <f>IF(AND(AO192&lt;&gt;"",AP192&gt;1),COUNTIF(AO$9:AO192,AO192),"")</f>
        <v/>
      </c>
      <c r="AR192" s="93" t="str">
        <f t="shared" si="31"/>
        <v/>
      </c>
      <c r="AT192" s="65" t="s">
        <v>736</v>
      </c>
      <c r="AU192" s="66" t="s">
        <v>647</v>
      </c>
      <c r="AV192" s="65" t="str">
        <f>IF(COUNTIF($AW$12:$AW192,$AW192)&gt;=2,"//","")</f>
        <v/>
      </c>
      <c r="AW192" s="65" t="str">
        <f t="shared" si="32"/>
        <v>public static final String TABLE053_SAKUGEN_MEISAI_MUKOKABI = "海外認証削減量情報/明細/無効化日";</v>
      </c>
      <c r="AX192" s="65" t="str">
        <f t="shared" si="33"/>
        <v>XmlConstantGhg1.TABLE053_SAKUGEN_MEISAI_MUKOKABI</v>
      </c>
    </row>
    <row r="193" spans="1:50" s="63" customFormat="1" ht="45.6" customHeight="1">
      <c r="A193" s="82" t="s">
        <v>1175</v>
      </c>
      <c r="B193" s="83" t="str">
        <f t="shared" si="34"/>
        <v>07</v>
      </c>
      <c r="C193" s="69"/>
      <c r="D193" s="69"/>
      <c r="E193" s="69"/>
      <c r="F193" s="69"/>
      <c r="G193" s="95"/>
      <c r="H193" s="104"/>
      <c r="I193" s="195" t="s">
        <v>462</v>
      </c>
      <c r="J193" s="196"/>
      <c r="K193" s="196"/>
      <c r="L193" s="197"/>
      <c r="M193" s="85" t="s">
        <v>133</v>
      </c>
      <c r="N193" s="86" t="s">
        <v>18</v>
      </c>
      <c r="O193" s="86" t="s">
        <v>321</v>
      </c>
      <c r="P193" s="88" t="s">
        <v>127</v>
      </c>
      <c r="Q193" s="103" t="s">
        <v>458</v>
      </c>
      <c r="R193" s="168" t="s">
        <v>460</v>
      </c>
      <c r="S193" s="169"/>
      <c r="T193" s="169"/>
      <c r="U193" s="170"/>
      <c r="V193" s="89"/>
      <c r="W193" s="171" t="s">
        <v>390</v>
      </c>
      <c r="X193" s="172"/>
      <c r="Y193" s="198" t="s">
        <v>512</v>
      </c>
      <c r="Z193" s="199"/>
      <c r="AC193" s="85"/>
      <c r="AD193" s="85" t="s">
        <v>488</v>
      </c>
      <c r="AE193" s="90" t="s">
        <v>780</v>
      </c>
      <c r="AF193" s="90" t="s">
        <v>781</v>
      </c>
      <c r="AG193" s="90" t="str">
        <f t="shared" si="24"/>
        <v/>
      </c>
      <c r="AH193" s="85" t="s">
        <v>549</v>
      </c>
      <c r="AI193" s="91">
        <v>15</v>
      </c>
      <c r="AJ193" s="90" t="str">
        <f t="shared" si="25"/>
        <v>○</v>
      </c>
      <c r="AK193" s="90" t="str">
        <f t="shared" si="26"/>
        <v/>
      </c>
      <c r="AL193" s="90" t="str">
        <f t="shared" si="27"/>
        <v>数値</v>
      </c>
      <c r="AM193" s="90">
        <f t="shared" si="28"/>
        <v>15</v>
      </c>
      <c r="AN193" s="85" t="s">
        <v>546</v>
      </c>
      <c r="AO193" s="90" t="str">
        <f t="shared" si="29"/>
        <v/>
      </c>
      <c r="AP193" s="92" t="str">
        <f t="shared" si="35"/>
        <v/>
      </c>
      <c r="AQ193" s="92" t="str">
        <f>IF(AND(AO193&lt;&gt;"",AP193&gt;1),COUNTIF(AO$9:AO193,AO193),"")</f>
        <v/>
      </c>
      <c r="AR193" s="93" t="str">
        <f t="shared" si="31"/>
        <v/>
      </c>
      <c r="AT193" s="65" t="s">
        <v>737</v>
      </c>
      <c r="AU193" s="66" t="s">
        <v>648</v>
      </c>
      <c r="AV193" s="65" t="str">
        <f>IF(COUNTIF($AW$12:$AW193,$AW193)&gt;=2,"//","")</f>
        <v/>
      </c>
      <c r="AW193" s="65" t="str">
        <f t="shared" si="32"/>
        <v>public static final String TABLE053_SAKUGEN_MEISAI_MUKOKARYO = "海外認証削減量情報/明細/無効化量";</v>
      </c>
      <c r="AX193" s="65" t="str">
        <f t="shared" si="33"/>
        <v>XmlConstantGhg1.TABLE053_SAKUGEN_MEISAI_MUKOKARYO</v>
      </c>
    </row>
    <row r="194" spans="1:50" s="63" customFormat="1" ht="45.6" customHeight="1">
      <c r="A194" s="82" t="s">
        <v>1176</v>
      </c>
      <c r="B194" s="83" t="str">
        <f t="shared" si="34"/>
        <v>05</v>
      </c>
      <c r="C194" s="69"/>
      <c r="D194" s="97"/>
      <c r="E194" s="97"/>
      <c r="F194" s="97"/>
      <c r="G194" s="195" t="s">
        <v>132</v>
      </c>
      <c r="H194" s="196"/>
      <c r="I194" s="196"/>
      <c r="J194" s="196"/>
      <c r="K194" s="196"/>
      <c r="L194" s="197"/>
      <c r="M194" s="85" t="s">
        <v>133</v>
      </c>
      <c r="N194" s="86" t="s">
        <v>18</v>
      </c>
      <c r="O194" s="86" t="s">
        <v>464</v>
      </c>
      <c r="P194" s="88" t="s">
        <v>127</v>
      </c>
      <c r="Q194" s="103" t="s">
        <v>458</v>
      </c>
      <c r="R194" s="168" t="s">
        <v>465</v>
      </c>
      <c r="S194" s="169"/>
      <c r="T194" s="169"/>
      <c r="U194" s="170"/>
      <c r="V194" s="89"/>
      <c r="W194" s="171" t="s">
        <v>391</v>
      </c>
      <c r="X194" s="172"/>
      <c r="Y194" s="198" t="s">
        <v>512</v>
      </c>
      <c r="Z194" s="199"/>
      <c r="AC194" s="85"/>
      <c r="AD194" s="85" t="s">
        <v>488</v>
      </c>
      <c r="AE194" s="90" t="s">
        <v>780</v>
      </c>
      <c r="AF194" s="90" t="s">
        <v>781</v>
      </c>
      <c r="AG194" s="90" t="str">
        <f t="shared" si="24"/>
        <v/>
      </c>
      <c r="AH194" s="85" t="s">
        <v>549</v>
      </c>
      <c r="AI194" s="91">
        <v>15</v>
      </c>
      <c r="AJ194" s="90" t="str">
        <f t="shared" si="25"/>
        <v>○</v>
      </c>
      <c r="AK194" s="90" t="str">
        <f t="shared" si="26"/>
        <v/>
      </c>
      <c r="AL194" s="90" t="str">
        <f t="shared" si="27"/>
        <v>数値</v>
      </c>
      <c r="AM194" s="90">
        <f t="shared" si="28"/>
        <v>15</v>
      </c>
      <c r="AN194" s="85" t="s">
        <v>546</v>
      </c>
      <c r="AO194" s="90" t="str">
        <f t="shared" si="29"/>
        <v/>
      </c>
      <c r="AP194" s="92" t="str">
        <f t="shared" si="35"/>
        <v/>
      </c>
      <c r="AQ194" s="92" t="str">
        <f>IF(AND(AO194&lt;&gt;"",AP194&gt;1),COUNTIF(AO$9:AO194,AO194),"")</f>
        <v/>
      </c>
      <c r="AR194" s="93" t="str">
        <f t="shared" si="31"/>
        <v/>
      </c>
      <c r="AT194" s="65" t="s">
        <v>738</v>
      </c>
      <c r="AU194" s="66" t="s">
        <v>649</v>
      </c>
      <c r="AV194" s="65" t="str">
        <f>IF(COUNTIF($AW$12:$AW194,$AW194)&gt;=2,"//","")</f>
        <v/>
      </c>
      <c r="AW194" s="65" t="str">
        <f t="shared" si="32"/>
        <v>public static final String TABLE053_SAKUGEN_MUKOKARYOKEI = "海外認証削減量情報/合計量";</v>
      </c>
      <c r="AX194" s="65" t="str">
        <f t="shared" si="33"/>
        <v>XmlConstantGhg1.TABLE053_SAKUGEN_MUKOKARYOKEI</v>
      </c>
    </row>
    <row r="195" spans="1:50" s="63" customFormat="1" ht="25.5" customHeight="1">
      <c r="A195" s="82" t="s">
        <v>1177</v>
      </c>
      <c r="B195" s="83" t="str">
        <f t="shared" si="34"/>
        <v>02</v>
      </c>
      <c r="C195" s="69"/>
      <c r="D195" s="187" t="s">
        <v>1357</v>
      </c>
      <c r="E195" s="202"/>
      <c r="F195" s="202"/>
      <c r="G195" s="202"/>
      <c r="H195" s="202"/>
      <c r="I195" s="202"/>
      <c r="J195" s="202"/>
      <c r="K195" s="202"/>
      <c r="L195" s="203"/>
      <c r="M195" s="85" t="s">
        <v>18</v>
      </c>
      <c r="N195" s="86" t="s">
        <v>133</v>
      </c>
      <c r="O195" s="87"/>
      <c r="P195" s="88"/>
      <c r="Q195" s="87"/>
      <c r="R195" s="168" t="s">
        <v>1356</v>
      </c>
      <c r="S195" s="169"/>
      <c r="T195" s="169"/>
      <c r="U195" s="170"/>
      <c r="V195" s="89"/>
      <c r="W195" s="171" t="s">
        <v>1315</v>
      </c>
      <c r="X195" s="172"/>
      <c r="Y195" s="198"/>
      <c r="Z195" s="199"/>
      <c r="AA195" s="132"/>
      <c r="AC195" s="85"/>
      <c r="AD195" s="85"/>
      <c r="AE195" s="90"/>
      <c r="AF195" s="90"/>
      <c r="AG195" s="90"/>
      <c r="AH195" s="85"/>
      <c r="AI195" s="91"/>
      <c r="AJ195" s="90"/>
      <c r="AK195" s="90"/>
      <c r="AL195" s="90"/>
      <c r="AM195" s="90"/>
      <c r="AN195" s="85"/>
      <c r="AO195" s="90"/>
      <c r="AP195" s="92"/>
      <c r="AQ195" s="92"/>
      <c r="AR195" s="93"/>
      <c r="AT195" s="65"/>
      <c r="AU195" s="66"/>
      <c r="AV195" s="65"/>
      <c r="AW195" s="65"/>
      <c r="AX195" s="65"/>
    </row>
    <row r="196" spans="1:50" s="63" customFormat="1" ht="12.75" customHeight="1">
      <c r="A196" s="82" t="s">
        <v>1178</v>
      </c>
      <c r="B196" s="83" t="str">
        <f t="shared" si="34"/>
        <v>03</v>
      </c>
      <c r="C196" s="69"/>
      <c r="D196" s="69"/>
      <c r="E196" s="239" t="s">
        <v>840</v>
      </c>
      <c r="F196" s="188"/>
      <c r="G196" s="188"/>
      <c r="H196" s="188"/>
      <c r="I196" s="188"/>
      <c r="J196" s="188"/>
      <c r="K196" s="188"/>
      <c r="L196" s="189"/>
      <c r="M196" s="85" t="s">
        <v>133</v>
      </c>
      <c r="N196" s="86" t="s">
        <v>841</v>
      </c>
      <c r="O196" s="87"/>
      <c r="P196" s="88"/>
      <c r="Q196" s="87"/>
      <c r="R196" s="168"/>
      <c r="S196" s="169"/>
      <c r="T196" s="169"/>
      <c r="U196" s="170"/>
      <c r="V196" s="89"/>
      <c r="W196" s="171" t="s">
        <v>842</v>
      </c>
      <c r="X196" s="172"/>
      <c r="Y196" s="163"/>
      <c r="Z196" s="164"/>
      <c r="AC196" s="85"/>
      <c r="AD196" s="85"/>
      <c r="AE196" s="90"/>
      <c r="AF196" s="90"/>
      <c r="AG196" s="90"/>
      <c r="AH196" s="85"/>
      <c r="AI196" s="91"/>
      <c r="AJ196" s="90"/>
      <c r="AK196" s="90"/>
      <c r="AL196" s="90"/>
      <c r="AM196" s="90"/>
      <c r="AN196" s="85"/>
      <c r="AO196" s="90"/>
      <c r="AP196" s="92"/>
      <c r="AQ196" s="92"/>
      <c r="AR196" s="93"/>
      <c r="AT196" s="65"/>
      <c r="AU196" s="66"/>
      <c r="AV196" s="65"/>
      <c r="AW196" s="65"/>
      <c r="AX196" s="65"/>
    </row>
    <row r="197" spans="1:50" s="63" customFormat="1" ht="13.35" customHeight="1">
      <c r="A197" s="82" t="s">
        <v>1179</v>
      </c>
      <c r="B197" s="83" t="str">
        <f t="shared" si="34"/>
        <v>04</v>
      </c>
      <c r="C197" s="69"/>
      <c r="D197" s="69"/>
      <c r="E197" s="69"/>
      <c r="F197" s="165" t="s">
        <v>843</v>
      </c>
      <c r="G197" s="166"/>
      <c r="H197" s="166"/>
      <c r="I197" s="166"/>
      <c r="J197" s="166"/>
      <c r="K197" s="166"/>
      <c r="L197" s="167"/>
      <c r="M197" s="85" t="s">
        <v>841</v>
      </c>
      <c r="N197" s="145" t="s">
        <v>392</v>
      </c>
      <c r="O197" s="87"/>
      <c r="P197" s="88"/>
      <c r="Q197" s="87"/>
      <c r="R197" s="168"/>
      <c r="S197" s="169"/>
      <c r="T197" s="169"/>
      <c r="U197" s="170"/>
      <c r="V197" s="89"/>
      <c r="W197" s="171" t="s">
        <v>844</v>
      </c>
      <c r="X197" s="172"/>
      <c r="Y197" s="163"/>
      <c r="Z197" s="164"/>
      <c r="AC197" s="85"/>
      <c r="AD197" s="85"/>
      <c r="AE197" s="90"/>
      <c r="AF197" s="90"/>
      <c r="AG197" s="90"/>
      <c r="AH197" s="85"/>
      <c r="AI197" s="91"/>
      <c r="AJ197" s="90"/>
      <c r="AK197" s="90"/>
      <c r="AL197" s="90"/>
      <c r="AM197" s="90"/>
      <c r="AN197" s="85"/>
      <c r="AO197" s="90"/>
      <c r="AP197" s="92"/>
      <c r="AQ197" s="92"/>
      <c r="AR197" s="93"/>
      <c r="AT197" s="65"/>
      <c r="AU197" s="66"/>
      <c r="AV197" s="65"/>
      <c r="AW197" s="65"/>
      <c r="AX197" s="65"/>
    </row>
    <row r="198" spans="1:50" s="63" customFormat="1" ht="30.75" customHeight="1">
      <c r="A198" s="82" t="s">
        <v>1180</v>
      </c>
      <c r="B198" s="83" t="str">
        <f t="shared" ref="B198" si="36">IF(C198&lt;&gt;"","01",IF(D198&lt;&gt;"","02",IF(E198&lt;&gt;"","03",IF(F198&lt;&gt;"","04",IF(G198&lt;&gt;"","05",IF(H198&lt;&gt;"","06",IF(I198&lt;&gt;"","07",IF(J198&lt;&gt;"","08",IF(K198&lt;&gt;"","09","10")))))))))</f>
        <v>05</v>
      </c>
      <c r="C198" s="69"/>
      <c r="D198" s="69"/>
      <c r="E198" s="69"/>
      <c r="F198" s="69"/>
      <c r="G198" s="195" t="s">
        <v>1290</v>
      </c>
      <c r="H198" s="196"/>
      <c r="I198" s="196"/>
      <c r="J198" s="196"/>
      <c r="K198" s="196"/>
      <c r="L198" s="197"/>
      <c r="M198" s="85" t="s">
        <v>1292</v>
      </c>
      <c r="N198" s="86" t="s">
        <v>133</v>
      </c>
      <c r="O198" s="86"/>
      <c r="P198" s="88" t="s">
        <v>124</v>
      </c>
      <c r="Q198" s="87" t="s">
        <v>336</v>
      </c>
      <c r="R198" s="168" t="s">
        <v>1291</v>
      </c>
      <c r="S198" s="169"/>
      <c r="T198" s="169"/>
      <c r="U198" s="170"/>
      <c r="V198" s="89"/>
      <c r="W198" s="171" t="s">
        <v>1293</v>
      </c>
      <c r="X198" s="172"/>
      <c r="Y198" s="198"/>
      <c r="Z198" s="199"/>
      <c r="AC198" s="85"/>
      <c r="AD198" s="85"/>
      <c r="AE198" s="90"/>
      <c r="AF198" s="90"/>
      <c r="AG198" s="90"/>
      <c r="AH198" s="85"/>
      <c r="AI198" s="91"/>
      <c r="AJ198" s="90"/>
      <c r="AK198" s="90"/>
      <c r="AL198" s="90"/>
      <c r="AM198" s="90"/>
      <c r="AN198" s="85"/>
      <c r="AO198" s="90"/>
      <c r="AP198" s="92"/>
      <c r="AQ198" s="92"/>
      <c r="AR198" s="93"/>
      <c r="AT198" s="65"/>
      <c r="AU198" s="66"/>
      <c r="AV198" s="65"/>
      <c r="AW198" s="65"/>
      <c r="AX198" s="65"/>
    </row>
    <row r="199" spans="1:50" s="63" customFormat="1" ht="30.75" customHeight="1">
      <c r="A199" s="82" t="s">
        <v>1181</v>
      </c>
      <c r="B199" s="83" t="str">
        <f t="shared" si="34"/>
        <v>05</v>
      </c>
      <c r="C199" s="69"/>
      <c r="D199" s="69"/>
      <c r="E199" s="69"/>
      <c r="F199" s="69"/>
      <c r="G199" s="195" t="s">
        <v>419</v>
      </c>
      <c r="H199" s="196"/>
      <c r="I199" s="196"/>
      <c r="J199" s="196"/>
      <c r="K199" s="196"/>
      <c r="L199" s="197"/>
      <c r="M199" s="85" t="s">
        <v>841</v>
      </c>
      <c r="N199" s="86" t="s">
        <v>841</v>
      </c>
      <c r="O199" s="86" t="s">
        <v>321</v>
      </c>
      <c r="P199" s="88" t="s">
        <v>125</v>
      </c>
      <c r="Q199" s="87" t="s">
        <v>315</v>
      </c>
      <c r="R199" s="168" t="s">
        <v>845</v>
      </c>
      <c r="S199" s="169"/>
      <c r="T199" s="169"/>
      <c r="U199" s="170"/>
      <c r="V199" s="89"/>
      <c r="W199" s="171" t="s">
        <v>846</v>
      </c>
      <c r="X199" s="172"/>
      <c r="Y199" s="198"/>
      <c r="Z199" s="199"/>
      <c r="AC199" s="85"/>
      <c r="AD199" s="85"/>
      <c r="AE199" s="90"/>
      <c r="AF199" s="90"/>
      <c r="AG199" s="90"/>
      <c r="AH199" s="85"/>
      <c r="AI199" s="91"/>
      <c r="AJ199" s="90"/>
      <c r="AK199" s="90"/>
      <c r="AL199" s="90"/>
      <c r="AM199" s="90"/>
      <c r="AN199" s="85"/>
      <c r="AO199" s="90"/>
      <c r="AP199" s="92"/>
      <c r="AQ199" s="92"/>
      <c r="AR199" s="93"/>
      <c r="AT199" s="65"/>
      <c r="AU199" s="66"/>
      <c r="AV199" s="65"/>
      <c r="AW199" s="65"/>
      <c r="AX199" s="65"/>
    </row>
    <row r="200" spans="1:50" s="63" customFormat="1" ht="26.25" customHeight="1">
      <c r="A200" s="82" t="s">
        <v>1182</v>
      </c>
      <c r="B200" s="83" t="str">
        <f t="shared" si="34"/>
        <v>05</v>
      </c>
      <c r="C200" s="69"/>
      <c r="D200" s="69"/>
      <c r="E200" s="69"/>
      <c r="F200" s="69"/>
      <c r="G200" s="195" t="s">
        <v>847</v>
      </c>
      <c r="H200" s="196"/>
      <c r="I200" s="196"/>
      <c r="J200" s="196"/>
      <c r="K200" s="196"/>
      <c r="L200" s="197"/>
      <c r="M200" s="85" t="s">
        <v>841</v>
      </c>
      <c r="N200" s="86" t="s">
        <v>841</v>
      </c>
      <c r="O200" s="86" t="s">
        <v>321</v>
      </c>
      <c r="P200" s="88" t="s">
        <v>127</v>
      </c>
      <c r="Q200" s="100" t="s">
        <v>848</v>
      </c>
      <c r="R200" s="168" t="s">
        <v>849</v>
      </c>
      <c r="S200" s="169"/>
      <c r="T200" s="169"/>
      <c r="U200" s="170"/>
      <c r="V200" s="89"/>
      <c r="W200" s="171" t="s">
        <v>850</v>
      </c>
      <c r="X200" s="172"/>
      <c r="Y200" s="198"/>
      <c r="Z200" s="199"/>
      <c r="AC200" s="85"/>
      <c r="AD200" s="85"/>
      <c r="AE200" s="90"/>
      <c r="AF200" s="90"/>
      <c r="AG200" s="90"/>
      <c r="AH200" s="85"/>
      <c r="AI200" s="91"/>
      <c r="AJ200" s="90"/>
      <c r="AK200" s="90"/>
      <c r="AL200" s="90"/>
      <c r="AM200" s="90"/>
      <c r="AN200" s="85"/>
      <c r="AO200" s="90"/>
      <c r="AP200" s="92"/>
      <c r="AQ200" s="92"/>
      <c r="AR200" s="93"/>
      <c r="AT200" s="65"/>
      <c r="AU200" s="66"/>
      <c r="AV200" s="65"/>
      <c r="AW200" s="65"/>
      <c r="AX200" s="65"/>
    </row>
    <row r="201" spans="1:50" s="63" customFormat="1" ht="26.25" customHeight="1">
      <c r="A201" s="82" t="s">
        <v>1183</v>
      </c>
      <c r="B201" s="83" t="str">
        <f t="shared" si="34"/>
        <v>05</v>
      </c>
      <c r="C201" s="69"/>
      <c r="D201" s="69"/>
      <c r="E201" s="69"/>
      <c r="F201" s="69"/>
      <c r="G201" s="195" t="s">
        <v>851</v>
      </c>
      <c r="H201" s="196"/>
      <c r="I201" s="196"/>
      <c r="J201" s="196"/>
      <c r="K201" s="196"/>
      <c r="L201" s="197"/>
      <c r="M201" s="85" t="s">
        <v>841</v>
      </c>
      <c r="N201" s="86" t="s">
        <v>841</v>
      </c>
      <c r="O201" s="86" t="s">
        <v>321</v>
      </c>
      <c r="P201" s="88" t="s">
        <v>127</v>
      </c>
      <c r="Q201" s="100" t="s">
        <v>852</v>
      </c>
      <c r="R201" s="168" t="s">
        <v>853</v>
      </c>
      <c r="S201" s="169"/>
      <c r="T201" s="169"/>
      <c r="U201" s="170"/>
      <c r="V201" s="89"/>
      <c r="W201" s="171" t="s">
        <v>854</v>
      </c>
      <c r="X201" s="172"/>
      <c r="Y201" s="198"/>
      <c r="Z201" s="199"/>
      <c r="AC201" s="85"/>
      <c r="AD201" s="85"/>
      <c r="AE201" s="90"/>
      <c r="AF201" s="90"/>
      <c r="AG201" s="90"/>
      <c r="AH201" s="85"/>
      <c r="AI201" s="91"/>
      <c r="AJ201" s="90"/>
      <c r="AK201" s="90"/>
      <c r="AL201" s="90"/>
      <c r="AM201" s="90"/>
      <c r="AN201" s="85"/>
      <c r="AO201" s="90"/>
      <c r="AP201" s="92"/>
      <c r="AQ201" s="92"/>
      <c r="AR201" s="93"/>
      <c r="AT201" s="65"/>
      <c r="AU201" s="66"/>
      <c r="AV201" s="65"/>
      <c r="AW201" s="65"/>
      <c r="AX201" s="65"/>
    </row>
    <row r="202" spans="1:50" s="63" customFormat="1" ht="26.25" customHeight="1">
      <c r="A202" s="82" t="s">
        <v>1184</v>
      </c>
      <c r="B202" s="83" t="str">
        <f t="shared" si="34"/>
        <v>05</v>
      </c>
      <c r="C202" s="69"/>
      <c r="D202" s="69"/>
      <c r="E202" s="69"/>
      <c r="F202" s="69"/>
      <c r="G202" s="195" t="s">
        <v>855</v>
      </c>
      <c r="H202" s="196"/>
      <c r="I202" s="196"/>
      <c r="J202" s="196"/>
      <c r="K202" s="196"/>
      <c r="L202" s="197"/>
      <c r="M202" s="85" t="s">
        <v>841</v>
      </c>
      <c r="N202" s="86" t="s">
        <v>841</v>
      </c>
      <c r="O202" s="86" t="s">
        <v>321</v>
      </c>
      <c r="P202" s="88" t="s">
        <v>127</v>
      </c>
      <c r="Q202" s="100" t="s">
        <v>852</v>
      </c>
      <c r="R202" s="168"/>
      <c r="S202" s="169"/>
      <c r="T202" s="169"/>
      <c r="U202" s="170"/>
      <c r="V202" s="89"/>
      <c r="W202" s="171" t="s">
        <v>856</v>
      </c>
      <c r="X202" s="172"/>
      <c r="Y202" s="198"/>
      <c r="Z202" s="199"/>
      <c r="AC202" s="85"/>
      <c r="AD202" s="85"/>
      <c r="AE202" s="90"/>
      <c r="AF202" s="90"/>
      <c r="AG202" s="90"/>
      <c r="AH202" s="85"/>
      <c r="AI202" s="91"/>
      <c r="AJ202" s="90"/>
      <c r="AK202" s="90"/>
      <c r="AL202" s="90"/>
      <c r="AM202" s="90"/>
      <c r="AN202" s="85"/>
      <c r="AO202" s="90"/>
      <c r="AP202" s="92"/>
      <c r="AQ202" s="92"/>
      <c r="AR202" s="93"/>
      <c r="AT202" s="65"/>
      <c r="AU202" s="66"/>
      <c r="AV202" s="65"/>
      <c r="AW202" s="65"/>
      <c r="AX202" s="65"/>
    </row>
    <row r="203" spans="1:50" s="63" customFormat="1" ht="50.1" customHeight="1">
      <c r="A203" s="82" t="s">
        <v>1185</v>
      </c>
      <c r="B203" s="83" t="str">
        <f t="shared" si="34"/>
        <v>05</v>
      </c>
      <c r="C203" s="69"/>
      <c r="D203" s="69"/>
      <c r="E203" s="69"/>
      <c r="F203" s="69"/>
      <c r="G203" s="168" t="s">
        <v>1301</v>
      </c>
      <c r="H203" s="169"/>
      <c r="I203" s="169"/>
      <c r="J203" s="169"/>
      <c r="K203" s="169"/>
      <c r="L203" s="170"/>
      <c r="M203" s="85" t="s">
        <v>133</v>
      </c>
      <c r="N203" s="86" t="s">
        <v>133</v>
      </c>
      <c r="O203" s="86" t="s">
        <v>321</v>
      </c>
      <c r="P203" s="88" t="s">
        <v>127</v>
      </c>
      <c r="Q203" s="100" t="s">
        <v>852</v>
      </c>
      <c r="R203" s="168" t="s">
        <v>460</v>
      </c>
      <c r="S203" s="169"/>
      <c r="T203" s="169"/>
      <c r="U203" s="170"/>
      <c r="V203" s="89"/>
      <c r="W203" s="171" t="s">
        <v>1299</v>
      </c>
      <c r="X203" s="172"/>
      <c r="Y203" s="198" t="s">
        <v>1300</v>
      </c>
      <c r="Z203" s="199"/>
      <c r="AC203" s="85"/>
      <c r="AD203" s="85"/>
      <c r="AE203" s="90"/>
      <c r="AF203" s="90"/>
      <c r="AG203" s="90"/>
      <c r="AH203" s="85"/>
      <c r="AI203" s="91"/>
      <c r="AJ203" s="90"/>
      <c r="AK203" s="90"/>
      <c r="AL203" s="90"/>
      <c r="AM203" s="90"/>
      <c r="AN203" s="85"/>
      <c r="AO203" s="90"/>
      <c r="AP203" s="92"/>
      <c r="AQ203" s="92"/>
      <c r="AR203" s="93"/>
      <c r="AT203" s="65"/>
      <c r="AU203" s="66"/>
      <c r="AV203" s="65"/>
      <c r="AW203" s="65"/>
      <c r="AX203" s="65"/>
    </row>
    <row r="204" spans="1:50" s="63" customFormat="1" ht="26.25" customHeight="1">
      <c r="A204" s="82" t="s">
        <v>1186</v>
      </c>
      <c r="B204" s="83" t="str">
        <f t="shared" si="34"/>
        <v>05</v>
      </c>
      <c r="C204" s="69"/>
      <c r="D204" s="69"/>
      <c r="E204" s="69"/>
      <c r="F204" s="69"/>
      <c r="G204" s="168" t="s">
        <v>1151</v>
      </c>
      <c r="H204" s="169"/>
      <c r="I204" s="169"/>
      <c r="J204" s="169"/>
      <c r="K204" s="169"/>
      <c r="L204" s="170"/>
      <c r="M204" s="85" t="s">
        <v>841</v>
      </c>
      <c r="N204" s="86" t="s">
        <v>841</v>
      </c>
      <c r="O204" s="86" t="s">
        <v>321</v>
      </c>
      <c r="P204" s="88" t="s">
        <v>127</v>
      </c>
      <c r="Q204" s="100" t="s">
        <v>852</v>
      </c>
      <c r="R204" s="168" t="s">
        <v>1352</v>
      </c>
      <c r="S204" s="169"/>
      <c r="T204" s="169"/>
      <c r="U204" s="170"/>
      <c r="V204" s="89"/>
      <c r="W204" s="171" t="s">
        <v>1152</v>
      </c>
      <c r="X204" s="172"/>
      <c r="Y204" s="198"/>
      <c r="Z204" s="199"/>
      <c r="AA204" s="132"/>
      <c r="AC204" s="85"/>
      <c r="AD204" s="85"/>
      <c r="AE204" s="90"/>
      <c r="AF204" s="90"/>
      <c r="AG204" s="90"/>
      <c r="AH204" s="85"/>
      <c r="AI204" s="91"/>
      <c r="AJ204" s="90"/>
      <c r="AK204" s="90"/>
      <c r="AL204" s="90"/>
      <c r="AM204" s="90"/>
      <c r="AN204" s="85"/>
      <c r="AO204" s="90"/>
      <c r="AP204" s="92"/>
      <c r="AQ204" s="92"/>
      <c r="AR204" s="93"/>
      <c r="AT204" s="65"/>
      <c r="AU204" s="66"/>
      <c r="AV204" s="65"/>
      <c r="AW204" s="65"/>
      <c r="AX204" s="65"/>
    </row>
    <row r="205" spans="1:50" s="63" customFormat="1" ht="26.25" customHeight="1">
      <c r="A205" s="82" t="s">
        <v>1187</v>
      </c>
      <c r="B205" s="83" t="str">
        <f t="shared" ref="B205:B206" si="37">IF(C205&lt;&gt;"","01",IF(D205&lt;&gt;"","02",IF(E205&lt;&gt;"","03",IF(F205&lt;&gt;"","04",IF(G205&lt;&gt;"","05",IF(H205&lt;&gt;"","06",IF(I205&lt;&gt;"","07",IF(J205&lt;&gt;"","08",IF(K205&lt;&gt;"","09","10")))))))))</f>
        <v>02</v>
      </c>
      <c r="C205" s="146"/>
      <c r="D205" s="239" t="s">
        <v>1153</v>
      </c>
      <c r="E205" s="188"/>
      <c r="F205" s="188"/>
      <c r="G205" s="188"/>
      <c r="H205" s="188"/>
      <c r="I205" s="188"/>
      <c r="J205" s="188"/>
      <c r="K205" s="188"/>
      <c r="L205" s="189"/>
      <c r="M205" s="85" t="s">
        <v>133</v>
      </c>
      <c r="N205" s="86" t="s">
        <v>133</v>
      </c>
      <c r="O205" s="87"/>
      <c r="P205" s="88"/>
      <c r="Q205" s="87"/>
      <c r="R205" s="168" t="s">
        <v>1279</v>
      </c>
      <c r="S205" s="169"/>
      <c r="T205" s="169"/>
      <c r="U205" s="170"/>
      <c r="V205" s="89"/>
      <c r="W205" s="171" t="s">
        <v>1283</v>
      </c>
      <c r="X205" s="172"/>
      <c r="Y205" s="185"/>
      <c r="Z205" s="186"/>
      <c r="AA205" s="115"/>
      <c r="AC205" s="85"/>
      <c r="AD205" s="85"/>
      <c r="AE205" s="90"/>
      <c r="AF205" s="90"/>
      <c r="AG205" s="90"/>
      <c r="AH205" s="85"/>
      <c r="AI205" s="91"/>
      <c r="AJ205" s="90"/>
      <c r="AK205" s="90"/>
      <c r="AL205" s="90"/>
      <c r="AM205" s="90"/>
      <c r="AN205" s="85"/>
      <c r="AO205" s="90"/>
      <c r="AP205" s="92"/>
      <c r="AQ205" s="92"/>
      <c r="AR205" s="93"/>
      <c r="AT205" s="65"/>
      <c r="AU205" s="66"/>
      <c r="AV205" s="65"/>
      <c r="AW205" s="65"/>
      <c r="AX205" s="65"/>
    </row>
    <row r="206" spans="1:50" s="63" customFormat="1" ht="24">
      <c r="A206" s="82" t="s">
        <v>1188</v>
      </c>
      <c r="B206" s="83" t="str">
        <f t="shared" si="37"/>
        <v>03</v>
      </c>
      <c r="C206" s="121"/>
      <c r="D206" s="94"/>
      <c r="E206" s="187" t="s">
        <v>1281</v>
      </c>
      <c r="F206" s="188"/>
      <c r="G206" s="188"/>
      <c r="H206" s="188"/>
      <c r="I206" s="188"/>
      <c r="J206" s="188"/>
      <c r="K206" s="188"/>
      <c r="L206" s="189"/>
      <c r="M206" s="85" t="s">
        <v>133</v>
      </c>
      <c r="N206" s="86" t="s">
        <v>133</v>
      </c>
      <c r="O206" s="87" t="s">
        <v>321</v>
      </c>
      <c r="P206" s="88" t="s">
        <v>127</v>
      </c>
      <c r="Q206" s="103" t="s">
        <v>458</v>
      </c>
      <c r="R206" s="190" t="s">
        <v>1282</v>
      </c>
      <c r="S206" s="191"/>
      <c r="T206" s="191"/>
      <c r="U206" s="192"/>
      <c r="V206" s="89"/>
      <c r="W206" s="193" t="s">
        <v>1284</v>
      </c>
      <c r="X206" s="194"/>
      <c r="Y206" s="141"/>
      <c r="Z206" s="142"/>
      <c r="AA206" s="115"/>
      <c r="AC206" s="85"/>
      <c r="AD206" s="85"/>
      <c r="AE206" s="90"/>
      <c r="AF206" s="90"/>
      <c r="AG206" s="90"/>
      <c r="AH206" s="85"/>
      <c r="AI206" s="91"/>
      <c r="AJ206" s="90"/>
      <c r="AK206" s="90"/>
      <c r="AL206" s="90"/>
      <c r="AM206" s="90"/>
      <c r="AN206" s="85"/>
      <c r="AO206" s="90"/>
      <c r="AP206" s="92"/>
      <c r="AQ206" s="92"/>
      <c r="AR206" s="93"/>
      <c r="AT206" s="65"/>
      <c r="AU206" s="66"/>
      <c r="AV206" s="65"/>
      <c r="AW206" s="65"/>
      <c r="AX206" s="65"/>
    </row>
    <row r="207" spans="1:50" s="63" customFormat="1" ht="26.25" customHeight="1">
      <c r="A207" s="82" t="s">
        <v>1189</v>
      </c>
      <c r="B207" s="83" t="str">
        <f t="shared" si="34"/>
        <v>02</v>
      </c>
      <c r="C207" s="146"/>
      <c r="D207" s="239" t="s">
        <v>1278</v>
      </c>
      <c r="E207" s="188"/>
      <c r="F207" s="188"/>
      <c r="G207" s="188"/>
      <c r="H207" s="188"/>
      <c r="I207" s="188"/>
      <c r="J207" s="188"/>
      <c r="K207" s="188"/>
      <c r="L207" s="189"/>
      <c r="M207" s="85" t="s">
        <v>133</v>
      </c>
      <c r="N207" s="86" t="s">
        <v>133</v>
      </c>
      <c r="O207" s="87"/>
      <c r="P207" s="88"/>
      <c r="Q207" s="87"/>
      <c r="R207" s="168" t="s">
        <v>1280</v>
      </c>
      <c r="S207" s="169"/>
      <c r="T207" s="169"/>
      <c r="U207" s="170"/>
      <c r="V207" s="89"/>
      <c r="W207" s="171" t="s">
        <v>1154</v>
      </c>
      <c r="X207" s="172"/>
      <c r="Y207" s="185"/>
      <c r="Z207" s="186"/>
      <c r="AA207" s="115"/>
      <c r="AC207" s="85"/>
      <c r="AD207" s="85"/>
      <c r="AE207" s="90"/>
      <c r="AF207" s="90"/>
      <c r="AG207" s="90"/>
      <c r="AH207" s="85"/>
      <c r="AI207" s="91"/>
      <c r="AJ207" s="90"/>
      <c r="AK207" s="90"/>
      <c r="AL207" s="90"/>
      <c r="AM207" s="90"/>
      <c r="AN207" s="85"/>
      <c r="AO207" s="90"/>
      <c r="AP207" s="92"/>
      <c r="AQ207" s="92"/>
      <c r="AR207" s="93"/>
      <c r="AT207" s="65"/>
      <c r="AU207" s="66"/>
      <c r="AV207" s="65"/>
      <c r="AW207" s="65"/>
      <c r="AX207" s="65"/>
    </row>
    <row r="208" spans="1:50" s="63" customFormat="1" ht="26.25" customHeight="1">
      <c r="A208" s="82" t="s">
        <v>1190</v>
      </c>
      <c r="B208" s="83" t="str">
        <f t="shared" ref="B208:B235" si="38">IF(C208&lt;&gt;"","01",IF(D208&lt;&gt;"","02",IF(E208&lt;&gt;"","03",IF(F208&lt;&gt;"","04",IF(G208&lt;&gt;"","05",IF(H208&lt;&gt;"","06",IF(I208&lt;&gt;"","07",IF(J208&lt;&gt;"","08",IF(K208&lt;&gt;"","09","10")))))))))</f>
        <v>03</v>
      </c>
      <c r="C208" s="121"/>
      <c r="D208" s="94"/>
      <c r="E208" s="239" t="s">
        <v>1260</v>
      </c>
      <c r="F208" s="188"/>
      <c r="G208" s="188"/>
      <c r="H208" s="188"/>
      <c r="I208" s="188"/>
      <c r="J208" s="188"/>
      <c r="K208" s="188"/>
      <c r="L208" s="189"/>
      <c r="M208" s="85" t="s">
        <v>1265</v>
      </c>
      <c r="N208" s="86" t="s">
        <v>1265</v>
      </c>
      <c r="O208" s="87" t="s">
        <v>321</v>
      </c>
      <c r="P208" s="88"/>
      <c r="Q208" s="87"/>
      <c r="R208" s="136"/>
      <c r="S208" s="137"/>
      <c r="T208" s="137"/>
      <c r="U208" s="138"/>
      <c r="V208" s="89"/>
      <c r="W208" s="147" t="s">
        <v>1263</v>
      </c>
      <c r="X208" s="140"/>
      <c r="Y208" s="141"/>
      <c r="Z208" s="142"/>
      <c r="AA208" s="115"/>
      <c r="AC208" s="85"/>
      <c r="AD208" s="85"/>
      <c r="AE208" s="90"/>
      <c r="AF208" s="90"/>
      <c r="AG208" s="90"/>
      <c r="AH208" s="85"/>
      <c r="AI208" s="91"/>
      <c r="AJ208" s="90"/>
      <c r="AK208" s="90"/>
      <c r="AL208" s="90"/>
      <c r="AM208" s="90"/>
      <c r="AN208" s="85"/>
      <c r="AO208" s="90"/>
      <c r="AP208" s="92"/>
      <c r="AQ208" s="92"/>
      <c r="AR208" s="93"/>
      <c r="AT208" s="65"/>
      <c r="AU208" s="66"/>
      <c r="AV208" s="65"/>
      <c r="AW208" s="65"/>
      <c r="AX208" s="65"/>
    </row>
    <row r="209" spans="1:50" s="63" customFormat="1" ht="26.25" customHeight="1">
      <c r="A209" s="82" t="s">
        <v>1191</v>
      </c>
      <c r="B209" s="83" t="str">
        <f t="shared" si="38"/>
        <v>04</v>
      </c>
      <c r="C209" s="121"/>
      <c r="D209" s="94"/>
      <c r="E209" s="69" t="s">
        <v>1261</v>
      </c>
      <c r="F209" s="165" t="s">
        <v>1262</v>
      </c>
      <c r="G209" s="366"/>
      <c r="H209" s="366"/>
      <c r="I209" s="366"/>
      <c r="J209" s="366"/>
      <c r="K209" s="366"/>
      <c r="L209" s="367"/>
      <c r="M209" s="85" t="s">
        <v>1265</v>
      </c>
      <c r="N209" s="86" t="s">
        <v>315</v>
      </c>
      <c r="O209" s="87" t="s">
        <v>321</v>
      </c>
      <c r="P209" s="88"/>
      <c r="Q209" s="87"/>
      <c r="R209" s="136"/>
      <c r="S209" s="137"/>
      <c r="T209" s="137"/>
      <c r="U209" s="138"/>
      <c r="V209" s="89"/>
      <c r="W209" s="147" t="s">
        <v>1264</v>
      </c>
      <c r="X209" s="140"/>
      <c r="Y209" s="141"/>
      <c r="Z209" s="142"/>
      <c r="AA209" s="115"/>
      <c r="AC209" s="85"/>
      <c r="AD209" s="85"/>
      <c r="AE209" s="90"/>
      <c r="AF209" s="90"/>
      <c r="AG209" s="90"/>
      <c r="AH209" s="85"/>
      <c r="AI209" s="91"/>
      <c r="AJ209" s="90"/>
      <c r="AK209" s="90"/>
      <c r="AL209" s="90"/>
      <c r="AM209" s="90"/>
      <c r="AN209" s="85"/>
      <c r="AO209" s="90"/>
      <c r="AP209" s="92"/>
      <c r="AQ209" s="92"/>
      <c r="AR209" s="93"/>
      <c r="AT209" s="65"/>
      <c r="AU209" s="66"/>
      <c r="AV209" s="65"/>
      <c r="AW209" s="65"/>
      <c r="AX209" s="65"/>
    </row>
    <row r="210" spans="1:50" s="63" customFormat="1" ht="64.5" customHeight="1">
      <c r="A210" s="82" t="s">
        <v>1192</v>
      </c>
      <c r="B210" s="83" t="str">
        <f t="shared" si="38"/>
        <v>05</v>
      </c>
      <c r="C210" s="121"/>
      <c r="D210" s="94"/>
      <c r="E210" s="148"/>
      <c r="F210" s="148"/>
      <c r="G210" s="179" t="s">
        <v>1267</v>
      </c>
      <c r="H210" s="180"/>
      <c r="I210" s="180"/>
      <c r="J210" s="180"/>
      <c r="K210" s="180"/>
      <c r="L210" s="181"/>
      <c r="M210" s="85" t="s">
        <v>1229</v>
      </c>
      <c r="N210" s="86" t="s">
        <v>133</v>
      </c>
      <c r="O210" s="87" t="s">
        <v>321</v>
      </c>
      <c r="P210" s="88"/>
      <c r="Q210" s="87" t="s">
        <v>1259</v>
      </c>
      <c r="R210" s="168" t="s">
        <v>1255</v>
      </c>
      <c r="S210" s="169"/>
      <c r="T210" s="169"/>
      <c r="U210" s="170"/>
      <c r="V210" s="89"/>
      <c r="W210" s="139" t="s">
        <v>1258</v>
      </c>
      <c r="X210" s="140"/>
      <c r="Y210" s="141"/>
      <c r="Z210" s="142"/>
      <c r="AA210" s="115"/>
      <c r="AC210" s="85"/>
      <c r="AD210" s="85"/>
      <c r="AE210" s="90"/>
      <c r="AF210" s="90"/>
      <c r="AG210" s="90"/>
      <c r="AH210" s="85"/>
      <c r="AI210" s="91"/>
      <c r="AJ210" s="90"/>
      <c r="AK210" s="90"/>
      <c r="AL210" s="90"/>
      <c r="AM210" s="90"/>
      <c r="AN210" s="85"/>
      <c r="AO210" s="90"/>
      <c r="AP210" s="92"/>
      <c r="AQ210" s="92"/>
      <c r="AR210" s="93"/>
      <c r="AT210" s="65"/>
      <c r="AU210" s="66"/>
      <c r="AV210" s="65"/>
      <c r="AW210" s="65"/>
      <c r="AX210" s="65"/>
    </row>
    <row r="211" spans="1:50" s="63" customFormat="1" ht="26.25" customHeight="1">
      <c r="A211" s="82" t="s">
        <v>1193</v>
      </c>
      <c r="B211" s="83" t="str">
        <f t="shared" si="38"/>
        <v>05</v>
      </c>
      <c r="C211" s="121"/>
      <c r="D211" s="149"/>
      <c r="E211" s="150"/>
      <c r="F211" s="151"/>
      <c r="G211" s="182" t="s">
        <v>1230</v>
      </c>
      <c r="H211" s="183"/>
      <c r="I211" s="183"/>
      <c r="J211" s="183"/>
      <c r="K211" s="183"/>
      <c r="L211" s="184"/>
      <c r="M211" s="85" t="s">
        <v>1225</v>
      </c>
      <c r="N211" s="86" t="s">
        <v>133</v>
      </c>
      <c r="O211" s="87"/>
      <c r="P211" s="88"/>
      <c r="Q211" s="87"/>
      <c r="R211" s="168"/>
      <c r="S211" s="169"/>
      <c r="T211" s="169"/>
      <c r="U211" s="170"/>
      <c r="V211" s="89"/>
      <c r="W211" s="171" t="s">
        <v>1239</v>
      </c>
      <c r="X211" s="200"/>
      <c r="Y211" s="163"/>
      <c r="Z211" s="164"/>
      <c r="AA211" s="115"/>
      <c r="AC211" s="85"/>
      <c r="AD211" s="85"/>
      <c r="AE211" s="90"/>
      <c r="AF211" s="90"/>
      <c r="AG211" s="90"/>
      <c r="AH211" s="85"/>
      <c r="AI211" s="91"/>
      <c r="AJ211" s="90"/>
      <c r="AK211" s="90"/>
      <c r="AL211" s="90"/>
      <c r="AM211" s="90"/>
      <c r="AN211" s="85"/>
      <c r="AO211" s="90"/>
      <c r="AP211" s="92"/>
      <c r="AQ211" s="92"/>
      <c r="AR211" s="93"/>
      <c r="AT211" s="65"/>
      <c r="AU211" s="66"/>
      <c r="AV211" s="65"/>
      <c r="AW211" s="65"/>
      <c r="AX211" s="65"/>
    </row>
    <row r="212" spans="1:50" s="63" customFormat="1" ht="26.25" customHeight="1">
      <c r="A212" s="82" t="s">
        <v>1194</v>
      </c>
      <c r="B212" s="83" t="str">
        <f t="shared" si="38"/>
        <v>06</v>
      </c>
      <c r="C212" s="121"/>
      <c r="D212" s="94"/>
      <c r="E212" s="150"/>
      <c r="F212" s="151"/>
      <c r="G212" s="152"/>
      <c r="H212" s="176" t="s">
        <v>1231</v>
      </c>
      <c r="I212" s="177"/>
      <c r="J212" s="177"/>
      <c r="K212" s="177"/>
      <c r="L212" s="178"/>
      <c r="M212" s="85" t="s">
        <v>133</v>
      </c>
      <c r="N212" s="86" t="s">
        <v>133</v>
      </c>
      <c r="O212" s="87" t="s">
        <v>321</v>
      </c>
      <c r="P212" s="88" t="s">
        <v>127</v>
      </c>
      <c r="Q212" s="103" t="s">
        <v>458</v>
      </c>
      <c r="R212" s="168" t="s">
        <v>460</v>
      </c>
      <c r="S212" s="169"/>
      <c r="T212" s="169"/>
      <c r="U212" s="170"/>
      <c r="V212" s="89"/>
      <c r="W212" s="171" t="s">
        <v>1106</v>
      </c>
      <c r="X212" s="172"/>
      <c r="Y212" s="163"/>
      <c r="Z212" s="164"/>
      <c r="AA212" s="115"/>
      <c r="AC212" s="85"/>
      <c r="AD212" s="85"/>
      <c r="AE212" s="90"/>
      <c r="AF212" s="90"/>
      <c r="AG212" s="90"/>
      <c r="AH212" s="85"/>
      <c r="AI212" s="91"/>
      <c r="AJ212" s="90"/>
      <c r="AK212" s="90"/>
      <c r="AL212" s="90"/>
      <c r="AM212" s="90"/>
      <c r="AN212" s="85"/>
      <c r="AO212" s="90"/>
      <c r="AP212" s="92"/>
      <c r="AQ212" s="92"/>
      <c r="AR212" s="93"/>
      <c r="AT212" s="65"/>
      <c r="AU212" s="66"/>
      <c r="AV212" s="65"/>
      <c r="AW212" s="65"/>
      <c r="AX212" s="65"/>
    </row>
    <row r="213" spans="1:50" s="63" customFormat="1" ht="26.25" customHeight="1">
      <c r="A213" s="82" t="s">
        <v>1195</v>
      </c>
      <c r="B213" s="83" t="str">
        <f t="shared" si="38"/>
        <v>06</v>
      </c>
      <c r="C213" s="121"/>
      <c r="D213" s="105"/>
      <c r="E213" s="153"/>
      <c r="F213" s="151"/>
      <c r="G213" s="152"/>
      <c r="H213" s="356" t="s">
        <v>1232</v>
      </c>
      <c r="I213" s="357"/>
      <c r="J213" s="357"/>
      <c r="K213" s="357"/>
      <c r="L213" s="358"/>
      <c r="M213" s="85" t="s">
        <v>133</v>
      </c>
      <c r="N213" s="86" t="s">
        <v>18</v>
      </c>
      <c r="O213" s="87" t="s">
        <v>321</v>
      </c>
      <c r="P213" s="88" t="s">
        <v>125</v>
      </c>
      <c r="Q213" s="85" t="s">
        <v>202</v>
      </c>
      <c r="R213" s="168"/>
      <c r="S213" s="169"/>
      <c r="T213" s="169"/>
      <c r="U213" s="170"/>
      <c r="V213" s="89"/>
      <c r="W213" s="171" t="s">
        <v>1107</v>
      </c>
      <c r="X213" s="172"/>
      <c r="Y213" s="163"/>
      <c r="Z213" s="164"/>
      <c r="AA213" s="115"/>
      <c r="AC213" s="85"/>
      <c r="AD213" s="85"/>
      <c r="AE213" s="90"/>
      <c r="AF213" s="90"/>
      <c r="AG213" s="90"/>
      <c r="AH213" s="85"/>
      <c r="AI213" s="91"/>
      <c r="AJ213" s="90"/>
      <c r="AK213" s="90"/>
      <c r="AL213" s="90"/>
      <c r="AM213" s="90"/>
      <c r="AN213" s="85"/>
      <c r="AO213" s="90"/>
      <c r="AP213" s="92"/>
      <c r="AQ213" s="92"/>
      <c r="AR213" s="93"/>
      <c r="AT213" s="65"/>
      <c r="AU213" s="66"/>
      <c r="AV213" s="65"/>
      <c r="AW213" s="65"/>
      <c r="AX213" s="65"/>
    </row>
    <row r="214" spans="1:50" s="63" customFormat="1" ht="34.5" customHeight="1">
      <c r="A214" s="82" t="s">
        <v>1196</v>
      </c>
      <c r="B214" s="83" t="str">
        <f t="shared" si="38"/>
        <v>06</v>
      </c>
      <c r="C214" s="121"/>
      <c r="D214" s="105"/>
      <c r="E214" s="153"/>
      <c r="F214" s="151"/>
      <c r="G214" s="152"/>
      <c r="H214" s="356" t="s">
        <v>1242</v>
      </c>
      <c r="I214" s="357"/>
      <c r="J214" s="357"/>
      <c r="K214" s="357"/>
      <c r="L214" s="358"/>
      <c r="M214" s="128" t="s">
        <v>133</v>
      </c>
      <c r="N214" s="129" t="s">
        <v>18</v>
      </c>
      <c r="O214" s="98" t="s">
        <v>321</v>
      </c>
      <c r="P214" s="130" t="s">
        <v>1228</v>
      </c>
      <c r="Q214" s="128" t="s">
        <v>28</v>
      </c>
      <c r="R214" s="187" t="s">
        <v>1113</v>
      </c>
      <c r="S214" s="202"/>
      <c r="T214" s="202"/>
      <c r="U214" s="203"/>
      <c r="V214" s="125"/>
      <c r="W214" s="193" t="s">
        <v>1244</v>
      </c>
      <c r="X214" s="194"/>
      <c r="Y214" s="354"/>
      <c r="Z214" s="355"/>
      <c r="AA214" s="115"/>
      <c r="AC214" s="85"/>
      <c r="AD214" s="85"/>
      <c r="AE214" s="90"/>
      <c r="AF214" s="90"/>
      <c r="AG214" s="90"/>
      <c r="AH214" s="85"/>
      <c r="AI214" s="91"/>
      <c r="AJ214" s="90"/>
      <c r="AK214" s="90"/>
      <c r="AL214" s="90"/>
      <c r="AM214" s="90"/>
      <c r="AN214" s="85"/>
      <c r="AO214" s="90"/>
      <c r="AP214" s="92"/>
      <c r="AQ214" s="92"/>
      <c r="AR214" s="93"/>
      <c r="AT214" s="65"/>
      <c r="AU214" s="66"/>
      <c r="AV214" s="65"/>
      <c r="AW214" s="65"/>
      <c r="AX214" s="65"/>
    </row>
    <row r="215" spans="1:50" s="63" customFormat="1" ht="33.75" customHeight="1">
      <c r="A215" s="82" t="s">
        <v>1197</v>
      </c>
      <c r="B215" s="83" t="str">
        <f t="shared" si="38"/>
        <v>06</v>
      </c>
      <c r="C215" s="121"/>
      <c r="D215" s="105"/>
      <c r="E215" s="153"/>
      <c r="F215" s="151"/>
      <c r="G215" s="152"/>
      <c r="H215" s="356" t="s">
        <v>1243</v>
      </c>
      <c r="I215" s="357"/>
      <c r="J215" s="357"/>
      <c r="K215" s="357"/>
      <c r="L215" s="358"/>
      <c r="M215" s="128" t="s">
        <v>133</v>
      </c>
      <c r="N215" s="129" t="s">
        <v>18</v>
      </c>
      <c r="O215" s="98" t="s">
        <v>321</v>
      </c>
      <c r="P215" s="130" t="s">
        <v>1228</v>
      </c>
      <c r="Q215" s="128" t="s">
        <v>28</v>
      </c>
      <c r="R215" s="187" t="s">
        <v>1113</v>
      </c>
      <c r="S215" s="202"/>
      <c r="T215" s="202"/>
      <c r="U215" s="203"/>
      <c r="V215" s="125"/>
      <c r="W215" s="193" t="s">
        <v>1245</v>
      </c>
      <c r="X215" s="194"/>
      <c r="Y215" s="354"/>
      <c r="Z215" s="355"/>
      <c r="AA215" s="115"/>
      <c r="AC215" s="85"/>
      <c r="AD215" s="85"/>
      <c r="AE215" s="90"/>
      <c r="AF215" s="90"/>
      <c r="AG215" s="90"/>
      <c r="AH215" s="85"/>
      <c r="AI215" s="91"/>
      <c r="AJ215" s="90"/>
      <c r="AK215" s="90"/>
      <c r="AL215" s="90"/>
      <c r="AM215" s="90"/>
      <c r="AN215" s="85"/>
      <c r="AO215" s="90"/>
      <c r="AP215" s="92"/>
      <c r="AQ215" s="92"/>
      <c r="AR215" s="93"/>
      <c r="AT215" s="65"/>
      <c r="AU215" s="66"/>
      <c r="AV215" s="65"/>
      <c r="AW215" s="65"/>
      <c r="AX215" s="65"/>
    </row>
    <row r="216" spans="1:50" s="63" customFormat="1" ht="26.25" customHeight="1">
      <c r="A216" s="82" t="s">
        <v>1198</v>
      </c>
      <c r="B216" s="83" t="str">
        <f t="shared" si="38"/>
        <v>06</v>
      </c>
      <c r="C216" s="121"/>
      <c r="D216" s="105"/>
      <c r="E216" s="153"/>
      <c r="F216" s="151"/>
      <c r="G216" s="152"/>
      <c r="H216" s="356" t="s">
        <v>1233</v>
      </c>
      <c r="I216" s="357"/>
      <c r="J216" s="357"/>
      <c r="K216" s="357"/>
      <c r="L216" s="358"/>
      <c r="M216" s="85" t="s">
        <v>133</v>
      </c>
      <c r="N216" s="86" t="s">
        <v>18</v>
      </c>
      <c r="O216" s="87" t="s">
        <v>321</v>
      </c>
      <c r="P216" s="88" t="s">
        <v>125</v>
      </c>
      <c r="Q216" s="85" t="s">
        <v>316</v>
      </c>
      <c r="R216" s="168"/>
      <c r="S216" s="169"/>
      <c r="T216" s="169"/>
      <c r="U216" s="170"/>
      <c r="V216" s="89"/>
      <c r="W216" s="193" t="s">
        <v>1108</v>
      </c>
      <c r="X216" s="194"/>
      <c r="Y216" s="163"/>
      <c r="Z216" s="164"/>
      <c r="AA216" s="115"/>
      <c r="AC216" s="85"/>
      <c r="AD216" s="85"/>
      <c r="AE216" s="90"/>
      <c r="AF216" s="90"/>
      <c r="AG216" s="90"/>
      <c r="AH216" s="85"/>
      <c r="AI216" s="91"/>
      <c r="AJ216" s="90"/>
      <c r="AK216" s="90"/>
      <c r="AL216" s="90"/>
      <c r="AM216" s="90"/>
      <c r="AN216" s="85"/>
      <c r="AO216" s="90"/>
      <c r="AP216" s="92"/>
      <c r="AQ216" s="92"/>
      <c r="AR216" s="93"/>
      <c r="AT216" s="65"/>
      <c r="AU216" s="66"/>
      <c r="AV216" s="65"/>
      <c r="AW216" s="65"/>
      <c r="AX216" s="65"/>
    </row>
    <row r="217" spans="1:50" s="63" customFormat="1" ht="26.25" customHeight="1">
      <c r="A217" s="82" t="s">
        <v>1199</v>
      </c>
      <c r="B217" s="83" t="str">
        <f t="shared" si="38"/>
        <v>06</v>
      </c>
      <c r="C217" s="121"/>
      <c r="D217" s="105"/>
      <c r="E217" s="153"/>
      <c r="F217" s="151"/>
      <c r="G217" s="154"/>
      <c r="H217" s="356" t="s">
        <v>1234</v>
      </c>
      <c r="I217" s="357"/>
      <c r="J217" s="357"/>
      <c r="K217" s="357"/>
      <c r="L217" s="358"/>
      <c r="M217" s="85" t="s">
        <v>133</v>
      </c>
      <c r="N217" s="86" t="s">
        <v>18</v>
      </c>
      <c r="O217" s="87" t="s">
        <v>321</v>
      </c>
      <c r="P217" s="88" t="s">
        <v>125</v>
      </c>
      <c r="Q217" s="85" t="s">
        <v>1104</v>
      </c>
      <c r="R217" s="168"/>
      <c r="S217" s="169"/>
      <c r="T217" s="169"/>
      <c r="U217" s="170"/>
      <c r="V217" s="89"/>
      <c r="W217" s="193" t="s">
        <v>1109</v>
      </c>
      <c r="X217" s="194"/>
      <c r="Y217" s="163"/>
      <c r="Z217" s="164"/>
      <c r="AA217" s="115"/>
      <c r="AC217" s="85"/>
      <c r="AD217" s="85"/>
      <c r="AE217" s="90"/>
      <c r="AF217" s="90"/>
      <c r="AG217" s="90"/>
      <c r="AH217" s="85"/>
      <c r="AI217" s="91"/>
      <c r="AJ217" s="90"/>
      <c r="AK217" s="90"/>
      <c r="AL217" s="90"/>
      <c r="AM217" s="90"/>
      <c r="AN217" s="85"/>
      <c r="AO217" s="90"/>
      <c r="AP217" s="92"/>
      <c r="AQ217" s="92"/>
      <c r="AR217" s="93"/>
      <c r="AT217" s="65"/>
      <c r="AU217" s="66"/>
      <c r="AV217" s="65"/>
      <c r="AW217" s="65"/>
      <c r="AX217" s="65"/>
    </row>
    <row r="218" spans="1:50" s="63" customFormat="1" ht="26.25" customHeight="1">
      <c r="A218" s="82" t="s">
        <v>1200</v>
      </c>
      <c r="B218" s="83" t="str">
        <f t="shared" si="38"/>
        <v>05</v>
      </c>
      <c r="C218" s="121"/>
      <c r="D218" s="149"/>
      <c r="E218" s="94"/>
      <c r="F218" s="94"/>
      <c r="G218" s="368" t="s">
        <v>1235</v>
      </c>
      <c r="H218" s="369"/>
      <c r="I218" s="369"/>
      <c r="J218" s="369"/>
      <c r="K218" s="369"/>
      <c r="L218" s="370"/>
      <c r="M218" s="71" t="s">
        <v>1225</v>
      </c>
      <c r="N218" s="156" t="s">
        <v>133</v>
      </c>
      <c r="O218" s="70"/>
      <c r="P218" s="157"/>
      <c r="Q218" s="158"/>
      <c r="R218" s="168"/>
      <c r="S218" s="169"/>
      <c r="T218" s="169"/>
      <c r="U218" s="170"/>
      <c r="V218" s="73"/>
      <c r="W218" s="171" t="s">
        <v>1240</v>
      </c>
      <c r="X218" s="200"/>
      <c r="Y218" s="163"/>
      <c r="Z218" s="164"/>
      <c r="AA218" s="115"/>
      <c r="AC218" s="85"/>
      <c r="AD218" s="85"/>
      <c r="AE218" s="90"/>
      <c r="AF218" s="90"/>
      <c r="AG218" s="90"/>
      <c r="AH218" s="85"/>
      <c r="AI218" s="91"/>
      <c r="AJ218" s="90"/>
      <c r="AK218" s="90"/>
      <c r="AL218" s="90"/>
      <c r="AM218" s="90"/>
      <c r="AN218" s="85"/>
      <c r="AO218" s="90"/>
      <c r="AP218" s="92"/>
      <c r="AQ218" s="92"/>
      <c r="AR218" s="93"/>
      <c r="AT218" s="65"/>
      <c r="AU218" s="66"/>
      <c r="AV218" s="65"/>
      <c r="AW218" s="65"/>
      <c r="AX218" s="65"/>
    </row>
    <row r="219" spans="1:50" s="63" customFormat="1" ht="26.25" customHeight="1">
      <c r="A219" s="82" t="s">
        <v>1201</v>
      </c>
      <c r="B219" s="83" t="str">
        <f t="shared" si="38"/>
        <v>06</v>
      </c>
      <c r="C219" s="121"/>
      <c r="D219" s="94"/>
      <c r="E219" s="69"/>
      <c r="F219" s="94"/>
      <c r="G219" s="69"/>
      <c r="H219" s="356" t="s">
        <v>1329</v>
      </c>
      <c r="I219" s="357"/>
      <c r="J219" s="357"/>
      <c r="K219" s="357"/>
      <c r="L219" s="358"/>
      <c r="M219" s="85" t="s">
        <v>133</v>
      </c>
      <c r="N219" s="129" t="s">
        <v>133</v>
      </c>
      <c r="O219" s="98" t="s">
        <v>321</v>
      </c>
      <c r="P219" s="88" t="s">
        <v>127</v>
      </c>
      <c r="Q219" s="103" t="s">
        <v>458</v>
      </c>
      <c r="R219" s="168" t="s">
        <v>460</v>
      </c>
      <c r="S219" s="169"/>
      <c r="T219" s="169"/>
      <c r="U219" s="170"/>
      <c r="V219" s="125"/>
      <c r="W219" s="193" t="s">
        <v>1112</v>
      </c>
      <c r="X219" s="194"/>
      <c r="Y219" s="163"/>
      <c r="Z219" s="164"/>
      <c r="AA219" s="115"/>
      <c r="AC219" s="85"/>
      <c r="AD219" s="85"/>
      <c r="AE219" s="90"/>
      <c r="AF219" s="90"/>
      <c r="AG219" s="90"/>
      <c r="AH219" s="85"/>
      <c r="AI219" s="91"/>
      <c r="AJ219" s="90"/>
      <c r="AK219" s="90"/>
      <c r="AL219" s="90"/>
      <c r="AM219" s="90"/>
      <c r="AN219" s="85"/>
      <c r="AO219" s="90"/>
      <c r="AP219" s="92"/>
      <c r="AQ219" s="92"/>
      <c r="AR219" s="93"/>
      <c r="AT219" s="65"/>
      <c r="AU219" s="66"/>
      <c r="AV219" s="65"/>
      <c r="AW219" s="65"/>
      <c r="AX219" s="65"/>
    </row>
    <row r="220" spans="1:50" s="63" customFormat="1" ht="26.25" customHeight="1">
      <c r="A220" s="82" t="s">
        <v>1202</v>
      </c>
      <c r="B220" s="83" t="str">
        <f t="shared" si="38"/>
        <v>06</v>
      </c>
      <c r="C220" s="121"/>
      <c r="D220" s="105"/>
      <c r="E220" s="95"/>
      <c r="F220" s="94"/>
      <c r="G220" s="69"/>
      <c r="H220" s="356" t="s">
        <v>1236</v>
      </c>
      <c r="I220" s="357"/>
      <c r="J220" s="357"/>
      <c r="K220" s="357"/>
      <c r="L220" s="358"/>
      <c r="M220" s="159" t="s">
        <v>133</v>
      </c>
      <c r="N220" s="86" t="s">
        <v>18</v>
      </c>
      <c r="O220" s="87" t="s">
        <v>321</v>
      </c>
      <c r="P220" s="88" t="s">
        <v>125</v>
      </c>
      <c r="Q220" s="85" t="s">
        <v>202</v>
      </c>
      <c r="R220" s="168"/>
      <c r="S220" s="169"/>
      <c r="T220" s="169"/>
      <c r="U220" s="170"/>
      <c r="V220" s="89"/>
      <c r="W220" s="193" t="s">
        <v>1111</v>
      </c>
      <c r="X220" s="194"/>
      <c r="Y220" s="163"/>
      <c r="Z220" s="164"/>
      <c r="AA220" s="115"/>
      <c r="AC220" s="85"/>
      <c r="AD220" s="85"/>
      <c r="AE220" s="90"/>
      <c r="AF220" s="90"/>
      <c r="AG220" s="90"/>
      <c r="AH220" s="85"/>
      <c r="AI220" s="91"/>
      <c r="AJ220" s="90"/>
      <c r="AK220" s="90"/>
      <c r="AL220" s="90"/>
      <c r="AM220" s="90"/>
      <c r="AN220" s="85"/>
      <c r="AO220" s="90"/>
      <c r="AP220" s="92"/>
      <c r="AQ220" s="92"/>
      <c r="AR220" s="93"/>
      <c r="AT220" s="65"/>
      <c r="AU220" s="66"/>
      <c r="AV220" s="65"/>
      <c r="AW220" s="65"/>
      <c r="AX220" s="65"/>
    </row>
    <row r="221" spans="1:50" s="63" customFormat="1" ht="41.25" customHeight="1">
      <c r="A221" s="82" t="s">
        <v>1203</v>
      </c>
      <c r="B221" s="83" t="str">
        <f t="shared" si="38"/>
        <v>06</v>
      </c>
      <c r="C221" s="121"/>
      <c r="D221" s="105"/>
      <c r="E221" s="95"/>
      <c r="F221" s="94"/>
      <c r="G221" s="69"/>
      <c r="H221" s="356" t="s">
        <v>1246</v>
      </c>
      <c r="I221" s="357"/>
      <c r="J221" s="357"/>
      <c r="K221" s="357"/>
      <c r="L221" s="358"/>
      <c r="M221" s="159" t="s">
        <v>133</v>
      </c>
      <c r="N221" s="86" t="s">
        <v>18</v>
      </c>
      <c r="O221" s="87" t="s">
        <v>321</v>
      </c>
      <c r="P221" s="130" t="s">
        <v>1228</v>
      </c>
      <c r="Q221" s="85" t="s">
        <v>28</v>
      </c>
      <c r="R221" s="168" t="s">
        <v>1113</v>
      </c>
      <c r="S221" s="169"/>
      <c r="T221" s="169"/>
      <c r="U221" s="170"/>
      <c r="V221" s="89"/>
      <c r="W221" s="171" t="s">
        <v>1248</v>
      </c>
      <c r="X221" s="172"/>
      <c r="Y221" s="354"/>
      <c r="Z221" s="355"/>
      <c r="AA221" s="115"/>
      <c r="AC221" s="85"/>
      <c r="AD221" s="85"/>
      <c r="AE221" s="90"/>
      <c r="AF221" s="90"/>
      <c r="AG221" s="90"/>
      <c r="AH221" s="85"/>
      <c r="AI221" s="91"/>
      <c r="AJ221" s="90"/>
      <c r="AK221" s="90"/>
      <c r="AL221" s="90"/>
      <c r="AM221" s="90"/>
      <c r="AN221" s="85"/>
      <c r="AO221" s="90"/>
      <c r="AP221" s="92"/>
      <c r="AQ221" s="92"/>
      <c r="AR221" s="93"/>
      <c r="AT221" s="65"/>
      <c r="AU221" s="66"/>
      <c r="AV221" s="65"/>
      <c r="AW221" s="65"/>
      <c r="AX221" s="65"/>
    </row>
    <row r="222" spans="1:50" s="63" customFormat="1" ht="40.5" customHeight="1">
      <c r="A222" s="82" t="s">
        <v>1226</v>
      </c>
      <c r="B222" s="83" t="str">
        <f t="shared" si="38"/>
        <v>06</v>
      </c>
      <c r="C222" s="121"/>
      <c r="D222" s="105"/>
      <c r="E222" s="95"/>
      <c r="F222" s="94"/>
      <c r="G222" s="69"/>
      <c r="H222" s="356" t="s">
        <v>1247</v>
      </c>
      <c r="I222" s="357"/>
      <c r="J222" s="357"/>
      <c r="K222" s="357"/>
      <c r="L222" s="358"/>
      <c r="M222" s="159" t="s">
        <v>133</v>
      </c>
      <c r="N222" s="86" t="s">
        <v>18</v>
      </c>
      <c r="O222" s="87" t="s">
        <v>321</v>
      </c>
      <c r="P222" s="88" t="s">
        <v>1228</v>
      </c>
      <c r="Q222" s="85" t="s">
        <v>28</v>
      </c>
      <c r="R222" s="168" t="s">
        <v>1113</v>
      </c>
      <c r="S222" s="169"/>
      <c r="T222" s="169"/>
      <c r="U222" s="170"/>
      <c r="V222" s="89"/>
      <c r="W222" s="171" t="s">
        <v>1249</v>
      </c>
      <c r="X222" s="172"/>
      <c r="Y222" s="354"/>
      <c r="Z222" s="355"/>
      <c r="AA222" s="115"/>
      <c r="AC222" s="85"/>
      <c r="AD222" s="85"/>
      <c r="AE222" s="90"/>
      <c r="AF222" s="90"/>
      <c r="AG222" s="90"/>
      <c r="AH222" s="85"/>
      <c r="AI222" s="91"/>
      <c r="AJ222" s="90"/>
      <c r="AK222" s="90"/>
      <c r="AL222" s="90"/>
      <c r="AM222" s="90"/>
      <c r="AN222" s="85"/>
      <c r="AO222" s="90"/>
      <c r="AP222" s="92"/>
      <c r="AQ222" s="92"/>
      <c r="AR222" s="93"/>
      <c r="AT222" s="65"/>
      <c r="AU222" s="66"/>
      <c r="AV222" s="65"/>
      <c r="AW222" s="65"/>
      <c r="AX222" s="65"/>
    </row>
    <row r="223" spans="1:50" s="63" customFormat="1" ht="26.25" customHeight="1">
      <c r="A223" s="82" t="s">
        <v>1227</v>
      </c>
      <c r="B223" s="83" t="str">
        <f t="shared" si="38"/>
        <v>06</v>
      </c>
      <c r="C223" s="121"/>
      <c r="D223" s="105"/>
      <c r="E223" s="95"/>
      <c r="F223" s="94"/>
      <c r="G223" s="69"/>
      <c r="H223" s="356" t="s">
        <v>1237</v>
      </c>
      <c r="I223" s="357"/>
      <c r="J223" s="357"/>
      <c r="K223" s="357"/>
      <c r="L223" s="358"/>
      <c r="M223" s="159" t="s">
        <v>133</v>
      </c>
      <c r="N223" s="160" t="s">
        <v>18</v>
      </c>
      <c r="O223" s="158" t="s">
        <v>321</v>
      </c>
      <c r="P223" s="157" t="s">
        <v>125</v>
      </c>
      <c r="Q223" s="159" t="s">
        <v>316</v>
      </c>
      <c r="R223" s="361"/>
      <c r="S223" s="362"/>
      <c r="T223" s="362"/>
      <c r="U223" s="363"/>
      <c r="V223" s="96"/>
      <c r="W223" s="364" t="s">
        <v>1110</v>
      </c>
      <c r="X223" s="365"/>
      <c r="Y223" s="163"/>
      <c r="Z223" s="164"/>
      <c r="AA223" s="115"/>
      <c r="AC223" s="85"/>
      <c r="AD223" s="85"/>
      <c r="AE223" s="90"/>
      <c r="AF223" s="90"/>
      <c r="AG223" s="90"/>
      <c r="AH223" s="85"/>
      <c r="AI223" s="91"/>
      <c r="AJ223" s="90"/>
      <c r="AK223" s="90"/>
      <c r="AL223" s="90"/>
      <c r="AM223" s="90"/>
      <c r="AN223" s="85"/>
      <c r="AO223" s="90"/>
      <c r="AP223" s="92"/>
      <c r="AQ223" s="92"/>
      <c r="AR223" s="93"/>
      <c r="AT223" s="65"/>
      <c r="AU223" s="66"/>
      <c r="AV223" s="65"/>
      <c r="AW223" s="65"/>
      <c r="AX223" s="65"/>
    </row>
    <row r="224" spans="1:50" s="63" customFormat="1" ht="26.25" customHeight="1">
      <c r="A224" s="82" t="s">
        <v>1250</v>
      </c>
      <c r="B224" s="83" t="str">
        <f t="shared" si="38"/>
        <v>06</v>
      </c>
      <c r="C224" s="121"/>
      <c r="D224" s="105"/>
      <c r="E224" s="69"/>
      <c r="F224" s="94"/>
      <c r="G224" s="97"/>
      <c r="H224" s="356" t="s">
        <v>1238</v>
      </c>
      <c r="I224" s="357"/>
      <c r="J224" s="357"/>
      <c r="K224" s="357"/>
      <c r="L224" s="358"/>
      <c r="M224" s="159" t="s">
        <v>133</v>
      </c>
      <c r="N224" s="129" t="s">
        <v>18</v>
      </c>
      <c r="O224" s="98" t="s">
        <v>321</v>
      </c>
      <c r="P224" s="130" t="s">
        <v>125</v>
      </c>
      <c r="Q224" s="128" t="s">
        <v>1104</v>
      </c>
      <c r="R224" s="187"/>
      <c r="S224" s="202"/>
      <c r="T224" s="202"/>
      <c r="U224" s="203"/>
      <c r="V224" s="125"/>
      <c r="W224" s="193" t="s">
        <v>1241</v>
      </c>
      <c r="X224" s="194"/>
      <c r="Y224" s="359"/>
      <c r="Z224" s="360"/>
      <c r="AA224" s="115"/>
      <c r="AC224" s="85"/>
      <c r="AD224" s="85"/>
      <c r="AE224" s="90"/>
      <c r="AF224" s="90"/>
      <c r="AG224" s="90"/>
      <c r="AH224" s="85"/>
      <c r="AI224" s="91"/>
      <c r="AJ224" s="90"/>
      <c r="AK224" s="90"/>
      <c r="AL224" s="90"/>
      <c r="AM224" s="90"/>
      <c r="AN224" s="85"/>
      <c r="AO224" s="90"/>
      <c r="AP224" s="92"/>
      <c r="AQ224" s="92"/>
      <c r="AR224" s="93"/>
      <c r="AT224" s="65"/>
      <c r="AU224" s="66"/>
      <c r="AV224" s="65"/>
      <c r="AW224" s="65"/>
      <c r="AX224" s="65"/>
    </row>
    <row r="225" spans="1:50" s="63" customFormat="1" ht="13.35" customHeight="1">
      <c r="A225" s="82" t="s">
        <v>1251</v>
      </c>
      <c r="B225" s="83" t="str">
        <f t="shared" si="38"/>
        <v>02</v>
      </c>
      <c r="C225" s="99"/>
      <c r="D225" s="187" t="s">
        <v>261</v>
      </c>
      <c r="E225" s="202"/>
      <c r="F225" s="202"/>
      <c r="G225" s="202"/>
      <c r="H225" s="202"/>
      <c r="I225" s="202"/>
      <c r="J225" s="202"/>
      <c r="K225" s="202"/>
      <c r="L225" s="203"/>
      <c r="M225" s="85" t="s">
        <v>133</v>
      </c>
      <c r="N225" s="85" t="s">
        <v>133</v>
      </c>
      <c r="O225" s="87"/>
      <c r="P225" s="88"/>
      <c r="Q225" s="87"/>
      <c r="R225" s="168" t="s">
        <v>262</v>
      </c>
      <c r="S225" s="169"/>
      <c r="T225" s="169"/>
      <c r="U225" s="170"/>
      <c r="V225" s="89"/>
      <c r="W225" s="171" t="s">
        <v>301</v>
      </c>
      <c r="X225" s="200"/>
      <c r="Y225" s="163"/>
      <c r="Z225" s="164"/>
      <c r="AC225" s="85"/>
      <c r="AD225" s="85"/>
      <c r="AE225" s="90"/>
      <c r="AF225" s="90"/>
      <c r="AG225" s="90" t="str">
        <f t="shared" si="24"/>
        <v/>
      </c>
      <c r="AH225" s="85"/>
      <c r="AI225" s="91"/>
      <c r="AJ225" s="90" t="str">
        <f t="shared" si="25"/>
        <v/>
      </c>
      <c r="AK225" s="90" t="str">
        <f t="shared" si="26"/>
        <v/>
      </c>
      <c r="AL225" s="90" t="str">
        <f t="shared" si="27"/>
        <v/>
      </c>
      <c r="AM225" s="90" t="str">
        <f t="shared" si="28"/>
        <v/>
      </c>
      <c r="AN225" s="85" t="s">
        <v>545</v>
      </c>
      <c r="AO225" s="90" t="str">
        <f t="shared" si="29"/>
        <v>Hokokusho_06</v>
      </c>
      <c r="AP225" s="92">
        <f t="shared" ref="AP225:AP235" si="39">IF(AO225&lt;&gt;"",COUNTIF(AO:AO,AO225),"")</f>
        <v>1</v>
      </c>
      <c r="AQ225" s="92" t="str">
        <f>IF(AND(AO225&lt;&gt;"",AP225&gt;1),COUNTIF(AO$9:AO225,AO225),"")</f>
        <v/>
      </c>
      <c r="AR225" s="93" t="str">
        <f t="shared" si="31"/>
        <v/>
      </c>
      <c r="AT225" s="65" t="s">
        <v>739</v>
      </c>
      <c r="AU225" s="66" t="s">
        <v>650</v>
      </c>
      <c r="AV225" s="65" t="str">
        <f>IF(COUNTIF($AW$12:$AW225,$AW225)&gt;=2,"//","")</f>
        <v/>
      </c>
      <c r="AW225" s="65" t="str">
        <f t="shared" si="32"/>
        <v>public static final String TABLE06 = "第6表";</v>
      </c>
      <c r="AX225" s="65" t="str">
        <f t="shared" si="33"/>
        <v>XmlConstantGhg1.TABLE06</v>
      </c>
    </row>
    <row r="226" spans="1:50" s="63" customFormat="1" ht="12.75" customHeight="1">
      <c r="A226" s="82" t="s">
        <v>1254</v>
      </c>
      <c r="B226" s="83" t="str">
        <f t="shared" si="38"/>
        <v>03</v>
      </c>
      <c r="C226" s="69"/>
      <c r="D226" s="69"/>
      <c r="E226" s="239" t="s">
        <v>309</v>
      </c>
      <c r="F226" s="188"/>
      <c r="G226" s="188"/>
      <c r="H226" s="188"/>
      <c r="I226" s="188"/>
      <c r="J226" s="188"/>
      <c r="K226" s="188"/>
      <c r="L226" s="189"/>
      <c r="M226" s="85" t="s">
        <v>18</v>
      </c>
      <c r="N226" s="86" t="s">
        <v>133</v>
      </c>
      <c r="O226" s="87"/>
      <c r="P226" s="88"/>
      <c r="Q226" s="87"/>
      <c r="R226" s="168"/>
      <c r="S226" s="169"/>
      <c r="T226" s="169"/>
      <c r="U226" s="170"/>
      <c r="V226" s="89"/>
      <c r="W226" s="171" t="s">
        <v>311</v>
      </c>
      <c r="X226" s="200"/>
      <c r="Y226" s="163"/>
      <c r="Z226" s="164"/>
      <c r="AC226" s="85"/>
      <c r="AD226" s="85"/>
      <c r="AE226" s="90"/>
      <c r="AF226" s="90"/>
      <c r="AG226" s="90" t="str">
        <f t="shared" si="24"/>
        <v/>
      </c>
      <c r="AH226" s="85"/>
      <c r="AI226" s="91"/>
      <c r="AJ226" s="90" t="str">
        <f t="shared" si="25"/>
        <v/>
      </c>
      <c r="AK226" s="90" t="str">
        <f t="shared" si="26"/>
        <v/>
      </c>
      <c r="AL226" s="90" t="str">
        <f t="shared" si="27"/>
        <v/>
      </c>
      <c r="AM226" s="90" t="str">
        <f t="shared" si="28"/>
        <v/>
      </c>
      <c r="AN226" s="85" t="s">
        <v>547</v>
      </c>
      <c r="AO226" s="90" t="str">
        <f t="shared" si="29"/>
        <v/>
      </c>
      <c r="AP226" s="92" t="str">
        <f t="shared" si="39"/>
        <v/>
      </c>
      <c r="AQ226" s="92" t="str">
        <f>IF(AND(AO226&lt;&gt;"",AP226&gt;1),COUNTIF(AO$9:AO226,AO226),"")</f>
        <v/>
      </c>
      <c r="AR226" s="93" t="str">
        <f t="shared" si="31"/>
        <v/>
      </c>
      <c r="AT226" s="65" t="s">
        <v>740</v>
      </c>
      <c r="AU226" s="66" t="s">
        <v>651</v>
      </c>
      <c r="AV226" s="65" t="str">
        <f>IF(COUNTIF($AW$12:$AW226,$AW226)&gt;=2,"//","")</f>
        <v/>
      </c>
      <c r="AW226" s="65" t="str">
        <f t="shared" si="32"/>
        <v>public static final String TABLE06_JIGYOSHOARRAY = "特定事業所Array";</v>
      </c>
      <c r="AX226" s="65" t="str">
        <f t="shared" si="33"/>
        <v>XmlConstantGhg1.TABLE06_JIGYOSHOARRAY</v>
      </c>
    </row>
    <row r="227" spans="1:50" s="63" customFormat="1" ht="13.35" customHeight="1">
      <c r="A227" s="82" t="s">
        <v>1268</v>
      </c>
      <c r="B227" s="83" t="str">
        <f t="shared" si="38"/>
        <v>04</v>
      </c>
      <c r="C227" s="69"/>
      <c r="D227" s="69"/>
      <c r="E227" s="69"/>
      <c r="F227" s="239" t="s">
        <v>310</v>
      </c>
      <c r="G227" s="188"/>
      <c r="H227" s="188"/>
      <c r="I227" s="188"/>
      <c r="J227" s="188"/>
      <c r="K227" s="188"/>
      <c r="L227" s="189"/>
      <c r="M227" s="85" t="s">
        <v>18</v>
      </c>
      <c r="N227" s="86" t="s">
        <v>263</v>
      </c>
      <c r="O227" s="87"/>
      <c r="P227" s="88"/>
      <c r="Q227" s="87"/>
      <c r="R227" s="168"/>
      <c r="S227" s="169"/>
      <c r="T227" s="169"/>
      <c r="U227" s="170"/>
      <c r="V227" s="89"/>
      <c r="W227" s="171" t="s">
        <v>312</v>
      </c>
      <c r="X227" s="172"/>
      <c r="Y227" s="163"/>
      <c r="Z227" s="164"/>
      <c r="AC227" s="85"/>
      <c r="AD227" s="85"/>
      <c r="AE227" s="90"/>
      <c r="AF227" s="90"/>
      <c r="AG227" s="90" t="str">
        <f t="shared" si="24"/>
        <v/>
      </c>
      <c r="AH227" s="85"/>
      <c r="AI227" s="91"/>
      <c r="AJ227" s="90" t="str">
        <f t="shared" si="25"/>
        <v/>
      </c>
      <c r="AK227" s="90" t="str">
        <f t="shared" si="26"/>
        <v/>
      </c>
      <c r="AL227" s="90" t="str">
        <f t="shared" si="27"/>
        <v/>
      </c>
      <c r="AM227" s="90" t="str">
        <f t="shared" si="28"/>
        <v/>
      </c>
      <c r="AN227" s="85" t="s">
        <v>548</v>
      </c>
      <c r="AO227" s="90" t="str">
        <f t="shared" si="29"/>
        <v>Jigyosho</v>
      </c>
      <c r="AP227" s="92">
        <f t="shared" si="39"/>
        <v>1</v>
      </c>
      <c r="AQ227" s="92" t="str">
        <f>IF(AND(AO227&lt;&gt;"",AP227&gt;1),COUNTIF(AO$9:AO227,AO227),"")</f>
        <v/>
      </c>
      <c r="AR227" s="93" t="str">
        <f t="shared" si="31"/>
        <v/>
      </c>
      <c r="AT227" s="65" t="s">
        <v>741</v>
      </c>
      <c r="AU227" s="66" t="s">
        <v>652</v>
      </c>
      <c r="AV227" s="65" t="str">
        <f>IF(COUNTIF($AW$12:$AW227,$AW227)&gt;=2,"//","")</f>
        <v/>
      </c>
      <c r="AW227" s="65" t="str">
        <f t="shared" si="32"/>
        <v>public static final String TABLE06_JIGYOSHO = "特定事業所";</v>
      </c>
      <c r="AX227" s="65" t="str">
        <f t="shared" si="33"/>
        <v>XmlConstantGhg1.TABLE06_JIGYOSHO</v>
      </c>
    </row>
    <row r="228" spans="1:50" s="63" customFormat="1" ht="12">
      <c r="A228" s="82" t="s">
        <v>1285</v>
      </c>
      <c r="B228" s="83" t="str">
        <f t="shared" si="38"/>
        <v>05</v>
      </c>
      <c r="C228" s="69"/>
      <c r="D228" s="69"/>
      <c r="E228" s="69"/>
      <c r="F228" s="69"/>
      <c r="G228" s="195" t="s">
        <v>265</v>
      </c>
      <c r="H228" s="196"/>
      <c r="I228" s="196"/>
      <c r="J228" s="196"/>
      <c r="K228" s="196"/>
      <c r="L228" s="197"/>
      <c r="M228" s="85" t="s">
        <v>133</v>
      </c>
      <c r="N228" s="86" t="s">
        <v>128</v>
      </c>
      <c r="O228" s="86" t="s">
        <v>154</v>
      </c>
      <c r="P228" s="88" t="s">
        <v>124</v>
      </c>
      <c r="Q228" s="87" t="s">
        <v>392</v>
      </c>
      <c r="R228" s="168" t="s">
        <v>269</v>
      </c>
      <c r="S228" s="169"/>
      <c r="T228" s="169"/>
      <c r="U228" s="170"/>
      <c r="V228" s="89"/>
      <c r="W228" s="171" t="s">
        <v>399</v>
      </c>
      <c r="X228" s="172"/>
      <c r="Y228" s="198"/>
      <c r="Z228" s="199"/>
      <c r="AC228" s="85"/>
      <c r="AD228" s="85" t="s">
        <v>488</v>
      </c>
      <c r="AE228" s="90" t="s">
        <v>780</v>
      </c>
      <c r="AF228" s="90" t="s">
        <v>781</v>
      </c>
      <c r="AG228" s="90" t="str">
        <f t="shared" si="24"/>
        <v>○</v>
      </c>
      <c r="AH228" s="85" t="s">
        <v>550</v>
      </c>
      <c r="AI228" s="91" t="s">
        <v>21</v>
      </c>
      <c r="AJ228" s="90" t="str">
        <f t="shared" si="25"/>
        <v>○</v>
      </c>
      <c r="AK228" s="90" t="str">
        <f t="shared" si="26"/>
        <v/>
      </c>
      <c r="AL228" s="90" t="str">
        <f t="shared" si="27"/>
        <v>整数</v>
      </c>
      <c r="AM228" s="90" t="str">
        <f t="shared" si="28"/>
        <v>3</v>
      </c>
      <c r="AN228" s="85" t="s">
        <v>546</v>
      </c>
      <c r="AO228" s="90" t="str">
        <f t="shared" si="29"/>
        <v/>
      </c>
      <c r="AP228" s="92" t="str">
        <f t="shared" si="39"/>
        <v/>
      </c>
      <c r="AQ228" s="92" t="str">
        <f>IF(AND(AO228&lt;&gt;"",AP228&gt;1),COUNTIF(AO$9:AO228,AO228),"")</f>
        <v/>
      </c>
      <c r="AR228" s="93" t="str">
        <f t="shared" si="31"/>
        <v/>
      </c>
      <c r="AT228" s="65" t="s">
        <v>742</v>
      </c>
      <c r="AU228" s="66" t="s">
        <v>653</v>
      </c>
      <c r="AV228" s="65" t="str">
        <f>IF(COUNTIF($AW$12:$AW228,$AW228)&gt;=2,"//","")</f>
        <v/>
      </c>
      <c r="AW228" s="65" t="str">
        <f t="shared" si="32"/>
        <v>public static final String TABLE06_JIGYOSHO_JIGYOSHONO = "特定事業所/事業所番号";</v>
      </c>
      <c r="AX228" s="65" t="str">
        <f t="shared" si="33"/>
        <v>XmlConstantGhg1.TABLE06_JIGYOSHO_JIGYOSHONO</v>
      </c>
    </row>
    <row r="229" spans="1:50" s="63" customFormat="1" ht="12">
      <c r="A229" s="82" t="s">
        <v>1302</v>
      </c>
      <c r="B229" s="83" t="str">
        <f t="shared" si="38"/>
        <v>05</v>
      </c>
      <c r="C229" s="69"/>
      <c r="D229" s="69"/>
      <c r="E229" s="69"/>
      <c r="F229" s="69"/>
      <c r="G229" s="195" t="s">
        <v>348</v>
      </c>
      <c r="H229" s="196"/>
      <c r="I229" s="196"/>
      <c r="J229" s="196"/>
      <c r="K229" s="196"/>
      <c r="L229" s="197"/>
      <c r="M229" s="85" t="s">
        <v>18</v>
      </c>
      <c r="N229" s="86" t="s">
        <v>133</v>
      </c>
      <c r="O229" s="86" t="s">
        <v>321</v>
      </c>
      <c r="P229" s="88" t="s">
        <v>124</v>
      </c>
      <c r="Q229" s="87" t="s">
        <v>318</v>
      </c>
      <c r="R229" s="195" t="s">
        <v>452</v>
      </c>
      <c r="S229" s="196"/>
      <c r="T229" s="196"/>
      <c r="U229" s="197"/>
      <c r="V229" s="89"/>
      <c r="W229" s="171" t="s">
        <v>400</v>
      </c>
      <c r="X229" s="172"/>
      <c r="Y229" s="198"/>
      <c r="Z229" s="199"/>
      <c r="AC229" s="85"/>
      <c r="AD229" s="85" t="s">
        <v>488</v>
      </c>
      <c r="AE229" s="90" t="s">
        <v>780</v>
      </c>
      <c r="AF229" s="90" t="s">
        <v>781</v>
      </c>
      <c r="AG229" s="90" t="str">
        <f t="shared" si="24"/>
        <v/>
      </c>
      <c r="AH229" s="85" t="s">
        <v>550</v>
      </c>
      <c r="AI229" s="91" t="s">
        <v>161</v>
      </c>
      <c r="AJ229" s="90" t="str">
        <f t="shared" si="25"/>
        <v>○</v>
      </c>
      <c r="AK229" s="90" t="str">
        <f t="shared" si="26"/>
        <v/>
      </c>
      <c r="AL229" s="90" t="str">
        <f t="shared" si="27"/>
        <v>整数</v>
      </c>
      <c r="AM229" s="90" t="str">
        <f t="shared" si="28"/>
        <v>7</v>
      </c>
      <c r="AN229" s="85" t="s">
        <v>546</v>
      </c>
      <c r="AO229" s="90" t="str">
        <f t="shared" si="29"/>
        <v/>
      </c>
      <c r="AP229" s="92" t="str">
        <f t="shared" si="39"/>
        <v/>
      </c>
      <c r="AQ229" s="92" t="str">
        <f>IF(AND(AO229&lt;&gt;"",AP229&gt;1),COUNTIF(AO$9:AO229,AO229),"")</f>
        <v/>
      </c>
      <c r="AR229" s="93" t="str">
        <f t="shared" si="31"/>
        <v/>
      </c>
      <c r="AT229" s="65" t="s">
        <v>743</v>
      </c>
      <c r="AU229" s="66" t="s">
        <v>654</v>
      </c>
      <c r="AV229" s="65" t="str">
        <f>IF(COUNTIF($AW$12:$AW229,$AW229)&gt;=2,"//","")</f>
        <v/>
      </c>
      <c r="AW229" s="65" t="str">
        <f t="shared" si="32"/>
        <v>public static final String TABLE06_JIGYOSHO_SHITEIKOJYONO = "特定事業所/エネルギー管理指定工場等番号";</v>
      </c>
      <c r="AX229" s="65" t="str">
        <f t="shared" si="33"/>
        <v>XmlConstantGhg1.TABLE06_JIGYOSHO_SHITEIKOJYONO</v>
      </c>
    </row>
    <row r="230" spans="1:50" s="63" customFormat="1" ht="72" customHeight="1">
      <c r="A230" s="82" t="s">
        <v>1361</v>
      </c>
      <c r="B230" s="83" t="str">
        <f t="shared" si="38"/>
        <v>05</v>
      </c>
      <c r="C230" s="69"/>
      <c r="D230" s="69"/>
      <c r="E230" s="69"/>
      <c r="F230" s="69"/>
      <c r="G230" s="195" t="s">
        <v>41</v>
      </c>
      <c r="H230" s="196"/>
      <c r="I230" s="196"/>
      <c r="J230" s="196"/>
      <c r="K230" s="196"/>
      <c r="L230" s="197"/>
      <c r="M230" s="85" t="s">
        <v>18</v>
      </c>
      <c r="N230" s="86" t="s">
        <v>133</v>
      </c>
      <c r="O230" s="86" t="s">
        <v>450</v>
      </c>
      <c r="P230" s="88" t="s">
        <v>124</v>
      </c>
      <c r="Q230" s="87" t="s">
        <v>347</v>
      </c>
      <c r="R230" s="168" t="s">
        <v>480</v>
      </c>
      <c r="S230" s="169"/>
      <c r="T230" s="169"/>
      <c r="U230" s="170"/>
      <c r="V230" s="89"/>
      <c r="W230" s="171" t="s">
        <v>308</v>
      </c>
      <c r="X230" s="172"/>
      <c r="Y230" s="198"/>
      <c r="Z230" s="199"/>
      <c r="AC230" s="85"/>
      <c r="AD230" s="85" t="s">
        <v>488</v>
      </c>
      <c r="AE230" s="90" t="s">
        <v>780</v>
      </c>
      <c r="AF230" s="90" t="s">
        <v>780</v>
      </c>
      <c r="AG230" s="90" t="str">
        <f t="shared" si="24"/>
        <v/>
      </c>
      <c r="AH230" s="85" t="s">
        <v>550</v>
      </c>
      <c r="AI230" s="91" t="s">
        <v>128</v>
      </c>
      <c r="AJ230" s="90" t="str">
        <f t="shared" si="25"/>
        <v/>
      </c>
      <c r="AK230" s="90" t="str">
        <f t="shared" si="26"/>
        <v/>
      </c>
      <c r="AL230" s="90" t="str">
        <f t="shared" si="27"/>
        <v/>
      </c>
      <c r="AM230" s="90" t="str">
        <f t="shared" si="28"/>
        <v/>
      </c>
      <c r="AN230" s="85" t="s">
        <v>546</v>
      </c>
      <c r="AO230" s="90" t="str">
        <f t="shared" si="29"/>
        <v/>
      </c>
      <c r="AP230" s="92" t="str">
        <f t="shared" si="39"/>
        <v/>
      </c>
      <c r="AQ230" s="92" t="str">
        <f>IF(AND(AO230&lt;&gt;"",AP230&gt;1),COUNTIF(AO$9:AO230,AO230),"")</f>
        <v/>
      </c>
      <c r="AR230" s="93" t="str">
        <f t="shared" si="31"/>
        <v/>
      </c>
      <c r="AT230" s="65" t="s">
        <v>744</v>
      </c>
      <c r="AU230" s="66" t="s">
        <v>655</v>
      </c>
      <c r="AV230" s="65" t="str">
        <f>IF(COUNTIF($AW$12:$AW230,$AW230)&gt;=2,"//","")</f>
        <v/>
      </c>
      <c r="AW230" s="65" t="str">
        <f t="shared" si="32"/>
        <v>public static final String TABLE06_JIGYOSHO_SHITEKBN = "特定事業所/指定区分";</v>
      </c>
      <c r="AX230" s="65" t="str">
        <f t="shared" si="33"/>
        <v>XmlConstantGhg1.TABLE06_JIGYOSHO_SHITEKBN</v>
      </c>
    </row>
    <row r="231" spans="1:50" s="63" customFormat="1" ht="12">
      <c r="A231" s="82" t="s">
        <v>1362</v>
      </c>
      <c r="B231" s="83" t="str">
        <f t="shared" si="38"/>
        <v>05</v>
      </c>
      <c r="C231" s="69"/>
      <c r="D231" s="69"/>
      <c r="E231" s="69"/>
      <c r="F231" s="69"/>
      <c r="G231" s="195" t="s">
        <v>266</v>
      </c>
      <c r="H231" s="196"/>
      <c r="I231" s="196"/>
      <c r="J231" s="196"/>
      <c r="K231" s="196"/>
      <c r="L231" s="197"/>
      <c r="M231" s="85" t="s">
        <v>133</v>
      </c>
      <c r="N231" s="86" t="s">
        <v>133</v>
      </c>
      <c r="O231" s="86" t="s">
        <v>154</v>
      </c>
      <c r="P231" s="88" t="s">
        <v>125</v>
      </c>
      <c r="Q231" s="87" t="s">
        <v>421</v>
      </c>
      <c r="R231" s="195"/>
      <c r="S231" s="196"/>
      <c r="T231" s="196"/>
      <c r="U231" s="197"/>
      <c r="V231" s="89"/>
      <c r="W231" s="171" t="s">
        <v>393</v>
      </c>
      <c r="X231" s="172"/>
      <c r="Y231" s="198"/>
      <c r="Z231" s="199"/>
      <c r="AC231" s="85"/>
      <c r="AD231" s="85" t="s">
        <v>488</v>
      </c>
      <c r="AE231" s="90" t="s">
        <v>780</v>
      </c>
      <c r="AF231" s="90" t="s">
        <v>781</v>
      </c>
      <c r="AG231" s="90" t="str">
        <f t="shared" si="24"/>
        <v>○</v>
      </c>
      <c r="AH231" s="85" t="s">
        <v>551</v>
      </c>
      <c r="AI231" s="91" t="s">
        <v>61</v>
      </c>
      <c r="AJ231" s="90" t="str">
        <f t="shared" si="25"/>
        <v>○</v>
      </c>
      <c r="AK231" s="90" t="str">
        <f t="shared" si="26"/>
        <v/>
      </c>
      <c r="AL231" s="90" t="str">
        <f t="shared" si="27"/>
        <v>文字列</v>
      </c>
      <c r="AM231" s="90" t="str">
        <f t="shared" si="28"/>
        <v>50</v>
      </c>
      <c r="AN231" s="85" t="s">
        <v>546</v>
      </c>
      <c r="AO231" s="90" t="str">
        <f t="shared" si="29"/>
        <v/>
      </c>
      <c r="AP231" s="92" t="str">
        <f t="shared" si="39"/>
        <v/>
      </c>
      <c r="AQ231" s="92" t="str">
        <f>IF(AND(AO231&lt;&gt;"",AP231&gt;1),COUNTIF(AO$9:AO231,AO231),"")</f>
        <v/>
      </c>
      <c r="AR231" s="93" t="str">
        <f t="shared" si="31"/>
        <v/>
      </c>
      <c r="AT231" s="65" t="s">
        <v>745</v>
      </c>
      <c r="AU231" s="66" t="s">
        <v>656</v>
      </c>
      <c r="AV231" s="65" t="str">
        <f>IF(COUNTIF($AW$12:$AW231,$AW231)&gt;=2,"//","")</f>
        <v/>
      </c>
      <c r="AW231" s="65" t="str">
        <f t="shared" si="32"/>
        <v>public static final String TABLE06_JIGYOSHO_NAME = "特定事業所/事業所の名称";</v>
      </c>
      <c r="AX231" s="65" t="str">
        <f t="shared" si="33"/>
        <v>XmlConstantGhg1.TABLE06_JIGYOSHO_NAME</v>
      </c>
    </row>
    <row r="232" spans="1:50" s="63" customFormat="1" ht="13.35" customHeight="1">
      <c r="A232" s="82" t="s">
        <v>1363</v>
      </c>
      <c r="B232" s="83" t="str">
        <f t="shared" si="38"/>
        <v>05</v>
      </c>
      <c r="C232" s="95"/>
      <c r="D232" s="69"/>
      <c r="E232" s="69"/>
      <c r="F232" s="69"/>
      <c r="G232" s="195" t="s">
        <v>182</v>
      </c>
      <c r="H232" s="196"/>
      <c r="I232" s="196"/>
      <c r="J232" s="196"/>
      <c r="K232" s="196"/>
      <c r="L232" s="197"/>
      <c r="M232" s="85" t="s">
        <v>133</v>
      </c>
      <c r="N232" s="86" t="s">
        <v>133</v>
      </c>
      <c r="O232" s="87" t="s">
        <v>323</v>
      </c>
      <c r="P232" s="88" t="s">
        <v>126</v>
      </c>
      <c r="Q232" s="87" t="s">
        <v>344</v>
      </c>
      <c r="R232" s="195" t="s">
        <v>220</v>
      </c>
      <c r="S232" s="196"/>
      <c r="T232" s="196"/>
      <c r="U232" s="197"/>
      <c r="V232" s="89"/>
      <c r="W232" s="171" t="s">
        <v>204</v>
      </c>
      <c r="X232" s="172"/>
      <c r="Y232" s="163"/>
      <c r="Z232" s="164"/>
      <c r="AC232" s="85"/>
      <c r="AD232" s="85" t="s">
        <v>488</v>
      </c>
      <c r="AE232" s="90" t="s">
        <v>780</v>
      </c>
      <c r="AF232" s="90" t="s">
        <v>781</v>
      </c>
      <c r="AG232" s="90" t="str">
        <f t="shared" si="24"/>
        <v/>
      </c>
      <c r="AH232" s="85" t="s">
        <v>507</v>
      </c>
      <c r="AI232" s="91"/>
      <c r="AJ232" s="90" t="str">
        <f t="shared" si="25"/>
        <v>○</v>
      </c>
      <c r="AK232" s="90" t="str">
        <f t="shared" si="26"/>
        <v/>
      </c>
      <c r="AL232" s="90" t="str">
        <f t="shared" si="27"/>
        <v>郵便番号</v>
      </c>
      <c r="AM232" s="90" t="str">
        <f t="shared" si="28"/>
        <v/>
      </c>
      <c r="AN232" s="85" t="s">
        <v>546</v>
      </c>
      <c r="AO232" s="90" t="str">
        <f t="shared" si="29"/>
        <v/>
      </c>
      <c r="AP232" s="92" t="str">
        <f t="shared" si="39"/>
        <v/>
      </c>
      <c r="AQ232" s="92" t="str">
        <f>IF(AND(AO232&lt;&gt;"",AP232&gt;1),COUNTIF(AO$9:AO232,AO232),"")</f>
        <v/>
      </c>
      <c r="AR232" s="93" t="str">
        <f t="shared" si="31"/>
        <v/>
      </c>
      <c r="AT232" s="65" t="s">
        <v>746</v>
      </c>
      <c r="AU232" s="66" t="s">
        <v>657</v>
      </c>
      <c r="AV232" s="65" t="str">
        <f>IF(COUNTIF($AW$12:$AW232,$AW232)&gt;=2,"//","")</f>
        <v/>
      </c>
      <c r="AW232" s="65" t="str">
        <f t="shared" si="32"/>
        <v>public static final String TABLE06_JIGYOSHO_ZIP = "特定事業所/郵便番号";</v>
      </c>
      <c r="AX232" s="65" t="str">
        <f t="shared" si="33"/>
        <v>XmlConstantGhg1.TABLE06_JIGYOSHO_ZIP</v>
      </c>
    </row>
    <row r="233" spans="1:50" s="63" customFormat="1" ht="12">
      <c r="A233" s="82" t="s">
        <v>1364</v>
      </c>
      <c r="B233" s="83" t="str">
        <f t="shared" si="38"/>
        <v>05</v>
      </c>
      <c r="C233" s="95"/>
      <c r="D233" s="69"/>
      <c r="E233" s="69"/>
      <c r="F233" s="69"/>
      <c r="G233" s="195" t="s">
        <v>40</v>
      </c>
      <c r="H233" s="196"/>
      <c r="I233" s="196"/>
      <c r="J233" s="196"/>
      <c r="K233" s="196"/>
      <c r="L233" s="197"/>
      <c r="M233" s="85" t="s">
        <v>133</v>
      </c>
      <c r="N233" s="86" t="s">
        <v>133</v>
      </c>
      <c r="O233" s="86" t="s">
        <v>154</v>
      </c>
      <c r="P233" s="88" t="s">
        <v>125</v>
      </c>
      <c r="Q233" s="87" t="s">
        <v>421</v>
      </c>
      <c r="R233" s="209"/>
      <c r="S233" s="210"/>
      <c r="T233" s="210"/>
      <c r="U233" s="211"/>
      <c r="V233" s="96"/>
      <c r="W233" s="171" t="s">
        <v>181</v>
      </c>
      <c r="X233" s="172"/>
      <c r="Y233" s="246"/>
      <c r="Z233" s="247"/>
      <c r="AC233" s="85"/>
      <c r="AD233" s="85" t="s">
        <v>488</v>
      </c>
      <c r="AE233" s="90" t="s">
        <v>780</v>
      </c>
      <c r="AF233" s="90" t="s">
        <v>781</v>
      </c>
      <c r="AG233" s="90" t="str">
        <f t="shared" si="24"/>
        <v>○</v>
      </c>
      <c r="AH233" s="85" t="s">
        <v>551</v>
      </c>
      <c r="AI233" s="91" t="s">
        <v>61</v>
      </c>
      <c r="AJ233" s="90" t="str">
        <f t="shared" si="25"/>
        <v>○</v>
      </c>
      <c r="AK233" s="90" t="str">
        <f t="shared" si="26"/>
        <v/>
      </c>
      <c r="AL233" s="90" t="str">
        <f t="shared" si="27"/>
        <v>文字列</v>
      </c>
      <c r="AM233" s="90" t="str">
        <f t="shared" si="28"/>
        <v>50</v>
      </c>
      <c r="AN233" s="85" t="s">
        <v>546</v>
      </c>
      <c r="AO233" s="90" t="str">
        <f t="shared" si="29"/>
        <v/>
      </c>
      <c r="AP233" s="92" t="str">
        <f t="shared" si="39"/>
        <v/>
      </c>
      <c r="AQ233" s="92" t="str">
        <f>IF(AND(AO233&lt;&gt;"",AP233&gt;1),COUNTIF(AO$9:AO233,AO233),"")</f>
        <v/>
      </c>
      <c r="AR233" s="93" t="str">
        <f t="shared" si="31"/>
        <v/>
      </c>
      <c r="AT233" s="65" t="s">
        <v>747</v>
      </c>
      <c r="AU233" s="66" t="s">
        <v>658</v>
      </c>
      <c r="AV233" s="65" t="str">
        <f>IF(COUNTIF($AW$12:$AW233,$AW233)&gt;=2,"//","")</f>
        <v/>
      </c>
      <c r="AW233" s="65" t="str">
        <f t="shared" si="32"/>
        <v>public static final String TABLE06_JIGYOSHO_ADDRESS = "特定事業所/住所";</v>
      </c>
      <c r="AX233" s="65" t="str">
        <f t="shared" si="33"/>
        <v>XmlConstantGhg1.TABLE06_JIGYOSHO_ADDRESS</v>
      </c>
    </row>
    <row r="234" spans="1:50" s="63" customFormat="1" ht="13.35" customHeight="1">
      <c r="A234" s="82" t="s">
        <v>1365</v>
      </c>
      <c r="B234" s="83" t="str">
        <f t="shared" si="38"/>
        <v>05</v>
      </c>
      <c r="C234" s="69"/>
      <c r="D234" s="69"/>
      <c r="E234" s="69"/>
      <c r="F234" s="69"/>
      <c r="G234" s="195" t="s">
        <v>267</v>
      </c>
      <c r="H234" s="196"/>
      <c r="I234" s="196"/>
      <c r="J234" s="196"/>
      <c r="K234" s="196"/>
      <c r="L234" s="197"/>
      <c r="M234" s="85" t="s">
        <v>133</v>
      </c>
      <c r="N234" s="86" t="s">
        <v>133</v>
      </c>
      <c r="O234" s="86" t="s">
        <v>154</v>
      </c>
      <c r="P234" s="88" t="s">
        <v>124</v>
      </c>
      <c r="Q234" s="87" t="s">
        <v>322</v>
      </c>
      <c r="R234" s="195" t="s">
        <v>264</v>
      </c>
      <c r="S234" s="196"/>
      <c r="T234" s="196"/>
      <c r="U234" s="197"/>
      <c r="V234" s="89"/>
      <c r="W234" s="171" t="s">
        <v>394</v>
      </c>
      <c r="X234" s="172"/>
      <c r="Y234" s="163"/>
      <c r="Z234" s="164"/>
      <c r="AC234" s="85"/>
      <c r="AD234" s="85" t="s">
        <v>488</v>
      </c>
      <c r="AE234" s="90" t="s">
        <v>780</v>
      </c>
      <c r="AF234" s="90" t="s">
        <v>781</v>
      </c>
      <c r="AG234" s="90" t="str">
        <f t="shared" si="24"/>
        <v>○</v>
      </c>
      <c r="AH234" s="85" t="s">
        <v>550</v>
      </c>
      <c r="AI234" s="91" t="s">
        <v>23</v>
      </c>
      <c r="AJ234" s="90" t="str">
        <f t="shared" si="25"/>
        <v>○</v>
      </c>
      <c r="AK234" s="90" t="str">
        <f t="shared" si="26"/>
        <v/>
      </c>
      <c r="AL234" s="90" t="str">
        <f t="shared" si="27"/>
        <v>整数</v>
      </c>
      <c r="AM234" s="90" t="str">
        <f t="shared" si="28"/>
        <v>4</v>
      </c>
      <c r="AN234" s="85" t="s">
        <v>546</v>
      </c>
      <c r="AO234" s="90" t="str">
        <f t="shared" si="29"/>
        <v/>
      </c>
      <c r="AP234" s="92" t="str">
        <f t="shared" si="39"/>
        <v/>
      </c>
      <c r="AQ234" s="92" t="str">
        <f>IF(AND(AO234&lt;&gt;"",AP234&gt;1),COUNTIF(AO$9:AO234,AO234),"")</f>
        <v/>
      </c>
      <c r="AR234" s="93" t="str">
        <f t="shared" si="31"/>
        <v/>
      </c>
      <c r="AT234" s="65" t="s">
        <v>748</v>
      </c>
      <c r="AU234" s="66" t="s">
        <v>659</v>
      </c>
      <c r="AV234" s="65" t="str">
        <f>IF(COUNTIF($AW$12:$AW234,$AW234)&gt;=2,"//","")</f>
        <v/>
      </c>
      <c r="AW234" s="65" t="str">
        <f t="shared" si="32"/>
        <v>public static final String TABLE06_JIGYOSHO_SAIBUNRUINO = "特定事業所/事業コード";</v>
      </c>
      <c r="AX234" s="65" t="str">
        <f t="shared" si="33"/>
        <v>XmlConstantGhg1.TABLE06_JIGYOSHO_SAIBUNRUINO</v>
      </c>
    </row>
    <row r="235" spans="1:50" s="63" customFormat="1" ht="14.1" customHeight="1" thickBot="1">
      <c r="A235" s="82" t="s">
        <v>1366</v>
      </c>
      <c r="B235" s="83" t="str">
        <f t="shared" si="38"/>
        <v>05</v>
      </c>
      <c r="C235" s="109"/>
      <c r="D235" s="109"/>
      <c r="E235" s="109"/>
      <c r="F235" s="109"/>
      <c r="G235" s="230" t="s">
        <v>268</v>
      </c>
      <c r="H235" s="231"/>
      <c r="I235" s="231"/>
      <c r="J235" s="231"/>
      <c r="K235" s="231"/>
      <c r="L235" s="232"/>
      <c r="M235" s="110" t="s">
        <v>133</v>
      </c>
      <c r="N235" s="111" t="s">
        <v>133</v>
      </c>
      <c r="O235" s="111" t="s">
        <v>154</v>
      </c>
      <c r="P235" s="112" t="s">
        <v>125</v>
      </c>
      <c r="Q235" s="113" t="s">
        <v>421</v>
      </c>
      <c r="R235" s="230"/>
      <c r="S235" s="231"/>
      <c r="T235" s="231"/>
      <c r="U235" s="232"/>
      <c r="V235" s="114"/>
      <c r="W235" s="222" t="s">
        <v>395</v>
      </c>
      <c r="X235" s="223"/>
      <c r="Y235" s="306"/>
      <c r="Z235" s="307"/>
      <c r="AC235" s="85"/>
      <c r="AD235" s="85" t="s">
        <v>488</v>
      </c>
      <c r="AE235" s="90" t="s">
        <v>780</v>
      </c>
      <c r="AF235" s="90" t="s">
        <v>781</v>
      </c>
      <c r="AG235" s="90" t="str">
        <f t="shared" si="24"/>
        <v>○</v>
      </c>
      <c r="AH235" s="85" t="s">
        <v>551</v>
      </c>
      <c r="AI235" s="91" t="s">
        <v>61</v>
      </c>
      <c r="AJ235" s="90" t="str">
        <f t="shared" si="25"/>
        <v>○</v>
      </c>
      <c r="AK235" s="90" t="str">
        <f t="shared" si="26"/>
        <v/>
      </c>
      <c r="AL235" s="90" t="str">
        <f t="shared" si="27"/>
        <v>文字列</v>
      </c>
      <c r="AM235" s="90" t="str">
        <f t="shared" si="28"/>
        <v>50</v>
      </c>
      <c r="AN235" s="85" t="s">
        <v>546</v>
      </c>
      <c r="AO235" s="90" t="str">
        <f t="shared" si="29"/>
        <v/>
      </c>
      <c r="AP235" s="92" t="str">
        <f t="shared" si="39"/>
        <v/>
      </c>
      <c r="AQ235" s="92" t="str">
        <f>IF(AND(AO235&lt;&gt;"",AP235&gt;1),COUNTIF(AO$9:AO235,AO235),"")</f>
        <v/>
      </c>
      <c r="AR235" s="93" t="str">
        <f t="shared" si="31"/>
        <v/>
      </c>
      <c r="AT235" s="65" t="s">
        <v>749</v>
      </c>
      <c r="AU235" s="66" t="s">
        <v>660</v>
      </c>
      <c r="AV235" s="65" t="str">
        <f>IF(COUNTIF($AW$12:$AW235,$AW235)&gt;=2,"//","")</f>
        <v/>
      </c>
      <c r="AW235" s="65" t="str">
        <f t="shared" si="32"/>
        <v>public static final String TABLE06_JIGYOSHO_JIGYONAME = "特定事業所/事業の名称";</v>
      </c>
      <c r="AX235" s="65" t="str">
        <f t="shared" si="33"/>
        <v>XmlConstantGhg1.TABLE06_JIGYOSHO_JIGYONAME</v>
      </c>
    </row>
    <row r="236" spans="1:50">
      <c r="AX236" s="119" t="str">
        <f t="shared" si="33"/>
        <v/>
      </c>
    </row>
    <row r="237" spans="1:50">
      <c r="AX237" s="119" t="str">
        <f t="shared" si="33"/>
        <v/>
      </c>
    </row>
    <row r="238" spans="1:50">
      <c r="AX238" s="119" t="str">
        <f t="shared" si="33"/>
        <v/>
      </c>
    </row>
    <row r="239" spans="1:50">
      <c r="AX239" s="119" t="str">
        <f t="shared" si="33"/>
        <v/>
      </c>
    </row>
    <row r="240" spans="1:50">
      <c r="AX240" s="119" t="str">
        <f t="shared" si="33"/>
        <v/>
      </c>
    </row>
  </sheetData>
  <autoFilter ref="A6:AZ235" xr:uid="{00000000-0009-0000-0000-000003000000}">
    <filterColumn colId="17" showButton="0"/>
    <filterColumn colId="18" showButton="0"/>
    <filterColumn colId="19" showButton="0"/>
    <filterColumn colId="22" showButton="0"/>
    <filterColumn colId="24" showButton="0"/>
  </autoFilter>
  <mergeCells count="948">
    <mergeCell ref="H224:L224"/>
    <mergeCell ref="G218:L218"/>
    <mergeCell ref="H214:L214"/>
    <mergeCell ref="H215:L215"/>
    <mergeCell ref="R46:U46"/>
    <mergeCell ref="W46:X46"/>
    <mergeCell ref="Y46:Z46"/>
    <mergeCell ref="R210:U210"/>
    <mergeCell ref="R215:U215"/>
    <mergeCell ref="W215:X215"/>
    <mergeCell ref="Y215:Z215"/>
    <mergeCell ref="R214:U214"/>
    <mergeCell ref="W214:X214"/>
    <mergeCell ref="Y214:Z214"/>
    <mergeCell ref="R170:U170"/>
    <mergeCell ref="W170:X170"/>
    <mergeCell ref="Y170:Z170"/>
    <mergeCell ref="R176:U176"/>
    <mergeCell ref="R212:U212"/>
    <mergeCell ref="R213:U213"/>
    <mergeCell ref="R211:U211"/>
    <mergeCell ref="G204:L204"/>
    <mergeCell ref="R204:U204"/>
    <mergeCell ref="R181:U181"/>
    <mergeCell ref="H221:L221"/>
    <mergeCell ref="H222:L222"/>
    <mergeCell ref="Y224:Z224"/>
    <mergeCell ref="R219:U219"/>
    <mergeCell ref="W219:X219"/>
    <mergeCell ref="Y219:Z219"/>
    <mergeCell ref="Y218:Z218"/>
    <mergeCell ref="W218:X218"/>
    <mergeCell ref="R218:U218"/>
    <mergeCell ref="R221:U221"/>
    <mergeCell ref="W221:X221"/>
    <mergeCell ref="Y221:Z221"/>
    <mergeCell ref="R224:U224"/>
    <mergeCell ref="W224:X224"/>
    <mergeCell ref="R223:U223"/>
    <mergeCell ref="W223:X223"/>
    <mergeCell ref="E208:L208"/>
    <mergeCell ref="F209:L209"/>
    <mergeCell ref="H213:L213"/>
    <mergeCell ref="H216:L216"/>
    <mergeCell ref="H217:L217"/>
    <mergeCell ref="D205:L205"/>
    <mergeCell ref="R205:U205"/>
    <mergeCell ref="Y223:Z223"/>
    <mergeCell ref="R220:U220"/>
    <mergeCell ref="Y220:Z220"/>
    <mergeCell ref="W220:X220"/>
    <mergeCell ref="R222:U222"/>
    <mergeCell ref="W222:X222"/>
    <mergeCell ref="Y222:Z222"/>
    <mergeCell ref="R216:U216"/>
    <mergeCell ref="W216:X216"/>
    <mergeCell ref="Y216:Z216"/>
    <mergeCell ref="R217:U217"/>
    <mergeCell ref="W217:X217"/>
    <mergeCell ref="Y217:Z217"/>
    <mergeCell ref="H219:L219"/>
    <mergeCell ref="H220:L220"/>
    <mergeCell ref="H223:L223"/>
    <mergeCell ref="Y168:Z168"/>
    <mergeCell ref="F171:L171"/>
    <mergeCell ref="G169:L169"/>
    <mergeCell ref="R169:U169"/>
    <mergeCell ref="W169:X169"/>
    <mergeCell ref="D177:L177"/>
    <mergeCell ref="R177:U177"/>
    <mergeCell ref="R182:U182"/>
    <mergeCell ref="F184:L184"/>
    <mergeCell ref="R184:U184"/>
    <mergeCell ref="F173:L173"/>
    <mergeCell ref="F175:L175"/>
    <mergeCell ref="F174:L174"/>
    <mergeCell ref="F176:L176"/>
    <mergeCell ref="R173:U173"/>
    <mergeCell ref="R174:U174"/>
    <mergeCell ref="R175:U175"/>
    <mergeCell ref="Y181:Z181"/>
    <mergeCell ref="Y169:Z169"/>
    <mergeCell ref="G170:L170"/>
    <mergeCell ref="F172:L172"/>
    <mergeCell ref="R171:U171"/>
    <mergeCell ref="R172:U172"/>
    <mergeCell ref="G181:L181"/>
    <mergeCell ref="G136:L136"/>
    <mergeCell ref="R136:U136"/>
    <mergeCell ref="W136:X136"/>
    <mergeCell ref="Y136:Z136"/>
    <mergeCell ref="G133:L133"/>
    <mergeCell ref="R133:U133"/>
    <mergeCell ref="W133:X133"/>
    <mergeCell ref="Y133:Z133"/>
    <mergeCell ref="G134:L134"/>
    <mergeCell ref="R134:U134"/>
    <mergeCell ref="W134:X134"/>
    <mergeCell ref="Y134:Z134"/>
    <mergeCell ref="G135:L135"/>
    <mergeCell ref="R135:U135"/>
    <mergeCell ref="W135:X135"/>
    <mergeCell ref="Y135:Z135"/>
    <mergeCell ref="D130:L130"/>
    <mergeCell ref="R130:U130"/>
    <mergeCell ref="W130:X130"/>
    <mergeCell ref="Y130:Z130"/>
    <mergeCell ref="E131:L131"/>
    <mergeCell ref="R131:U131"/>
    <mergeCell ref="W131:X131"/>
    <mergeCell ref="Y131:Z131"/>
    <mergeCell ref="F132:L132"/>
    <mergeCell ref="R132:U132"/>
    <mergeCell ref="W132:X132"/>
    <mergeCell ref="Y132:Z132"/>
    <mergeCell ref="G127:L127"/>
    <mergeCell ref="R127:U127"/>
    <mergeCell ref="W127:X127"/>
    <mergeCell ref="Y127:Z127"/>
    <mergeCell ref="G128:L128"/>
    <mergeCell ref="R128:U128"/>
    <mergeCell ref="W128:X128"/>
    <mergeCell ref="Y128:Z128"/>
    <mergeCell ref="G129:L129"/>
    <mergeCell ref="R129:U129"/>
    <mergeCell ref="W129:X129"/>
    <mergeCell ref="Y129:Z129"/>
    <mergeCell ref="R124:U124"/>
    <mergeCell ref="W124:X124"/>
    <mergeCell ref="Y124:Z124"/>
    <mergeCell ref="F125:L125"/>
    <mergeCell ref="R125:U125"/>
    <mergeCell ref="W125:X125"/>
    <mergeCell ref="Y125:Z125"/>
    <mergeCell ref="G126:L126"/>
    <mergeCell ref="R126:U126"/>
    <mergeCell ref="W126:X126"/>
    <mergeCell ref="Y126:Z126"/>
    <mergeCell ref="G107:L107"/>
    <mergeCell ref="R107:U107"/>
    <mergeCell ref="W107:X107"/>
    <mergeCell ref="Y107:Z107"/>
    <mergeCell ref="G108:L108"/>
    <mergeCell ref="R108:U108"/>
    <mergeCell ref="W108:X108"/>
    <mergeCell ref="Y108:Z108"/>
    <mergeCell ref="D123:L123"/>
    <mergeCell ref="R123:U123"/>
    <mergeCell ref="W123:X123"/>
    <mergeCell ref="Y123:Z123"/>
    <mergeCell ref="R114:U114"/>
    <mergeCell ref="R115:U115"/>
    <mergeCell ref="R119:U119"/>
    <mergeCell ref="R121:U121"/>
    <mergeCell ref="G122:L122"/>
    <mergeCell ref="F118:L118"/>
    <mergeCell ref="E117:L117"/>
    <mergeCell ref="G112:L112"/>
    <mergeCell ref="G113:L113"/>
    <mergeCell ref="G114:L114"/>
    <mergeCell ref="G115:L115"/>
    <mergeCell ref="F111:L111"/>
    <mergeCell ref="F104:L104"/>
    <mergeCell ref="R104:U104"/>
    <mergeCell ref="W104:X104"/>
    <mergeCell ref="Y104:Z104"/>
    <mergeCell ref="G105:L105"/>
    <mergeCell ref="R105:U105"/>
    <mergeCell ref="W105:X105"/>
    <mergeCell ref="Y105:Z105"/>
    <mergeCell ref="G106:L106"/>
    <mergeCell ref="R106:U106"/>
    <mergeCell ref="W106:X106"/>
    <mergeCell ref="Y106:Z106"/>
    <mergeCell ref="G101:L101"/>
    <mergeCell ref="R101:U101"/>
    <mergeCell ref="W101:X101"/>
    <mergeCell ref="Y101:Z101"/>
    <mergeCell ref="D102:L102"/>
    <mergeCell ref="R102:U102"/>
    <mergeCell ref="W102:X102"/>
    <mergeCell ref="Y102:Z102"/>
    <mergeCell ref="E103:L103"/>
    <mergeCell ref="R103:U103"/>
    <mergeCell ref="W103:X103"/>
    <mergeCell ref="Y103:Z103"/>
    <mergeCell ref="G98:L98"/>
    <mergeCell ref="R98:U98"/>
    <mergeCell ref="W98:X98"/>
    <mergeCell ref="Y98:Z98"/>
    <mergeCell ref="G99:L99"/>
    <mergeCell ref="R99:U99"/>
    <mergeCell ref="W99:X99"/>
    <mergeCell ref="Y99:Z99"/>
    <mergeCell ref="G100:L100"/>
    <mergeCell ref="R100:U100"/>
    <mergeCell ref="W100:X100"/>
    <mergeCell ref="Y100:Z100"/>
    <mergeCell ref="D95:L95"/>
    <mergeCell ref="R95:U95"/>
    <mergeCell ref="W95:X95"/>
    <mergeCell ref="Y95:Z95"/>
    <mergeCell ref="E96:L96"/>
    <mergeCell ref="R96:U96"/>
    <mergeCell ref="W96:X96"/>
    <mergeCell ref="Y96:Z96"/>
    <mergeCell ref="F97:L97"/>
    <mergeCell ref="R97:U97"/>
    <mergeCell ref="W97:X97"/>
    <mergeCell ref="Y97:Z97"/>
    <mergeCell ref="R52:U52"/>
    <mergeCell ref="W52:X52"/>
    <mergeCell ref="Y52:Z52"/>
    <mergeCell ref="G82:L82"/>
    <mergeCell ref="R82:U82"/>
    <mergeCell ref="W82:X82"/>
    <mergeCell ref="Y82:Z82"/>
    <mergeCell ref="G202:L202"/>
    <mergeCell ref="R202:U202"/>
    <mergeCell ref="W202:X202"/>
    <mergeCell ref="Y202:Z202"/>
    <mergeCell ref="D195:L195"/>
    <mergeCell ref="R195:U195"/>
    <mergeCell ref="W195:X195"/>
    <mergeCell ref="Y195:Z195"/>
    <mergeCell ref="E196:L196"/>
    <mergeCell ref="R196:U196"/>
    <mergeCell ref="W196:X196"/>
    <mergeCell ref="Y196:Z196"/>
    <mergeCell ref="F197:L197"/>
    <mergeCell ref="R197:U197"/>
    <mergeCell ref="W197:X197"/>
    <mergeCell ref="Y197:Z197"/>
    <mergeCell ref="R81:U81"/>
    <mergeCell ref="AX4:AX6"/>
    <mergeCell ref="AD4:AD6"/>
    <mergeCell ref="AG4:AG6"/>
    <mergeCell ref="AH4:AH6"/>
    <mergeCell ref="AI4:AI6"/>
    <mergeCell ref="AN4:AN6"/>
    <mergeCell ref="AO4:AQ4"/>
    <mergeCell ref="AR4:AR6"/>
    <mergeCell ref="AT4:AT5"/>
    <mergeCell ref="AU4:AU5"/>
    <mergeCell ref="AV4:AV5"/>
    <mergeCell ref="AW4:AW5"/>
    <mergeCell ref="AJ4:AJ6"/>
    <mergeCell ref="AK4:AK6"/>
    <mergeCell ref="AL4:AL6"/>
    <mergeCell ref="AM4:AM6"/>
    <mergeCell ref="AC4:AC5"/>
    <mergeCell ref="G90:L90"/>
    <mergeCell ref="Q4:Q5"/>
    <mergeCell ref="O3:O4"/>
    <mergeCell ref="R26:U26"/>
    <mergeCell ref="R86:U86"/>
    <mergeCell ref="W3:X6"/>
    <mergeCell ref="F58:L58"/>
    <mergeCell ref="F60:L60"/>
    <mergeCell ref="R60:U60"/>
    <mergeCell ref="F61:L61"/>
    <mergeCell ref="R61:U61"/>
    <mergeCell ref="G81:L81"/>
    <mergeCell ref="G84:L84"/>
    <mergeCell ref="G85:L85"/>
    <mergeCell ref="G86:L86"/>
    <mergeCell ref="F54:L54"/>
    <mergeCell ref="R54:U54"/>
    <mergeCell ref="F55:L55"/>
    <mergeCell ref="R55:U55"/>
    <mergeCell ref="R33:U33"/>
    <mergeCell ref="R73:U73"/>
    <mergeCell ref="R74:U74"/>
    <mergeCell ref="R75:U75"/>
    <mergeCell ref="Y3:Z6"/>
    <mergeCell ref="D47:L47"/>
    <mergeCell ref="F50:L50"/>
    <mergeCell ref="R50:U50"/>
    <mergeCell ref="E28:L28"/>
    <mergeCell ref="F25:L25"/>
    <mergeCell ref="F26:L26"/>
    <mergeCell ref="F27:L27"/>
    <mergeCell ref="C10:L10"/>
    <mergeCell ref="F44:L44"/>
    <mergeCell ref="F45:L45"/>
    <mergeCell ref="E38:L38"/>
    <mergeCell ref="E39:L39"/>
    <mergeCell ref="E40:L40"/>
    <mergeCell ref="E41:L41"/>
    <mergeCell ref="G37:L37"/>
    <mergeCell ref="F36:L36"/>
    <mergeCell ref="E32:L32"/>
    <mergeCell ref="E33:L33"/>
    <mergeCell ref="E24:L24"/>
    <mergeCell ref="F42:L42"/>
    <mergeCell ref="F29:L29"/>
    <mergeCell ref="F30:L30"/>
    <mergeCell ref="F31:L31"/>
    <mergeCell ref="R22:U22"/>
    <mergeCell ref="R23:U23"/>
    <mergeCell ref="R24:U24"/>
    <mergeCell ref="R28:U28"/>
    <mergeCell ref="E23:L23"/>
    <mergeCell ref="Y16:Z16"/>
    <mergeCell ref="F16:L16"/>
    <mergeCell ref="D11:L11"/>
    <mergeCell ref="E12:L12"/>
    <mergeCell ref="E13:L13"/>
    <mergeCell ref="E14:L14"/>
    <mergeCell ref="W26:X26"/>
    <mergeCell ref="W27:X27"/>
    <mergeCell ref="W28:X28"/>
    <mergeCell ref="F20:L20"/>
    <mergeCell ref="R20:U20"/>
    <mergeCell ref="W20:X20"/>
    <mergeCell ref="Y20:Z20"/>
    <mergeCell ref="F21:L21"/>
    <mergeCell ref="R21:U21"/>
    <mergeCell ref="W21:X21"/>
    <mergeCell ref="Y21:Z21"/>
    <mergeCell ref="R8:U8"/>
    <mergeCell ref="R9:U9"/>
    <mergeCell ref="C9:L9"/>
    <mergeCell ref="C8:L8"/>
    <mergeCell ref="F15:L15"/>
    <mergeCell ref="R10:U10"/>
    <mergeCell ref="R11:U11"/>
    <mergeCell ref="R12:U12"/>
    <mergeCell ref="R13:U13"/>
    <mergeCell ref="R14:U14"/>
    <mergeCell ref="R15:U15"/>
    <mergeCell ref="D225:L225"/>
    <mergeCell ref="R225:U225"/>
    <mergeCell ref="R141:U141"/>
    <mergeCell ref="R142:U142"/>
    <mergeCell ref="R146:U146"/>
    <mergeCell ref="G89:L89"/>
    <mergeCell ref="G91:L91"/>
    <mergeCell ref="G92:L92"/>
    <mergeCell ref="D93:L93"/>
    <mergeCell ref="D109:L109"/>
    <mergeCell ref="D116:L116"/>
    <mergeCell ref="R116:U116"/>
    <mergeCell ref="R89:U89"/>
    <mergeCell ref="D137:L137"/>
    <mergeCell ref="E94:L94"/>
    <mergeCell ref="G119:L119"/>
    <mergeCell ref="G120:L120"/>
    <mergeCell ref="G121:L121"/>
    <mergeCell ref="R91:U91"/>
    <mergeCell ref="R92:U92"/>
    <mergeCell ref="R137:U137"/>
    <mergeCell ref="R109:U109"/>
    <mergeCell ref="R110:U110"/>
    <mergeCell ref="R111:U111"/>
    <mergeCell ref="R230:U230"/>
    <mergeCell ref="R117:U117"/>
    <mergeCell ref="R158:U158"/>
    <mergeCell ref="R57:U57"/>
    <mergeCell ref="R77:U77"/>
    <mergeCell ref="R78:U78"/>
    <mergeCell ref="R79:U79"/>
    <mergeCell ref="R80:U80"/>
    <mergeCell ref="R90:U90"/>
    <mergeCell ref="R59:U59"/>
    <mergeCell ref="R113:U113"/>
    <mergeCell ref="R120:U120"/>
    <mergeCell ref="R58:U58"/>
    <mergeCell ref="R87:U87"/>
    <mergeCell ref="R88:U88"/>
    <mergeCell ref="R76:U76"/>
    <mergeCell ref="R193:U193"/>
    <mergeCell ref="R194:U194"/>
    <mergeCell ref="R185:U185"/>
    <mergeCell ref="R154:U154"/>
    <mergeCell ref="R152:U152"/>
    <mergeCell ref="R153:U153"/>
    <mergeCell ref="R155:U155"/>
    <mergeCell ref="R229:U229"/>
    <mergeCell ref="Y235:Z235"/>
    <mergeCell ref="R149:U149"/>
    <mergeCell ref="R150:U150"/>
    <mergeCell ref="R151:U151"/>
    <mergeCell ref="Y151:Z151"/>
    <mergeCell ref="Y152:Z152"/>
    <mergeCell ref="Y153:Z153"/>
    <mergeCell ref="Y233:Z233"/>
    <mergeCell ref="R227:U227"/>
    <mergeCell ref="R228:U228"/>
    <mergeCell ref="Y228:Z228"/>
    <mergeCell ref="Y229:Z229"/>
    <mergeCell ref="Y230:Z230"/>
    <mergeCell ref="Y154:Z154"/>
    <mergeCell ref="Y155:Z155"/>
    <mergeCell ref="R156:U156"/>
    <mergeCell ref="Y158:Z158"/>
    <mergeCell ref="Y231:Z231"/>
    <mergeCell ref="R226:U226"/>
    <mergeCell ref="R186:U186"/>
    <mergeCell ref="R187:U187"/>
    <mergeCell ref="R188:U188"/>
    <mergeCell ref="Y188:Z188"/>
    <mergeCell ref="R233:U233"/>
    <mergeCell ref="A1:L2"/>
    <mergeCell ref="M1:N1"/>
    <mergeCell ref="P1:U1"/>
    <mergeCell ref="V1:V2"/>
    <mergeCell ref="M2:N2"/>
    <mergeCell ref="P2:U2"/>
    <mergeCell ref="R138:U138"/>
    <mergeCell ref="R140:U140"/>
    <mergeCell ref="R3:U6"/>
    <mergeCell ref="V4:V6"/>
    <mergeCell ref="A3:A6"/>
    <mergeCell ref="B3:B6"/>
    <mergeCell ref="R25:U25"/>
    <mergeCell ref="R27:U27"/>
    <mergeCell ref="C7:L7"/>
    <mergeCell ref="R7:U7"/>
    <mergeCell ref="R16:U16"/>
    <mergeCell ref="G87:L87"/>
    <mergeCell ref="G88:L88"/>
    <mergeCell ref="C3:L5"/>
    <mergeCell ref="M3:N4"/>
    <mergeCell ref="P3:P4"/>
    <mergeCell ref="M5:N5"/>
    <mergeCell ref="P5:P6"/>
    <mergeCell ref="R84:U84"/>
    <mergeCell ref="R122:U122"/>
    <mergeCell ref="R118:U118"/>
    <mergeCell ref="R93:U93"/>
    <mergeCell ref="R94:U94"/>
    <mergeCell ref="Y146:Z146"/>
    <mergeCell ref="R85:U85"/>
    <mergeCell ref="Y156:Z156"/>
    <mergeCell ref="Y118:Z118"/>
    <mergeCell ref="Y119:Z119"/>
    <mergeCell ref="Y120:Z120"/>
    <mergeCell ref="Y121:Z121"/>
    <mergeCell ref="Y122:Z122"/>
    <mergeCell ref="Y137:Z137"/>
    <mergeCell ref="Y138:Z138"/>
    <mergeCell ref="Y139:Z139"/>
    <mergeCell ref="Y140:Z140"/>
    <mergeCell ref="Y141:Z141"/>
    <mergeCell ref="Y142:Z142"/>
    <mergeCell ref="Y143:Z143"/>
    <mergeCell ref="Y144:Z144"/>
    <mergeCell ref="Y145:Z145"/>
    <mergeCell ref="Y86:Z86"/>
    <mergeCell ref="Y87:Z87"/>
    <mergeCell ref="Y88:Z88"/>
    <mergeCell ref="Y89:Z89"/>
    <mergeCell ref="Y90:Z90"/>
    <mergeCell ref="Y91:Z91"/>
    <mergeCell ref="R148:U148"/>
    <mergeCell ref="R139:U139"/>
    <mergeCell ref="R147:U147"/>
    <mergeCell ref="R143:U143"/>
    <mergeCell ref="R144:U144"/>
    <mergeCell ref="Y92:Z92"/>
    <mergeCell ref="Y93:Z93"/>
    <mergeCell ref="Y94:Z94"/>
    <mergeCell ref="Y109:Z109"/>
    <mergeCell ref="Y110:Z110"/>
    <mergeCell ref="Y111:Z111"/>
    <mergeCell ref="Y112:Z112"/>
    <mergeCell ref="Y113:Z113"/>
    <mergeCell ref="Y114:Z114"/>
    <mergeCell ref="Y115:Z115"/>
    <mergeCell ref="Y116:Z116"/>
    <mergeCell ref="Y117:Z117"/>
    <mergeCell ref="Y147:Z147"/>
    <mergeCell ref="Y148:Z148"/>
    <mergeCell ref="R112:U112"/>
    <mergeCell ref="R47:U47"/>
    <mergeCell ref="R53:U53"/>
    <mergeCell ref="R56:U56"/>
    <mergeCell ref="F59:L59"/>
    <mergeCell ref="R17:U17"/>
    <mergeCell ref="R18:U18"/>
    <mergeCell ref="R19:U19"/>
    <mergeCell ref="Y25:Z25"/>
    <mergeCell ref="Y27:Z27"/>
    <mergeCell ref="R30:U30"/>
    <mergeCell ref="Y30:Z30"/>
    <mergeCell ref="R39:U39"/>
    <mergeCell ref="R40:U40"/>
    <mergeCell ref="R31:U31"/>
    <mergeCell ref="Y31:Z31"/>
    <mergeCell ref="R35:U35"/>
    <mergeCell ref="R36:U36"/>
    <mergeCell ref="R37:U37"/>
    <mergeCell ref="F18:L18"/>
    <mergeCell ref="F19:L19"/>
    <mergeCell ref="F17:L17"/>
    <mergeCell ref="E22:L22"/>
    <mergeCell ref="F43:L43"/>
    <mergeCell ref="E34:L34"/>
    <mergeCell ref="E35:L35"/>
    <mergeCell ref="E48:L48"/>
    <mergeCell ref="E49:L49"/>
    <mergeCell ref="I80:L80"/>
    <mergeCell ref="H79:L79"/>
    <mergeCell ref="G75:L75"/>
    <mergeCell ref="G76:L76"/>
    <mergeCell ref="G77:L77"/>
    <mergeCell ref="G78:L78"/>
    <mergeCell ref="F74:L74"/>
    <mergeCell ref="E73:L73"/>
    <mergeCell ref="F56:L56"/>
    <mergeCell ref="F57:L57"/>
    <mergeCell ref="F53:L53"/>
    <mergeCell ref="F52:L52"/>
    <mergeCell ref="E62:L62"/>
    <mergeCell ref="F65:L65"/>
    <mergeCell ref="F68:L68"/>
    <mergeCell ref="F71:L71"/>
    <mergeCell ref="F51:L51"/>
    <mergeCell ref="F70:L70"/>
    <mergeCell ref="F46:L46"/>
    <mergeCell ref="E110:L110"/>
    <mergeCell ref="E186:L186"/>
    <mergeCell ref="G194:L194"/>
    <mergeCell ref="G140:L140"/>
    <mergeCell ref="G141:L141"/>
    <mergeCell ref="F139:L139"/>
    <mergeCell ref="E138:L138"/>
    <mergeCell ref="G151:L151"/>
    <mergeCell ref="G152:L152"/>
    <mergeCell ref="H153:L153"/>
    <mergeCell ref="I154:L154"/>
    <mergeCell ref="I155:L155"/>
    <mergeCell ref="I156:L156"/>
    <mergeCell ref="F150:L150"/>
    <mergeCell ref="E149:L149"/>
    <mergeCell ref="G145:L145"/>
    <mergeCell ref="G146:L146"/>
    <mergeCell ref="G147:L147"/>
    <mergeCell ref="F144:L144"/>
    <mergeCell ref="E143:L143"/>
    <mergeCell ref="D142:L142"/>
    <mergeCell ref="D148:L148"/>
    <mergeCell ref="D185:L185"/>
    <mergeCell ref="E124:L124"/>
    <mergeCell ref="G228:L228"/>
    <mergeCell ref="G229:L229"/>
    <mergeCell ref="G230:L230"/>
    <mergeCell ref="G231:L231"/>
    <mergeCell ref="G232:L232"/>
    <mergeCell ref="G233:L233"/>
    <mergeCell ref="G234:L234"/>
    <mergeCell ref="G235:L235"/>
    <mergeCell ref="F227:L227"/>
    <mergeCell ref="E226:L226"/>
    <mergeCell ref="R29:U29"/>
    <mergeCell ref="R32:U32"/>
    <mergeCell ref="R34:U34"/>
    <mergeCell ref="R38:U38"/>
    <mergeCell ref="R41:U41"/>
    <mergeCell ref="R42:U42"/>
    <mergeCell ref="R43:U43"/>
    <mergeCell ref="R44:U44"/>
    <mergeCell ref="R45:U45"/>
    <mergeCell ref="R48:U48"/>
    <mergeCell ref="R49:U49"/>
    <mergeCell ref="R145:U145"/>
    <mergeCell ref="R189:U189"/>
    <mergeCell ref="R190:U190"/>
    <mergeCell ref="R191:U191"/>
    <mergeCell ref="R192:U192"/>
    <mergeCell ref="I191:L191"/>
    <mergeCell ref="I192:L192"/>
    <mergeCell ref="I193:L193"/>
    <mergeCell ref="H190:L190"/>
    <mergeCell ref="G188:L188"/>
    <mergeCell ref="G189:L189"/>
    <mergeCell ref="F187:L187"/>
    <mergeCell ref="R231:U231"/>
    <mergeCell ref="R232:U232"/>
    <mergeCell ref="R234:U234"/>
    <mergeCell ref="R235:U235"/>
    <mergeCell ref="Y7:Z7"/>
    <mergeCell ref="Y8:Z8"/>
    <mergeCell ref="Y9:Z9"/>
    <mergeCell ref="Y10:Z10"/>
    <mergeCell ref="Y11:Z11"/>
    <mergeCell ref="Y12:Z12"/>
    <mergeCell ref="Y13:Z13"/>
    <mergeCell ref="Y14:Z14"/>
    <mergeCell ref="Y15:Z15"/>
    <mergeCell ref="Y17:Z17"/>
    <mergeCell ref="Y18:Z18"/>
    <mergeCell ref="Y19:Z19"/>
    <mergeCell ref="Y22:Z22"/>
    <mergeCell ref="Y23:Z23"/>
    <mergeCell ref="Y24:Z24"/>
    <mergeCell ref="Y26:Z26"/>
    <mergeCell ref="Y28:Z28"/>
    <mergeCell ref="Y29:Z29"/>
    <mergeCell ref="Y32:Z32"/>
    <mergeCell ref="Y33:Z33"/>
    <mergeCell ref="Y34:Z34"/>
    <mergeCell ref="Y35:Z35"/>
    <mergeCell ref="Y36:Z36"/>
    <mergeCell ref="Y37:Z37"/>
    <mergeCell ref="Y38:Z38"/>
    <mergeCell ref="Y39:Z39"/>
    <mergeCell ref="Y40:Z40"/>
    <mergeCell ref="Y41:Z41"/>
    <mergeCell ref="Y42:Z42"/>
    <mergeCell ref="Y43:Z43"/>
    <mergeCell ref="Y44:Z44"/>
    <mergeCell ref="Y45:Z45"/>
    <mergeCell ref="Y47:Z47"/>
    <mergeCell ref="Y48:Z48"/>
    <mergeCell ref="Y49:Z49"/>
    <mergeCell ref="Y50:Z50"/>
    <mergeCell ref="Y53:Z53"/>
    <mergeCell ref="Y54:Z54"/>
    <mergeCell ref="Y55:Z55"/>
    <mergeCell ref="Y56:Z56"/>
    <mergeCell ref="Y57:Z57"/>
    <mergeCell ref="Y58:Z58"/>
    <mergeCell ref="Y59:Z59"/>
    <mergeCell ref="Y60:Z60"/>
    <mergeCell ref="Y61:Z61"/>
    <mergeCell ref="Y73:Z73"/>
    <mergeCell ref="Y74:Z74"/>
    <mergeCell ref="Y75:Z75"/>
    <mergeCell ref="Y76:Z76"/>
    <mergeCell ref="Y77:Z77"/>
    <mergeCell ref="Y78:Z78"/>
    <mergeCell ref="Y79:Z79"/>
    <mergeCell ref="Y80:Z80"/>
    <mergeCell ref="Y81:Z81"/>
    <mergeCell ref="Y84:Z84"/>
    <mergeCell ref="Y85:Z85"/>
    <mergeCell ref="Y149:Z149"/>
    <mergeCell ref="Y150:Z150"/>
    <mergeCell ref="Y185:Z185"/>
    <mergeCell ref="Y186:Z186"/>
    <mergeCell ref="Y187:Z187"/>
    <mergeCell ref="Y225:Z225"/>
    <mergeCell ref="Y226:Z226"/>
    <mergeCell ref="Y193:Z193"/>
    <mergeCell ref="Y190:Z190"/>
    <mergeCell ref="Y204:Z204"/>
    <mergeCell ref="Y199:Z199"/>
    <mergeCell ref="Y200:Z200"/>
    <mergeCell ref="Y201:Z201"/>
    <mergeCell ref="Y212:Z212"/>
    <mergeCell ref="Y213:Z213"/>
    <mergeCell ref="Y176:Z176"/>
    <mergeCell ref="Y173:Z173"/>
    <mergeCell ref="Y174:Z174"/>
    <mergeCell ref="Y175:Z175"/>
    <mergeCell ref="Y171:Z171"/>
    <mergeCell ref="Y207:Z207"/>
    <mergeCell ref="Y172:Z172"/>
    <mergeCell ref="Y211:Z211"/>
    <mergeCell ref="Y177:Z177"/>
    <mergeCell ref="Y227:Z227"/>
    <mergeCell ref="Y189:Z189"/>
    <mergeCell ref="Y191:Z191"/>
    <mergeCell ref="Y192:Z192"/>
    <mergeCell ref="Y194:Z194"/>
    <mergeCell ref="Y232:Z232"/>
    <mergeCell ref="Y234:Z234"/>
    <mergeCell ref="W7:X7"/>
    <mergeCell ref="W8:X8"/>
    <mergeCell ref="W9:X9"/>
    <mergeCell ref="W10:X10"/>
    <mergeCell ref="W11:X11"/>
    <mergeCell ref="W12:X12"/>
    <mergeCell ref="W13:X13"/>
    <mergeCell ref="W14:X14"/>
    <mergeCell ref="W15:X15"/>
    <mergeCell ref="W16:X16"/>
    <mergeCell ref="W17:X17"/>
    <mergeCell ref="W18:X18"/>
    <mergeCell ref="W19:X19"/>
    <mergeCell ref="W22:X22"/>
    <mergeCell ref="W23:X23"/>
    <mergeCell ref="W24:X24"/>
    <mergeCell ref="W25:X25"/>
    <mergeCell ref="W29:X29"/>
    <mergeCell ref="W30:X30"/>
    <mergeCell ref="W32:X32"/>
    <mergeCell ref="W33:X33"/>
    <mergeCell ref="W34:X34"/>
    <mergeCell ref="W35:X35"/>
    <mergeCell ref="W31:X31"/>
    <mergeCell ref="W36:X36"/>
    <mergeCell ref="W37:X37"/>
    <mergeCell ref="W38:X38"/>
    <mergeCell ref="W39:X39"/>
    <mergeCell ref="W40:X40"/>
    <mergeCell ref="W41:X41"/>
    <mergeCell ref="W42:X42"/>
    <mergeCell ref="W43:X43"/>
    <mergeCell ref="W44:X44"/>
    <mergeCell ref="W45:X45"/>
    <mergeCell ref="W47:X47"/>
    <mergeCell ref="W48:X48"/>
    <mergeCell ref="W49:X49"/>
    <mergeCell ref="W50:X50"/>
    <mergeCell ref="W53:X53"/>
    <mergeCell ref="W54:X54"/>
    <mergeCell ref="W55:X55"/>
    <mergeCell ref="W56:X56"/>
    <mergeCell ref="W57:X57"/>
    <mergeCell ref="W58:X58"/>
    <mergeCell ref="W59:X59"/>
    <mergeCell ref="W60:X60"/>
    <mergeCell ref="W61:X61"/>
    <mergeCell ref="W73:X73"/>
    <mergeCell ref="W74:X74"/>
    <mergeCell ref="W75:X75"/>
    <mergeCell ref="W76:X76"/>
    <mergeCell ref="W77:X77"/>
    <mergeCell ref="W78:X78"/>
    <mergeCell ref="W79:X79"/>
    <mergeCell ref="W80:X80"/>
    <mergeCell ref="W81:X81"/>
    <mergeCell ref="W84:X84"/>
    <mergeCell ref="W85:X85"/>
    <mergeCell ref="W86:X86"/>
    <mergeCell ref="W87:X87"/>
    <mergeCell ref="W88:X88"/>
    <mergeCell ref="W89:X89"/>
    <mergeCell ref="W113:X113"/>
    <mergeCell ref="W114:X114"/>
    <mergeCell ref="W115:X115"/>
    <mergeCell ref="W116:X116"/>
    <mergeCell ref="W117:X117"/>
    <mergeCell ref="W118:X118"/>
    <mergeCell ref="W119:X119"/>
    <mergeCell ref="W149:X149"/>
    <mergeCell ref="W139:X139"/>
    <mergeCell ref="W140:X140"/>
    <mergeCell ref="W141:X141"/>
    <mergeCell ref="W142:X142"/>
    <mergeCell ref="W143:X143"/>
    <mergeCell ref="W144:X144"/>
    <mergeCell ref="W145:X145"/>
    <mergeCell ref="W146:X146"/>
    <mergeCell ref="W147:X147"/>
    <mergeCell ref="W232:X232"/>
    <mergeCell ref="W233:X233"/>
    <mergeCell ref="W234:X234"/>
    <mergeCell ref="W235:X235"/>
    <mergeCell ref="W193:X193"/>
    <mergeCell ref="W194:X194"/>
    <mergeCell ref="W225:X225"/>
    <mergeCell ref="W226:X226"/>
    <mergeCell ref="W227:X227"/>
    <mergeCell ref="W228:X228"/>
    <mergeCell ref="W229:X229"/>
    <mergeCell ref="W230:X230"/>
    <mergeCell ref="W231:X231"/>
    <mergeCell ref="W204:X204"/>
    <mergeCell ref="W199:X199"/>
    <mergeCell ref="W200:X200"/>
    <mergeCell ref="W201:X201"/>
    <mergeCell ref="W212:X212"/>
    <mergeCell ref="W213:X213"/>
    <mergeCell ref="W207:X207"/>
    <mergeCell ref="W211:X211"/>
    <mergeCell ref="W198:X198"/>
    <mergeCell ref="W205:X205"/>
    <mergeCell ref="W150:X150"/>
    <mergeCell ref="W148:X148"/>
    <mergeCell ref="AD2:AR2"/>
    <mergeCell ref="AD3:AI3"/>
    <mergeCell ref="AJ3:AR3"/>
    <mergeCell ref="AE4:AE6"/>
    <mergeCell ref="AF4:AF6"/>
    <mergeCell ref="W188:X188"/>
    <mergeCell ref="W189:X189"/>
    <mergeCell ref="W151:X151"/>
    <mergeCell ref="W120:X120"/>
    <mergeCell ref="W121:X121"/>
    <mergeCell ref="W122:X122"/>
    <mergeCell ref="W137:X137"/>
    <mergeCell ref="W138:X138"/>
    <mergeCell ref="W90:X90"/>
    <mergeCell ref="W91:X91"/>
    <mergeCell ref="W92:X92"/>
    <mergeCell ref="W93:X93"/>
    <mergeCell ref="W94:X94"/>
    <mergeCell ref="W109:X109"/>
    <mergeCell ref="W110:X110"/>
    <mergeCell ref="W111:X111"/>
    <mergeCell ref="W112:X112"/>
    <mergeCell ref="W152:X152"/>
    <mergeCell ref="W153:X153"/>
    <mergeCell ref="W154:X154"/>
    <mergeCell ref="W155:X155"/>
    <mergeCell ref="W156:X156"/>
    <mergeCell ref="W158:X158"/>
    <mergeCell ref="W185:X185"/>
    <mergeCell ref="W186:X186"/>
    <mergeCell ref="W187:X187"/>
    <mergeCell ref="W176:X176"/>
    <mergeCell ref="W173:X173"/>
    <mergeCell ref="W174:X174"/>
    <mergeCell ref="W175:X175"/>
    <mergeCell ref="W171:X171"/>
    <mergeCell ref="W172:X172"/>
    <mergeCell ref="W177:X177"/>
    <mergeCell ref="W182:X182"/>
    <mergeCell ref="W184:X184"/>
    <mergeCell ref="W178:X178"/>
    <mergeCell ref="W183:X183"/>
    <mergeCell ref="W167:X167"/>
    <mergeCell ref="W168:X168"/>
    <mergeCell ref="W181:X181"/>
    <mergeCell ref="R65:U65"/>
    <mergeCell ref="W65:X65"/>
    <mergeCell ref="Y65:Z65"/>
    <mergeCell ref="R67:U67"/>
    <mergeCell ref="Y67:Z67"/>
    <mergeCell ref="F67:L67"/>
    <mergeCell ref="W67:X67"/>
    <mergeCell ref="R62:U62"/>
    <mergeCell ref="W62:X62"/>
    <mergeCell ref="Y62:Z62"/>
    <mergeCell ref="F63:L63"/>
    <mergeCell ref="R63:U63"/>
    <mergeCell ref="W63:X63"/>
    <mergeCell ref="Y63:Z63"/>
    <mergeCell ref="F66:L66"/>
    <mergeCell ref="R66:U66"/>
    <mergeCell ref="W66:X66"/>
    <mergeCell ref="Y66:Z66"/>
    <mergeCell ref="F64:L64"/>
    <mergeCell ref="R64:U64"/>
    <mergeCell ref="W64:X64"/>
    <mergeCell ref="Y64:Z64"/>
    <mergeCell ref="R51:U51"/>
    <mergeCell ref="W51:X51"/>
    <mergeCell ref="Y51:Z51"/>
    <mergeCell ref="Y83:Z83"/>
    <mergeCell ref="G83:L83"/>
    <mergeCell ref="R83:U83"/>
    <mergeCell ref="W83:X83"/>
    <mergeCell ref="R71:U71"/>
    <mergeCell ref="W71:X71"/>
    <mergeCell ref="Y71:Z71"/>
    <mergeCell ref="F72:L72"/>
    <mergeCell ref="R72:U72"/>
    <mergeCell ref="W72:X72"/>
    <mergeCell ref="Y72:Z72"/>
    <mergeCell ref="R68:U68"/>
    <mergeCell ref="W68:X68"/>
    <mergeCell ref="Y68:Z68"/>
    <mergeCell ref="F69:L69"/>
    <mergeCell ref="R69:U69"/>
    <mergeCell ref="W69:X69"/>
    <mergeCell ref="Y69:Z69"/>
    <mergeCell ref="R70:U70"/>
    <mergeCell ref="W70:X70"/>
    <mergeCell ref="Y70:Z70"/>
    <mergeCell ref="I157:L157"/>
    <mergeCell ref="R157:U157"/>
    <mergeCell ref="W157:X157"/>
    <mergeCell ref="Y157:Z157"/>
    <mergeCell ref="R159:U159"/>
    <mergeCell ref="W159:X159"/>
    <mergeCell ref="Y159:Z159"/>
    <mergeCell ref="R160:U160"/>
    <mergeCell ref="W160:X160"/>
    <mergeCell ref="Y160:Z160"/>
    <mergeCell ref="G158:L158"/>
    <mergeCell ref="G159:L159"/>
    <mergeCell ref="G160:L160"/>
    <mergeCell ref="E167:L167"/>
    <mergeCell ref="R167:U167"/>
    <mergeCell ref="Y167:Z167"/>
    <mergeCell ref="F168:L168"/>
    <mergeCell ref="R168:U168"/>
    <mergeCell ref="W203:X203"/>
    <mergeCell ref="Y203:Z203"/>
    <mergeCell ref="G164:L164"/>
    <mergeCell ref="Y184:Z184"/>
    <mergeCell ref="W190:X190"/>
    <mergeCell ref="W191:X191"/>
    <mergeCell ref="W192:X192"/>
    <mergeCell ref="G199:L199"/>
    <mergeCell ref="R199:U199"/>
    <mergeCell ref="G200:L200"/>
    <mergeCell ref="R200:U200"/>
    <mergeCell ref="G201:L201"/>
    <mergeCell ref="R201:U201"/>
    <mergeCell ref="Y183:Z183"/>
    <mergeCell ref="G182:L182"/>
    <mergeCell ref="G180:L180"/>
    <mergeCell ref="R180:U180"/>
    <mergeCell ref="W180:X180"/>
    <mergeCell ref="Y180:Z180"/>
    <mergeCell ref="D161:L161"/>
    <mergeCell ref="R161:U161"/>
    <mergeCell ref="W161:X161"/>
    <mergeCell ref="Y161:Z161"/>
    <mergeCell ref="E162:L162"/>
    <mergeCell ref="R162:U162"/>
    <mergeCell ref="W162:X162"/>
    <mergeCell ref="Y162:Z162"/>
    <mergeCell ref="F163:L163"/>
    <mergeCell ref="R163:U163"/>
    <mergeCell ref="W163:X163"/>
    <mergeCell ref="Y163:Z163"/>
    <mergeCell ref="R164:U164"/>
    <mergeCell ref="W164:X164"/>
    <mergeCell ref="Y164:Z164"/>
    <mergeCell ref="G165:L165"/>
    <mergeCell ref="R165:U165"/>
    <mergeCell ref="W165:X165"/>
    <mergeCell ref="Y165:Z165"/>
    <mergeCell ref="G166:L166"/>
    <mergeCell ref="R166:U166"/>
    <mergeCell ref="W166:X166"/>
    <mergeCell ref="Y166:Z166"/>
    <mergeCell ref="Y178:Z178"/>
    <mergeCell ref="F179:L179"/>
    <mergeCell ref="R179:U179"/>
    <mergeCell ref="W179:X179"/>
    <mergeCell ref="Y179:Z179"/>
    <mergeCell ref="Y182:Z182"/>
    <mergeCell ref="F183:L183"/>
    <mergeCell ref="R183:U183"/>
    <mergeCell ref="H212:L212"/>
    <mergeCell ref="G210:L210"/>
    <mergeCell ref="G211:L211"/>
    <mergeCell ref="Y205:Z205"/>
    <mergeCell ref="E206:L206"/>
    <mergeCell ref="R206:U206"/>
    <mergeCell ref="W206:X206"/>
    <mergeCell ref="G198:L198"/>
    <mergeCell ref="R198:U198"/>
    <mergeCell ref="Y198:Z198"/>
    <mergeCell ref="G203:L203"/>
    <mergeCell ref="R203:U203"/>
    <mergeCell ref="D207:L207"/>
    <mergeCell ref="R207:U207"/>
    <mergeCell ref="E178:L178"/>
    <mergeCell ref="R178:U178"/>
  </mergeCells>
  <phoneticPr fontId="5"/>
  <conditionalFormatting sqref="AW1:AW81 AW93:AW1048576">
    <cfRule type="expression" dxfId="9" priority="1">
      <formula>COUNTIF($AW$1:$AW1,$AW1)&gt;=2</formula>
    </cfRule>
  </conditionalFormatting>
  <conditionalFormatting sqref="AW1048576">
    <cfRule type="expression" dxfId="8" priority="54">
      <formula>COUNTIF($AW$1:$AW1,#REF!)&gt;=2</formula>
    </cfRule>
  </conditionalFormatting>
  <dataValidations disablePrompts="1" count="3">
    <dataValidation type="list" allowBlank="1" showInputMessage="1" showErrorMessage="1" sqref="AD10:AD81 AD93:AD235" xr:uid="{00000000-0002-0000-0300-000000000000}">
      <formula1>"○"</formula1>
    </dataValidation>
    <dataValidation type="list" allowBlank="1" showInputMessage="1" showErrorMessage="1" sqref="AH10:AH81 AH93:AH235" xr:uid="{00000000-0002-0000-0300-000001000000}">
      <formula1>"数値,整数,文字列,日付,郵便番号,電話番号,メールアドレス,年度"</formula1>
    </dataValidation>
    <dataValidation type="list" allowBlank="1" showInputMessage="1" showErrorMessage="1" sqref="AN10:AN81 AN93:AN235" xr:uid="{00000000-0002-0000-0300-000002000000}">
      <formula1>"Class, Array, Property, n/a"</formula1>
    </dataValidation>
  </dataValidations>
  <pageMargins left="0.70866141732283472" right="0.70866141732283472" top="0.74803149606299213" bottom="0.74803149606299213" header="0.31496062992125984" footer="0.31496062992125984"/>
  <pageSetup paperSize="9" scale="59" firstPageNumber="2" fitToHeight="0" orientation="landscape"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AY165"/>
  <sheetViews>
    <sheetView showGridLines="0" view="pageBreakPreview" zoomScaleNormal="100" zoomScaleSheetLayoutView="100" workbookViewId="0">
      <pane xSplit="12" ySplit="6" topLeftCell="M7" activePane="bottomRight" state="frozen"/>
      <selection activeCell="N24" sqref="N24"/>
      <selection pane="topRight" activeCell="N24" sqref="N24"/>
      <selection pane="bottomLeft" activeCell="N24" sqref="N24"/>
      <selection pane="bottomRight" sqref="A1:L2"/>
    </sheetView>
  </sheetViews>
  <sheetFormatPr defaultColWidth="9" defaultRowHeight="13.5"/>
  <cols>
    <col min="1" max="1" width="4.625" style="115" customWidth="1"/>
    <col min="2" max="2" width="4.5" style="116" customWidth="1"/>
    <col min="3" max="11" width="2.875" style="115" customWidth="1"/>
    <col min="12" max="12" width="16" style="115" customWidth="1"/>
    <col min="13" max="13" width="7.375" style="115" customWidth="1"/>
    <col min="14" max="14" width="7.375" style="117" customWidth="1"/>
    <col min="15" max="15" width="8.125" style="117" customWidth="1"/>
    <col min="16" max="16" width="13.875" style="115" customWidth="1"/>
    <col min="17" max="17" width="16" style="115" bestFit="1" customWidth="1"/>
    <col min="18" max="20" width="14.875" style="117" customWidth="1"/>
    <col min="21" max="21" width="13.5" style="41" customWidth="1"/>
    <col min="22" max="22" width="17.375" style="115" customWidth="1"/>
    <col min="23" max="23" width="18" style="115" customWidth="1"/>
    <col min="24" max="24" width="8.875" style="115" customWidth="1"/>
    <col min="25" max="25" width="12.625" style="117" customWidth="1"/>
    <col min="26" max="26" width="12" style="117" customWidth="1"/>
    <col min="27" max="27" width="1.625" style="115" customWidth="1"/>
    <col min="28" max="28" width="9" style="115"/>
    <col min="29" max="33" width="8.125" style="115" hidden="1" customWidth="1"/>
    <col min="34" max="34" width="11.875" style="115" hidden="1" customWidth="1"/>
    <col min="35" max="35" width="6.5" style="115" hidden="1" customWidth="1"/>
    <col min="36" max="37" width="8.125" style="115" hidden="1" customWidth="1"/>
    <col min="38" max="38" width="11.875" style="115" hidden="1" customWidth="1"/>
    <col min="39" max="39" width="6.5" style="115" hidden="1" customWidth="1"/>
    <col min="40" max="44" width="11.875" style="115" hidden="1" customWidth="1"/>
    <col min="45" max="45" width="0" style="115" hidden="1" customWidth="1"/>
    <col min="46" max="46" width="37.125" style="118" hidden="1" customWidth="1"/>
    <col min="47" max="47" width="28.875" style="118" hidden="1" customWidth="1"/>
    <col min="48" max="48" width="0" style="115" hidden="1" customWidth="1"/>
    <col min="49" max="49" width="9.125" style="118" hidden="1" customWidth="1"/>
    <col min="50" max="50" width="41.625" style="115" hidden="1" customWidth="1"/>
    <col min="51" max="16384" width="9" style="115"/>
  </cols>
  <sheetData>
    <row r="1" spans="1:50" s="33" customFormat="1" ht="23.25" customHeight="1">
      <c r="A1" s="248" t="s">
        <v>32</v>
      </c>
      <c r="B1" s="249"/>
      <c r="C1" s="249"/>
      <c r="D1" s="249"/>
      <c r="E1" s="249"/>
      <c r="F1" s="249"/>
      <c r="G1" s="249"/>
      <c r="H1" s="249"/>
      <c r="I1" s="249"/>
      <c r="J1" s="249"/>
      <c r="K1" s="249"/>
      <c r="L1" s="250"/>
      <c r="M1" s="254" t="s">
        <v>33</v>
      </c>
      <c r="N1" s="255"/>
      <c r="O1" s="28"/>
      <c r="P1" s="256" t="s">
        <v>454</v>
      </c>
      <c r="Q1" s="257"/>
      <c r="R1" s="257"/>
      <c r="S1" s="257"/>
      <c r="T1" s="257"/>
      <c r="U1" s="258"/>
      <c r="V1" s="259" t="s">
        <v>31</v>
      </c>
      <c r="W1" s="29"/>
      <c r="X1" s="30" t="s">
        <v>140</v>
      </c>
      <c r="Y1" s="31" t="s">
        <v>795</v>
      </c>
      <c r="Z1" s="32" t="s">
        <v>524</v>
      </c>
      <c r="AT1" s="34"/>
      <c r="AU1" s="34"/>
      <c r="AW1" s="34"/>
    </row>
    <row r="2" spans="1:50" s="33" customFormat="1" ht="23.25" customHeight="1">
      <c r="A2" s="251"/>
      <c r="B2" s="252"/>
      <c r="C2" s="252"/>
      <c r="D2" s="252"/>
      <c r="E2" s="252"/>
      <c r="F2" s="252"/>
      <c r="G2" s="252"/>
      <c r="H2" s="252"/>
      <c r="I2" s="252"/>
      <c r="J2" s="252"/>
      <c r="K2" s="252"/>
      <c r="L2" s="253"/>
      <c r="M2" s="261" t="s">
        <v>34</v>
      </c>
      <c r="N2" s="262"/>
      <c r="O2" s="35"/>
      <c r="P2" s="263"/>
      <c r="Q2" s="264"/>
      <c r="R2" s="264"/>
      <c r="S2" s="264"/>
      <c r="T2" s="264"/>
      <c r="U2" s="265"/>
      <c r="V2" s="260"/>
      <c r="W2" s="36"/>
      <c r="X2" s="37" t="s">
        <v>141</v>
      </c>
      <c r="Y2" s="161" t="s">
        <v>1323</v>
      </c>
      <c r="Z2" s="38" t="s">
        <v>797</v>
      </c>
      <c r="AD2" s="212" t="s">
        <v>537</v>
      </c>
      <c r="AE2" s="213"/>
      <c r="AF2" s="213"/>
      <c r="AG2" s="213"/>
      <c r="AH2" s="213"/>
      <c r="AI2" s="213"/>
      <c r="AJ2" s="213"/>
      <c r="AK2" s="213"/>
      <c r="AL2" s="213"/>
      <c r="AM2" s="213"/>
      <c r="AN2" s="213"/>
      <c r="AO2" s="213"/>
      <c r="AP2" s="213"/>
      <c r="AQ2" s="213"/>
      <c r="AR2" s="213"/>
      <c r="AT2" s="34"/>
      <c r="AU2" s="34"/>
      <c r="AW2" s="34"/>
    </row>
    <row r="3" spans="1:50" s="41" customFormat="1" ht="21" customHeight="1">
      <c r="A3" s="275" t="s">
        <v>0</v>
      </c>
      <c r="B3" s="279" t="s">
        <v>1</v>
      </c>
      <c r="C3" s="266" t="s">
        <v>2</v>
      </c>
      <c r="D3" s="289"/>
      <c r="E3" s="289"/>
      <c r="F3" s="289"/>
      <c r="G3" s="289"/>
      <c r="H3" s="289"/>
      <c r="I3" s="289"/>
      <c r="J3" s="289"/>
      <c r="K3" s="289"/>
      <c r="L3" s="290"/>
      <c r="M3" s="266" t="s">
        <v>155</v>
      </c>
      <c r="N3" s="297"/>
      <c r="O3" s="333" t="s">
        <v>144</v>
      </c>
      <c r="P3" s="300" t="s">
        <v>135</v>
      </c>
      <c r="Q3" s="39"/>
      <c r="R3" s="266" t="s">
        <v>137</v>
      </c>
      <c r="S3" s="267"/>
      <c r="T3" s="267"/>
      <c r="U3" s="267"/>
      <c r="V3" s="40"/>
      <c r="W3" s="335" t="s">
        <v>142</v>
      </c>
      <c r="X3" s="336"/>
      <c r="Y3" s="323" t="s">
        <v>143</v>
      </c>
      <c r="Z3" s="324"/>
      <c r="AC3" s="42"/>
      <c r="AD3" s="214" t="s">
        <v>776</v>
      </c>
      <c r="AE3" s="215"/>
      <c r="AF3" s="215"/>
      <c r="AG3" s="215"/>
      <c r="AH3" s="215"/>
      <c r="AI3" s="216"/>
      <c r="AJ3" s="217" t="s">
        <v>777</v>
      </c>
      <c r="AK3" s="218"/>
      <c r="AL3" s="218"/>
      <c r="AM3" s="218"/>
      <c r="AN3" s="218"/>
      <c r="AO3" s="218"/>
      <c r="AP3" s="218"/>
      <c r="AQ3" s="218"/>
      <c r="AR3" s="219"/>
      <c r="AT3" s="43"/>
      <c r="AU3" s="43"/>
      <c r="AV3" s="43"/>
      <c r="AW3" s="43"/>
      <c r="AX3" s="44" t="s">
        <v>536</v>
      </c>
    </row>
    <row r="4" spans="1:50" s="41" customFormat="1" ht="27" customHeight="1">
      <c r="A4" s="276"/>
      <c r="B4" s="280"/>
      <c r="C4" s="291"/>
      <c r="D4" s="292"/>
      <c r="E4" s="292"/>
      <c r="F4" s="292"/>
      <c r="G4" s="292"/>
      <c r="H4" s="292"/>
      <c r="I4" s="292"/>
      <c r="J4" s="292"/>
      <c r="K4" s="292"/>
      <c r="L4" s="293"/>
      <c r="M4" s="298"/>
      <c r="N4" s="299"/>
      <c r="O4" s="334"/>
      <c r="P4" s="301"/>
      <c r="Q4" s="331" t="s">
        <v>139</v>
      </c>
      <c r="R4" s="268"/>
      <c r="S4" s="269"/>
      <c r="T4" s="269"/>
      <c r="U4" s="269"/>
      <c r="V4" s="272" t="s">
        <v>138</v>
      </c>
      <c r="W4" s="337"/>
      <c r="X4" s="338"/>
      <c r="Y4" s="325"/>
      <c r="Z4" s="326"/>
      <c r="AC4" s="329" t="s">
        <v>525</v>
      </c>
      <c r="AD4" s="220" t="s">
        <v>526</v>
      </c>
      <c r="AE4" s="220" t="s">
        <v>778</v>
      </c>
      <c r="AF4" s="220" t="s">
        <v>779</v>
      </c>
      <c r="AG4" s="220" t="s">
        <v>144</v>
      </c>
      <c r="AH4" s="220" t="s">
        <v>527</v>
      </c>
      <c r="AI4" s="342" t="s">
        <v>538</v>
      </c>
      <c r="AJ4" s="344" t="s">
        <v>526</v>
      </c>
      <c r="AK4" s="344" t="s">
        <v>144</v>
      </c>
      <c r="AL4" s="344" t="s">
        <v>527</v>
      </c>
      <c r="AM4" s="352" t="s">
        <v>538</v>
      </c>
      <c r="AN4" s="344" t="s">
        <v>539</v>
      </c>
      <c r="AO4" s="346" t="s">
        <v>540</v>
      </c>
      <c r="AP4" s="347"/>
      <c r="AQ4" s="348"/>
      <c r="AR4" s="349" t="s">
        <v>541</v>
      </c>
      <c r="AT4" s="351" t="s">
        <v>531</v>
      </c>
      <c r="AU4" s="351" t="s">
        <v>532</v>
      </c>
      <c r="AV4" s="351" t="s">
        <v>533</v>
      </c>
      <c r="AW4" s="351" t="s">
        <v>534</v>
      </c>
      <c r="AX4" s="341" t="s">
        <v>535</v>
      </c>
    </row>
    <row r="5" spans="1:50" s="41" customFormat="1" ht="88.5" customHeight="1">
      <c r="A5" s="277"/>
      <c r="B5" s="281"/>
      <c r="C5" s="294"/>
      <c r="D5" s="295"/>
      <c r="E5" s="295"/>
      <c r="F5" s="295"/>
      <c r="G5" s="295"/>
      <c r="H5" s="295"/>
      <c r="I5" s="295"/>
      <c r="J5" s="295"/>
      <c r="K5" s="295"/>
      <c r="L5" s="296"/>
      <c r="M5" s="302" t="s">
        <v>157</v>
      </c>
      <c r="N5" s="303"/>
      <c r="O5" s="45" t="s">
        <v>156</v>
      </c>
      <c r="P5" s="304" t="s">
        <v>136</v>
      </c>
      <c r="Q5" s="332"/>
      <c r="R5" s="268"/>
      <c r="S5" s="269"/>
      <c r="T5" s="269"/>
      <c r="U5" s="269"/>
      <c r="V5" s="273"/>
      <c r="W5" s="337"/>
      <c r="X5" s="338"/>
      <c r="Y5" s="325"/>
      <c r="Z5" s="326"/>
      <c r="AC5" s="330"/>
      <c r="AD5" s="220"/>
      <c r="AE5" s="220"/>
      <c r="AF5" s="220"/>
      <c r="AG5" s="220"/>
      <c r="AH5" s="220"/>
      <c r="AI5" s="342"/>
      <c r="AJ5" s="344"/>
      <c r="AK5" s="344"/>
      <c r="AL5" s="344"/>
      <c r="AM5" s="352"/>
      <c r="AN5" s="344"/>
      <c r="AO5" s="46" t="s">
        <v>542</v>
      </c>
      <c r="AP5" s="46" t="s">
        <v>543</v>
      </c>
      <c r="AQ5" s="46" t="s">
        <v>544</v>
      </c>
      <c r="AR5" s="349"/>
      <c r="AT5" s="330"/>
      <c r="AU5" s="330"/>
      <c r="AV5" s="351"/>
      <c r="AW5" s="351"/>
      <c r="AX5" s="341"/>
    </row>
    <row r="6" spans="1:50" s="41" customFormat="1" ht="23.25" customHeight="1" thickBot="1">
      <c r="A6" s="278"/>
      <c r="B6" s="282"/>
      <c r="C6" s="47" t="s">
        <v>18</v>
      </c>
      <c r="D6" s="48" t="s">
        <v>20</v>
      </c>
      <c r="E6" s="48" t="s">
        <v>22</v>
      </c>
      <c r="F6" s="48" t="s">
        <v>24</v>
      </c>
      <c r="G6" s="48" t="s">
        <v>25</v>
      </c>
      <c r="H6" s="48" t="s">
        <v>26</v>
      </c>
      <c r="I6" s="48" t="s">
        <v>27</v>
      </c>
      <c r="J6" s="48" t="s">
        <v>28</v>
      </c>
      <c r="K6" s="48" t="s">
        <v>29</v>
      </c>
      <c r="L6" s="49" t="s">
        <v>30</v>
      </c>
      <c r="M6" s="47" t="s">
        <v>3</v>
      </c>
      <c r="N6" s="50" t="s">
        <v>4</v>
      </c>
      <c r="O6" s="51"/>
      <c r="P6" s="305"/>
      <c r="Q6" s="52"/>
      <c r="R6" s="270"/>
      <c r="S6" s="271"/>
      <c r="T6" s="271"/>
      <c r="U6" s="271"/>
      <c r="V6" s="274"/>
      <c r="W6" s="339"/>
      <c r="X6" s="340"/>
      <c r="Y6" s="327"/>
      <c r="Z6" s="328"/>
      <c r="AC6" s="53"/>
      <c r="AD6" s="221"/>
      <c r="AE6" s="221"/>
      <c r="AF6" s="221"/>
      <c r="AG6" s="221"/>
      <c r="AH6" s="221"/>
      <c r="AI6" s="343"/>
      <c r="AJ6" s="345"/>
      <c r="AK6" s="345"/>
      <c r="AL6" s="345"/>
      <c r="AM6" s="353"/>
      <c r="AN6" s="345"/>
      <c r="AO6" s="54"/>
      <c r="AP6" s="54"/>
      <c r="AQ6" s="54"/>
      <c r="AR6" s="350"/>
      <c r="AT6" s="55"/>
      <c r="AU6" s="55"/>
      <c r="AV6" s="55"/>
      <c r="AW6" s="55"/>
      <c r="AX6" s="341"/>
    </row>
    <row r="7" spans="1:50" s="63" customFormat="1" ht="13.5" customHeight="1">
      <c r="A7" s="56"/>
      <c r="B7" s="57"/>
      <c r="C7" s="387" t="s">
        <v>35</v>
      </c>
      <c r="D7" s="388"/>
      <c r="E7" s="388"/>
      <c r="F7" s="388"/>
      <c r="G7" s="388"/>
      <c r="H7" s="388"/>
      <c r="I7" s="388"/>
      <c r="J7" s="388"/>
      <c r="K7" s="388"/>
      <c r="L7" s="389"/>
      <c r="M7" s="58"/>
      <c r="N7" s="59"/>
      <c r="O7" s="60"/>
      <c r="P7" s="61"/>
      <c r="Q7" s="59"/>
      <c r="R7" s="286"/>
      <c r="S7" s="287"/>
      <c r="T7" s="287"/>
      <c r="U7" s="288"/>
      <c r="V7" s="62"/>
      <c r="W7" s="224"/>
      <c r="X7" s="225"/>
      <c r="Y7" s="233"/>
      <c r="Z7" s="234"/>
      <c r="AC7" s="60"/>
      <c r="AD7" s="60"/>
      <c r="AE7" s="60"/>
      <c r="AF7" s="60"/>
      <c r="AG7" s="60"/>
      <c r="AH7" s="60"/>
      <c r="AI7" s="64"/>
      <c r="AJ7" s="60"/>
      <c r="AK7" s="60"/>
      <c r="AL7" s="60"/>
      <c r="AM7" s="64"/>
      <c r="AN7" s="64"/>
      <c r="AO7" s="64"/>
      <c r="AP7" s="64"/>
      <c r="AQ7" s="64"/>
      <c r="AR7" s="64"/>
      <c r="AT7" s="65" t="str">
        <f>UPPER(W7)</f>
        <v/>
      </c>
      <c r="AU7" s="65"/>
      <c r="AV7" s="66"/>
      <c r="AW7" s="65"/>
      <c r="AX7" s="66"/>
    </row>
    <row r="8" spans="1:50" s="63" customFormat="1" ht="32.85" customHeight="1">
      <c r="A8" s="67"/>
      <c r="B8" s="68"/>
      <c r="C8" s="317" t="s">
        <v>36</v>
      </c>
      <c r="D8" s="318"/>
      <c r="E8" s="318"/>
      <c r="F8" s="318"/>
      <c r="G8" s="318"/>
      <c r="H8" s="318"/>
      <c r="I8" s="318"/>
      <c r="J8" s="318"/>
      <c r="K8" s="318"/>
      <c r="L8" s="319"/>
      <c r="M8" s="69"/>
      <c r="N8" s="70"/>
      <c r="O8" s="71"/>
      <c r="P8" s="72"/>
      <c r="Q8" s="70"/>
      <c r="R8" s="311"/>
      <c r="S8" s="312"/>
      <c r="T8" s="312"/>
      <c r="U8" s="313"/>
      <c r="V8" s="73"/>
      <c r="W8" s="226"/>
      <c r="X8" s="227"/>
      <c r="Y8" s="235"/>
      <c r="Z8" s="236"/>
      <c r="AC8" s="71"/>
      <c r="AD8" s="71"/>
      <c r="AE8" s="71"/>
      <c r="AF8" s="71"/>
      <c r="AG8" s="71"/>
      <c r="AH8" s="71"/>
      <c r="AI8" s="64"/>
      <c r="AJ8" s="71"/>
      <c r="AK8" s="71"/>
      <c r="AL8" s="71"/>
      <c r="AM8" s="64"/>
      <c r="AN8" s="64"/>
      <c r="AO8" s="64"/>
      <c r="AP8" s="64"/>
      <c r="AQ8" s="64"/>
      <c r="AR8" s="64"/>
      <c r="AT8" s="65" t="str">
        <f>UPPER(W8)</f>
        <v/>
      </c>
      <c r="AU8" s="65"/>
      <c r="AV8" s="66"/>
      <c r="AW8" s="65"/>
      <c r="AX8" s="66"/>
    </row>
    <row r="9" spans="1:50" s="63" customFormat="1" ht="13.5" customHeight="1">
      <c r="A9" s="74"/>
      <c r="B9" s="75"/>
      <c r="C9" s="314"/>
      <c r="D9" s="315"/>
      <c r="E9" s="315"/>
      <c r="F9" s="315"/>
      <c r="G9" s="315"/>
      <c r="H9" s="315"/>
      <c r="I9" s="315"/>
      <c r="J9" s="315"/>
      <c r="K9" s="315"/>
      <c r="L9" s="316"/>
      <c r="M9" s="76"/>
      <c r="N9" s="77"/>
      <c r="O9" s="78"/>
      <c r="P9" s="79"/>
      <c r="Q9" s="78"/>
      <c r="R9" s="314"/>
      <c r="S9" s="315"/>
      <c r="T9" s="315"/>
      <c r="U9" s="316"/>
      <c r="V9" s="80"/>
      <c r="W9" s="228"/>
      <c r="X9" s="229"/>
      <c r="Y9" s="237"/>
      <c r="Z9" s="238"/>
      <c r="AC9" s="81"/>
      <c r="AD9" s="81"/>
      <c r="AE9" s="81"/>
      <c r="AF9" s="81"/>
      <c r="AG9" s="81"/>
      <c r="AH9" s="81"/>
      <c r="AI9" s="64"/>
      <c r="AJ9" s="81"/>
      <c r="AK9" s="81"/>
      <c r="AL9" s="81"/>
      <c r="AM9" s="64"/>
      <c r="AN9" s="64"/>
      <c r="AO9" s="64"/>
      <c r="AP9" s="64"/>
      <c r="AQ9" s="64"/>
      <c r="AR9" s="64"/>
      <c r="AT9" s="65" t="str">
        <f>UPPER(W9)</f>
        <v/>
      </c>
      <c r="AU9" s="66" t="str">
        <f>C9&amp; D9&amp; E9&amp; F9&amp; G9&amp; H9&amp; I9&amp; J9&amp; K9&amp; L9</f>
        <v/>
      </c>
      <c r="AV9" s="66"/>
      <c r="AW9" s="65"/>
      <c r="AX9" s="65" t="str">
        <f>IF(AT9&lt;&gt;"","XmlConstFuron01."&amp;AT9,"")</f>
        <v/>
      </c>
    </row>
    <row r="10" spans="1:50" s="63" customFormat="1" ht="12">
      <c r="A10" s="82" t="s">
        <v>133</v>
      </c>
      <c r="B10" s="83" t="str">
        <f>IF(C10&lt;&gt;"","01",IF(D10&lt;&gt;"","02",IF(E10&lt;&gt;"","03",IF(F10&lt;&gt;"","04",IF(G10&lt;&gt;"","05",IF(H10&lt;&gt;"","06",IF(I10&lt;&gt;"","07",IF(J10&lt;&gt;"","08",IF(K10&lt;&gt;"","09","10")))))))))</f>
        <v>01</v>
      </c>
      <c r="C10" s="239" t="s">
        <v>270</v>
      </c>
      <c r="D10" s="188"/>
      <c r="E10" s="188"/>
      <c r="F10" s="188"/>
      <c r="G10" s="188"/>
      <c r="H10" s="188"/>
      <c r="I10" s="188"/>
      <c r="J10" s="188"/>
      <c r="K10" s="188"/>
      <c r="L10" s="189"/>
      <c r="M10" s="85" t="s">
        <v>133</v>
      </c>
      <c r="N10" s="86" t="s">
        <v>133</v>
      </c>
      <c r="O10" s="87"/>
      <c r="P10" s="88"/>
      <c r="Q10" s="87"/>
      <c r="R10" s="195"/>
      <c r="S10" s="196"/>
      <c r="T10" s="196"/>
      <c r="U10" s="197"/>
      <c r="V10" s="135" t="s">
        <v>1100</v>
      </c>
      <c r="W10" s="171" t="s">
        <v>401</v>
      </c>
      <c r="X10" s="172"/>
      <c r="Y10" s="163"/>
      <c r="Z10" s="164"/>
      <c r="AC10" s="85"/>
      <c r="AD10" s="85"/>
      <c r="AE10" s="90"/>
      <c r="AF10" s="90"/>
      <c r="AG10" s="90" t="str">
        <f>IF(OR(O10="○",O10="〇"),"○","")</f>
        <v/>
      </c>
      <c r="AH10" s="85"/>
      <c r="AI10" s="91"/>
      <c r="AJ10" s="90" t="str">
        <f t="shared" ref="AJ10:AJ77" si="0">IF(AND(AE10="不要",AF10="不要"),"",IF(AD10&lt;&gt;"",AD10,""))</f>
        <v/>
      </c>
      <c r="AK10" s="90" t="str">
        <f t="shared" ref="AK10:AK77" si="1">IF(AE10="要",AG10,"")</f>
        <v/>
      </c>
      <c r="AL10" s="90" t="str">
        <f t="shared" ref="AL10:AL77" si="2">IF(AF10="要",IF(AH10&lt;&gt;"",AH10,""),"")</f>
        <v/>
      </c>
      <c r="AM10" s="90" t="str">
        <f t="shared" ref="AM10:AM77" si="3">IF(AF10="要",IF(AI10&lt;&gt;"",AI10,""),"")</f>
        <v/>
      </c>
      <c r="AN10" s="85" t="s">
        <v>545</v>
      </c>
      <c r="AO10" s="90" t="str">
        <f>IF(OR(AN10="Class",AN10="Array"),W10,"")</f>
        <v>Shitei_Kojyo</v>
      </c>
      <c r="AP10" s="92">
        <f t="shared" ref="AP10:AP33" si="4">IF(AO10&lt;&gt;"",COUNTIF(AO:AO,AO10),"")</f>
        <v>1</v>
      </c>
      <c r="AQ10" s="92" t="str">
        <f>IF(AND(AO10&lt;&gt;"",AP10&gt;1),COUNTIF(AO$9:AO10,AO10),"")</f>
        <v/>
      </c>
      <c r="AR10" s="93" t="str">
        <f t="shared" ref="AR10:AR77" si="5">IF(AQ10&lt;&gt;"",SUBSTITUTE(AO10&amp;TEXT(AQ10,"00"),"_",""),"")</f>
        <v/>
      </c>
      <c r="AT10" s="65" t="str">
        <f>UPPER(W10)</f>
        <v>SHITEI_KOJYO</v>
      </c>
      <c r="AU10" s="66" t="s">
        <v>750</v>
      </c>
      <c r="AV10" s="65" t="str">
        <f>IF(COUNTIF($AW10:$AW$12,$AW10)&gt;=2,"//","")</f>
        <v/>
      </c>
      <c r="AW10" s="65" t="str">
        <f>IF(AND(AT10&lt;&gt;"",AU10&lt;&gt;""),"public static final String "&amp;AT10 &amp; " = """ &amp; AU10&amp;""";","")</f>
        <v>public static final String SHITEI_KOJYO = "（別紙）【特定事業所単位の報告】";</v>
      </c>
      <c r="AX10" s="65" t="str">
        <f>IF(AT10&lt;&gt;"","XmlConstantGhgOther."&amp;AT10,"")</f>
        <v>XmlConstantGhgOther.SHITEI_KOJYO</v>
      </c>
    </row>
    <row r="11" spans="1:50" s="63" customFormat="1" ht="12">
      <c r="A11" s="82" t="s">
        <v>328</v>
      </c>
      <c r="B11" s="83" t="str">
        <f t="shared" ref="B11:B29" si="6">IF(C11&lt;&gt;"","01",IF(D11&lt;&gt;"","02",IF(E11&lt;&gt;"","03",IF(F11&lt;&gt;"","04",IF(G11&lt;&gt;"","05",IF(H11&lt;&gt;"","06",IF(I11&lt;&gt;"","07",IF(J11&lt;&gt;"","08",IF(K11&lt;&gt;"","09","10")))))))))</f>
        <v>02</v>
      </c>
      <c r="D11" s="239" t="s">
        <v>275</v>
      </c>
      <c r="E11" s="188"/>
      <c r="F11" s="188"/>
      <c r="G11" s="188"/>
      <c r="H11" s="188"/>
      <c r="I11" s="188"/>
      <c r="J11" s="188"/>
      <c r="K11" s="188"/>
      <c r="L11" s="189"/>
      <c r="M11" s="85" t="s">
        <v>133</v>
      </c>
      <c r="N11" s="86" t="s">
        <v>128</v>
      </c>
      <c r="O11" s="87"/>
      <c r="P11" s="88"/>
      <c r="Q11" s="87"/>
      <c r="R11" s="168"/>
      <c r="S11" s="169"/>
      <c r="T11" s="169"/>
      <c r="U11" s="170"/>
      <c r="V11" s="89"/>
      <c r="W11" s="171" t="s">
        <v>402</v>
      </c>
      <c r="X11" s="172"/>
      <c r="Y11" s="185"/>
      <c r="Z11" s="186"/>
      <c r="AC11" s="85"/>
      <c r="AD11" s="85"/>
      <c r="AE11" s="90"/>
      <c r="AF11" s="90"/>
      <c r="AG11" s="90" t="str">
        <f t="shared" ref="AG11:AG77" si="7">IF(OR(O11="○",O11="〇"),"○","")</f>
        <v/>
      </c>
      <c r="AH11" s="85"/>
      <c r="AI11" s="91"/>
      <c r="AJ11" s="90" t="str">
        <f t="shared" si="0"/>
        <v/>
      </c>
      <c r="AK11" s="90" t="str">
        <f t="shared" si="1"/>
        <v/>
      </c>
      <c r="AL11" s="90" t="str">
        <f t="shared" si="2"/>
        <v/>
      </c>
      <c r="AM11" s="90" t="str">
        <f t="shared" si="3"/>
        <v/>
      </c>
      <c r="AN11" s="85" t="s">
        <v>545</v>
      </c>
      <c r="AO11" s="90" t="str">
        <f>IF(OR(AN11="Class",AN11="Array"),W11,"")</f>
        <v>Shitei_Kojyo_00</v>
      </c>
      <c r="AP11" s="92">
        <f t="shared" si="4"/>
        <v>1</v>
      </c>
      <c r="AQ11" s="92" t="str">
        <f>IF(AND(AO11&lt;&gt;"",AP11&gt;1),COUNTIF(AO$9:AO11,AO11),"")</f>
        <v/>
      </c>
      <c r="AR11" s="93" t="str">
        <f t="shared" si="5"/>
        <v/>
      </c>
      <c r="AT11" s="65" t="str">
        <f>"COVER_"&amp;UPPER(W11)</f>
        <v>COVER_SHITEI_KOJYO_00</v>
      </c>
      <c r="AU11" s="66" t="s">
        <v>559</v>
      </c>
      <c r="AV11" s="65" t="str">
        <f>IF(COUNTIF($AW11:$AW$12,$AW11)&gt;=2,"//","")</f>
        <v/>
      </c>
      <c r="AW11" s="65" t="str">
        <f t="shared" ref="AW11:AW77" si="8">IF(AND(AT11&lt;&gt;"",AU11&lt;&gt;""),"public static final String "&amp;AT11 &amp; " = """ &amp; AU11&amp;""";","")</f>
        <v>public static final String COVER_SHITEI_KOJYO_00 = "表紙";</v>
      </c>
      <c r="AX11" s="65" t="str">
        <f t="shared" ref="AX11:AX77" si="9">IF(AT11&lt;&gt;"","XmlConstantGhgOther."&amp;AT11,"")</f>
        <v>XmlConstantGhgOther.COVER_SHITEI_KOJYO_00</v>
      </c>
    </row>
    <row r="12" spans="1:50" s="63" customFormat="1" ht="12">
      <c r="A12" s="82" t="s">
        <v>21</v>
      </c>
      <c r="B12" s="83" t="str">
        <f t="shared" si="6"/>
        <v>03</v>
      </c>
      <c r="D12" s="69"/>
      <c r="E12" s="195" t="s">
        <v>265</v>
      </c>
      <c r="F12" s="196"/>
      <c r="G12" s="196"/>
      <c r="H12" s="196"/>
      <c r="I12" s="196"/>
      <c r="J12" s="196"/>
      <c r="K12" s="196"/>
      <c r="L12" s="197"/>
      <c r="M12" s="85" t="s">
        <v>133</v>
      </c>
      <c r="N12" s="86" t="s">
        <v>128</v>
      </c>
      <c r="O12" s="86" t="s">
        <v>386</v>
      </c>
      <c r="P12" s="88" t="s">
        <v>124</v>
      </c>
      <c r="Q12" s="87" t="s">
        <v>392</v>
      </c>
      <c r="R12" s="168" t="s">
        <v>269</v>
      </c>
      <c r="S12" s="169"/>
      <c r="T12" s="169"/>
      <c r="U12" s="170"/>
      <c r="V12" s="89"/>
      <c r="W12" s="171" t="s">
        <v>399</v>
      </c>
      <c r="X12" s="172"/>
      <c r="Y12" s="185"/>
      <c r="Z12" s="186"/>
      <c r="AC12" s="85"/>
      <c r="AD12" s="85" t="s">
        <v>488</v>
      </c>
      <c r="AE12" s="90" t="s">
        <v>780</v>
      </c>
      <c r="AF12" s="90" t="s">
        <v>780</v>
      </c>
      <c r="AG12" s="90" t="str">
        <f t="shared" si="7"/>
        <v>○</v>
      </c>
      <c r="AH12" s="85" t="s">
        <v>550</v>
      </c>
      <c r="AI12" s="91" t="s">
        <v>21</v>
      </c>
      <c r="AJ12" s="90" t="str">
        <f t="shared" si="0"/>
        <v/>
      </c>
      <c r="AK12" s="90" t="str">
        <f t="shared" si="1"/>
        <v/>
      </c>
      <c r="AL12" s="90" t="str">
        <f t="shared" si="2"/>
        <v/>
      </c>
      <c r="AM12" s="90" t="str">
        <f t="shared" si="3"/>
        <v/>
      </c>
      <c r="AN12" s="85" t="s">
        <v>546</v>
      </c>
      <c r="AO12" s="90" t="str">
        <f t="shared" ref="AO12:AO77" si="10">IF(OR(AN12="Class",AN12="Array"),W12,"")</f>
        <v/>
      </c>
      <c r="AP12" s="92" t="str">
        <f t="shared" si="4"/>
        <v/>
      </c>
      <c r="AQ12" s="92" t="str">
        <f>IF(AND(AO12&lt;&gt;"",AP12&gt;1),COUNTIF(AO$9:AO12,AO12),"")</f>
        <v/>
      </c>
      <c r="AR12" s="93" t="str">
        <f t="shared" si="5"/>
        <v/>
      </c>
      <c r="AT12" s="65" t="str">
        <f t="shared" ref="AT12:AT30" si="11">"COVER_"&amp;UPPER(W12)</f>
        <v>COVER_JIGYOSHO_NO</v>
      </c>
      <c r="AU12" s="66" t="s">
        <v>265</v>
      </c>
      <c r="AV12" s="65" t="str">
        <f>IF(COUNTIF($AW12:$AW$12,$AW12)&gt;=2,"//","")</f>
        <v/>
      </c>
      <c r="AW12" s="65" t="str">
        <f t="shared" si="8"/>
        <v>public static final String COVER_JIGYOSHO_NO = "事業所番号";</v>
      </c>
      <c r="AX12" s="65" t="str">
        <f t="shared" si="9"/>
        <v>XmlConstantGhgOther.COVER_JIGYOSHO_NO</v>
      </c>
    </row>
    <row r="13" spans="1:50" s="63" customFormat="1" ht="12">
      <c r="A13" s="82" t="s">
        <v>23</v>
      </c>
      <c r="B13" s="83" t="str">
        <f t="shared" si="6"/>
        <v>03</v>
      </c>
      <c r="D13" s="69"/>
      <c r="E13" s="243" t="s">
        <v>272</v>
      </c>
      <c r="F13" s="244"/>
      <c r="G13" s="244"/>
      <c r="H13" s="244"/>
      <c r="I13" s="244"/>
      <c r="J13" s="244"/>
      <c r="K13" s="244"/>
      <c r="L13" s="245"/>
      <c r="M13" s="85" t="s">
        <v>133</v>
      </c>
      <c r="N13" s="86" t="s">
        <v>133</v>
      </c>
      <c r="O13" s="87" t="s">
        <v>323</v>
      </c>
      <c r="P13" s="88" t="s">
        <v>125</v>
      </c>
      <c r="Q13" s="87" t="s">
        <v>421</v>
      </c>
      <c r="R13" s="209"/>
      <c r="S13" s="210"/>
      <c r="T13" s="210"/>
      <c r="U13" s="211"/>
      <c r="V13" s="96"/>
      <c r="W13" s="171" t="s">
        <v>424</v>
      </c>
      <c r="X13" s="172"/>
      <c r="Y13" s="246"/>
      <c r="Z13" s="247"/>
      <c r="AC13" s="85"/>
      <c r="AD13" s="85" t="s">
        <v>488</v>
      </c>
      <c r="AE13" s="90" t="s">
        <v>780</v>
      </c>
      <c r="AF13" s="90" t="s">
        <v>781</v>
      </c>
      <c r="AG13" s="90" t="str">
        <f t="shared" si="7"/>
        <v/>
      </c>
      <c r="AH13" s="85" t="s">
        <v>551</v>
      </c>
      <c r="AI13" s="91" t="s">
        <v>61</v>
      </c>
      <c r="AJ13" s="90" t="str">
        <f t="shared" si="0"/>
        <v>○</v>
      </c>
      <c r="AK13" s="90" t="str">
        <f t="shared" si="1"/>
        <v/>
      </c>
      <c r="AL13" s="90" t="str">
        <f t="shared" si="2"/>
        <v>文字列</v>
      </c>
      <c r="AM13" s="90" t="str">
        <f t="shared" si="3"/>
        <v>50</v>
      </c>
      <c r="AN13" s="85" t="s">
        <v>546</v>
      </c>
      <c r="AO13" s="90" t="str">
        <f t="shared" si="10"/>
        <v/>
      </c>
      <c r="AP13" s="92" t="str">
        <f t="shared" si="4"/>
        <v/>
      </c>
      <c r="AQ13" s="92" t="str">
        <f>IF(AND(AO13&lt;&gt;"",AP13&gt;1),COUNTIF(AO$9:AO13,AO13),"")</f>
        <v/>
      </c>
      <c r="AR13" s="93" t="str">
        <f t="shared" si="5"/>
        <v/>
      </c>
      <c r="AT13" s="65" t="str">
        <f t="shared" si="11"/>
        <v>COVER_SHITEI_KOJYO_NAMEFURIGANA</v>
      </c>
      <c r="AU13" s="66" t="s">
        <v>751</v>
      </c>
      <c r="AV13" s="65" t="str">
        <f>IF(COUNTIF($AW$12:$AW13,$AW13)&gt;=2,"//","")</f>
        <v/>
      </c>
      <c r="AW13" s="65" t="str">
        <f t="shared" si="8"/>
        <v>public static final String COVER_SHITEI_KOJYO_NAMEFURIGANA = "事業所の名称ふりがな";</v>
      </c>
      <c r="AX13" s="65" t="str">
        <f t="shared" si="9"/>
        <v>XmlConstantGhgOther.COVER_SHITEI_KOJYO_NAMEFURIGANA</v>
      </c>
    </row>
    <row r="14" spans="1:50" s="63" customFormat="1" ht="12">
      <c r="A14" s="82" t="s">
        <v>159</v>
      </c>
      <c r="B14" s="83" t="str">
        <f t="shared" si="6"/>
        <v>03</v>
      </c>
      <c r="D14" s="69"/>
      <c r="E14" s="195" t="s">
        <v>271</v>
      </c>
      <c r="F14" s="196"/>
      <c r="G14" s="196"/>
      <c r="H14" s="196"/>
      <c r="I14" s="196"/>
      <c r="J14" s="196"/>
      <c r="K14" s="196"/>
      <c r="L14" s="197"/>
      <c r="M14" s="85" t="s">
        <v>133</v>
      </c>
      <c r="N14" s="86" t="s">
        <v>133</v>
      </c>
      <c r="O14" s="86" t="s">
        <v>386</v>
      </c>
      <c r="P14" s="88" t="s">
        <v>125</v>
      </c>
      <c r="Q14" s="87" t="s">
        <v>421</v>
      </c>
      <c r="R14" s="195"/>
      <c r="S14" s="196"/>
      <c r="T14" s="196"/>
      <c r="U14" s="197"/>
      <c r="V14" s="89"/>
      <c r="W14" s="171" t="s">
        <v>403</v>
      </c>
      <c r="X14" s="172"/>
      <c r="Y14" s="163"/>
      <c r="Z14" s="164"/>
      <c r="AC14" s="85"/>
      <c r="AD14" s="85" t="s">
        <v>488</v>
      </c>
      <c r="AE14" s="90" t="s">
        <v>781</v>
      </c>
      <c r="AF14" s="90" t="s">
        <v>781</v>
      </c>
      <c r="AG14" s="90" t="str">
        <f t="shared" si="7"/>
        <v>○</v>
      </c>
      <c r="AH14" s="85" t="s">
        <v>551</v>
      </c>
      <c r="AI14" s="91" t="s">
        <v>61</v>
      </c>
      <c r="AJ14" s="90" t="str">
        <f t="shared" si="0"/>
        <v>○</v>
      </c>
      <c r="AK14" s="90" t="str">
        <f t="shared" si="1"/>
        <v>○</v>
      </c>
      <c r="AL14" s="90" t="str">
        <f t="shared" si="2"/>
        <v>文字列</v>
      </c>
      <c r="AM14" s="90" t="str">
        <f t="shared" si="3"/>
        <v>50</v>
      </c>
      <c r="AN14" s="85" t="s">
        <v>546</v>
      </c>
      <c r="AO14" s="90" t="str">
        <f t="shared" si="10"/>
        <v/>
      </c>
      <c r="AP14" s="92" t="str">
        <f t="shared" si="4"/>
        <v/>
      </c>
      <c r="AQ14" s="92" t="str">
        <f>IF(AND(AO14&lt;&gt;"",AP14&gt;1),COUNTIF(AO$9:AO14,AO14),"")</f>
        <v/>
      </c>
      <c r="AR14" s="93" t="str">
        <f t="shared" si="5"/>
        <v/>
      </c>
      <c r="AT14" s="65" t="str">
        <f t="shared" si="11"/>
        <v>COVER_SHITEI_KOJYO_NAME</v>
      </c>
      <c r="AU14" s="66" t="s">
        <v>266</v>
      </c>
      <c r="AV14" s="65" t="str">
        <f>IF(COUNTIF($AW$12:$AW14,$AW14)&gt;=2,"//","")</f>
        <v/>
      </c>
      <c r="AW14" s="65" t="str">
        <f t="shared" si="8"/>
        <v>public static final String COVER_SHITEI_KOJYO_NAME = "事業所の名称";</v>
      </c>
      <c r="AX14" s="65" t="str">
        <f t="shared" si="9"/>
        <v>XmlConstantGhgOther.COVER_SHITEI_KOJYO_NAME</v>
      </c>
    </row>
    <row r="15" spans="1:50" s="63" customFormat="1" ht="12">
      <c r="A15" s="82" t="s">
        <v>160</v>
      </c>
      <c r="B15" s="83" t="str">
        <f t="shared" si="6"/>
        <v>03</v>
      </c>
      <c r="D15" s="69"/>
      <c r="E15" s="243" t="s">
        <v>232</v>
      </c>
      <c r="F15" s="244"/>
      <c r="G15" s="244"/>
      <c r="H15" s="244"/>
      <c r="I15" s="244"/>
      <c r="J15" s="244"/>
      <c r="K15" s="244"/>
      <c r="L15" s="245"/>
      <c r="M15" s="85" t="s">
        <v>133</v>
      </c>
      <c r="N15" s="86" t="s">
        <v>133</v>
      </c>
      <c r="O15" s="87" t="s">
        <v>323</v>
      </c>
      <c r="P15" s="88" t="s">
        <v>125</v>
      </c>
      <c r="Q15" s="87" t="s">
        <v>421</v>
      </c>
      <c r="R15" s="209"/>
      <c r="S15" s="210"/>
      <c r="T15" s="210"/>
      <c r="U15" s="211"/>
      <c r="V15" s="96"/>
      <c r="W15" s="171" t="s">
        <v>404</v>
      </c>
      <c r="X15" s="172"/>
      <c r="Y15" s="246"/>
      <c r="Z15" s="247"/>
      <c r="AC15" s="85"/>
      <c r="AD15" s="85" t="s">
        <v>488</v>
      </c>
      <c r="AE15" s="90" t="s">
        <v>780</v>
      </c>
      <c r="AF15" s="90" t="s">
        <v>781</v>
      </c>
      <c r="AG15" s="90" t="str">
        <f t="shared" si="7"/>
        <v/>
      </c>
      <c r="AH15" s="85" t="s">
        <v>551</v>
      </c>
      <c r="AI15" s="91" t="s">
        <v>61</v>
      </c>
      <c r="AJ15" s="90" t="str">
        <f t="shared" si="0"/>
        <v>○</v>
      </c>
      <c r="AK15" s="90" t="str">
        <f t="shared" si="1"/>
        <v/>
      </c>
      <c r="AL15" s="90" t="str">
        <f t="shared" si="2"/>
        <v>文字列</v>
      </c>
      <c r="AM15" s="90" t="str">
        <f t="shared" si="3"/>
        <v>50</v>
      </c>
      <c r="AN15" s="85" t="s">
        <v>546</v>
      </c>
      <c r="AO15" s="90" t="str">
        <f t="shared" si="10"/>
        <v/>
      </c>
      <c r="AP15" s="92" t="str">
        <f t="shared" si="4"/>
        <v/>
      </c>
      <c r="AQ15" s="92" t="str">
        <f>IF(AND(AO15&lt;&gt;"",AP15&gt;1),COUNTIF(AO$9:AO15,AO15),"")</f>
        <v/>
      </c>
      <c r="AR15" s="93" t="str">
        <f t="shared" si="5"/>
        <v/>
      </c>
      <c r="AT15" s="65" t="str">
        <f t="shared" si="11"/>
        <v>COVER_SHITEI_KOJYO_NAME_BF</v>
      </c>
      <c r="AU15" s="66" t="s">
        <v>752</v>
      </c>
      <c r="AV15" s="65" t="str">
        <f>IF(COUNTIF($AW$12:$AW15,$AW15)&gt;=2,"//","")</f>
        <v/>
      </c>
      <c r="AW15" s="65" t="str">
        <f t="shared" si="8"/>
        <v>public static final String COVER_SHITEI_KOJYO_NAME_BF = "前回の報告における名称";</v>
      </c>
      <c r="AX15" s="65" t="str">
        <f t="shared" si="9"/>
        <v>XmlConstantGhgOther.COVER_SHITEI_KOJYO_NAME_BF</v>
      </c>
    </row>
    <row r="16" spans="1:50" s="63" customFormat="1" ht="54" customHeight="1">
      <c r="A16" s="82" t="s">
        <v>161</v>
      </c>
      <c r="B16" s="83" t="str">
        <f t="shared" si="6"/>
        <v>03</v>
      </c>
      <c r="D16" s="69"/>
      <c r="E16" s="195" t="s">
        <v>182</v>
      </c>
      <c r="F16" s="196"/>
      <c r="G16" s="196"/>
      <c r="H16" s="196"/>
      <c r="I16" s="196"/>
      <c r="J16" s="196"/>
      <c r="K16" s="196"/>
      <c r="L16" s="197"/>
      <c r="M16" s="85" t="s">
        <v>133</v>
      </c>
      <c r="N16" s="86" t="s">
        <v>133</v>
      </c>
      <c r="O16" s="86" t="s">
        <v>386</v>
      </c>
      <c r="P16" s="88" t="s">
        <v>126</v>
      </c>
      <c r="Q16" s="87" t="s">
        <v>319</v>
      </c>
      <c r="R16" s="195" t="s">
        <v>220</v>
      </c>
      <c r="S16" s="196"/>
      <c r="T16" s="196"/>
      <c r="U16" s="197"/>
      <c r="V16" s="89"/>
      <c r="W16" s="171" t="s">
        <v>425</v>
      </c>
      <c r="X16" s="172"/>
      <c r="Y16" s="190" t="s">
        <v>557</v>
      </c>
      <c r="Z16" s="201"/>
      <c r="AC16" s="85"/>
      <c r="AD16" s="85" t="s">
        <v>488</v>
      </c>
      <c r="AE16" s="90" t="s">
        <v>781</v>
      </c>
      <c r="AF16" s="90" t="s">
        <v>781</v>
      </c>
      <c r="AG16" s="90" t="str">
        <f t="shared" si="7"/>
        <v>○</v>
      </c>
      <c r="AH16" s="85" t="s">
        <v>507</v>
      </c>
      <c r="AI16" s="91"/>
      <c r="AJ16" s="90" t="str">
        <f t="shared" si="0"/>
        <v>○</v>
      </c>
      <c r="AK16" s="90" t="str">
        <f t="shared" si="1"/>
        <v>○</v>
      </c>
      <c r="AL16" s="90" t="str">
        <f t="shared" si="2"/>
        <v>郵便番号</v>
      </c>
      <c r="AM16" s="90" t="str">
        <f t="shared" si="3"/>
        <v/>
      </c>
      <c r="AN16" s="85" t="s">
        <v>546</v>
      </c>
      <c r="AO16" s="90" t="str">
        <f t="shared" si="10"/>
        <v/>
      </c>
      <c r="AP16" s="92" t="str">
        <f t="shared" si="4"/>
        <v/>
      </c>
      <c r="AQ16" s="92" t="str">
        <f>IF(AND(AO16&lt;&gt;"",AP16&gt;1),COUNTIF(AO$9:AO16,AO16),"")</f>
        <v/>
      </c>
      <c r="AR16" s="93" t="str">
        <f t="shared" si="5"/>
        <v/>
      </c>
      <c r="AT16" s="65" t="str">
        <f t="shared" si="11"/>
        <v>COVER_SHITEI_KOJYO_ZIP</v>
      </c>
      <c r="AU16" s="66" t="s">
        <v>507</v>
      </c>
      <c r="AV16" s="65" t="str">
        <f>IF(COUNTIF($AW$12:$AW16,$AW16)&gt;=2,"//","")</f>
        <v/>
      </c>
      <c r="AW16" s="65" t="str">
        <f t="shared" si="8"/>
        <v>public static final String COVER_SHITEI_KOJYO_ZIP = "郵便番号";</v>
      </c>
      <c r="AX16" s="65" t="str">
        <f t="shared" si="9"/>
        <v>XmlConstantGhgOther.COVER_SHITEI_KOJYO_ZIP</v>
      </c>
    </row>
    <row r="17" spans="1:50" s="63" customFormat="1" ht="12">
      <c r="A17" s="82" t="s">
        <v>162</v>
      </c>
      <c r="B17" s="83" t="str">
        <f t="shared" si="6"/>
        <v>03</v>
      </c>
      <c r="D17" s="69"/>
      <c r="E17" s="195" t="s">
        <v>228</v>
      </c>
      <c r="F17" s="196"/>
      <c r="G17" s="196"/>
      <c r="H17" s="196"/>
      <c r="I17" s="196"/>
      <c r="J17" s="196"/>
      <c r="K17" s="196"/>
      <c r="L17" s="197"/>
      <c r="M17" s="85" t="s">
        <v>133</v>
      </c>
      <c r="N17" s="86" t="s">
        <v>133</v>
      </c>
      <c r="O17" s="87" t="s">
        <v>323</v>
      </c>
      <c r="P17" s="88" t="s">
        <v>410</v>
      </c>
      <c r="Q17" s="87" t="s">
        <v>421</v>
      </c>
      <c r="R17" s="209"/>
      <c r="S17" s="210"/>
      <c r="T17" s="210"/>
      <c r="U17" s="211"/>
      <c r="V17" s="96"/>
      <c r="W17" s="171" t="s">
        <v>426</v>
      </c>
      <c r="X17" s="172"/>
      <c r="Y17" s="246"/>
      <c r="Z17" s="247"/>
      <c r="AC17" s="85"/>
      <c r="AD17" s="85" t="s">
        <v>488</v>
      </c>
      <c r="AE17" s="90" t="s">
        <v>780</v>
      </c>
      <c r="AF17" s="90" t="s">
        <v>781</v>
      </c>
      <c r="AG17" s="90" t="str">
        <f t="shared" si="7"/>
        <v/>
      </c>
      <c r="AH17" s="85" t="s">
        <v>551</v>
      </c>
      <c r="AI17" s="91" t="s">
        <v>61</v>
      </c>
      <c r="AJ17" s="90" t="str">
        <f t="shared" si="0"/>
        <v>○</v>
      </c>
      <c r="AK17" s="90" t="str">
        <f t="shared" si="1"/>
        <v/>
      </c>
      <c r="AL17" s="90" t="str">
        <f t="shared" si="2"/>
        <v>文字列</v>
      </c>
      <c r="AM17" s="90" t="str">
        <f t="shared" si="3"/>
        <v>50</v>
      </c>
      <c r="AN17" s="85" t="s">
        <v>546</v>
      </c>
      <c r="AO17" s="90" t="str">
        <f t="shared" si="10"/>
        <v/>
      </c>
      <c r="AP17" s="92" t="str">
        <f t="shared" si="4"/>
        <v/>
      </c>
      <c r="AQ17" s="92" t="str">
        <f>IF(AND(AO17&lt;&gt;"",AP17&gt;1),COUNTIF(AO$9:AO17,AO17),"")</f>
        <v/>
      </c>
      <c r="AR17" s="93" t="str">
        <f t="shared" si="5"/>
        <v/>
      </c>
      <c r="AT17" s="65" t="str">
        <f t="shared" si="11"/>
        <v>COVER_SHITEI_KOJYO_ADDRESS_FURIGANA</v>
      </c>
      <c r="AU17" s="66" t="s">
        <v>753</v>
      </c>
      <c r="AV17" s="65" t="str">
        <f>IF(COUNTIF($AW$12:$AW17,$AW17)&gt;=2,"//","")</f>
        <v/>
      </c>
      <c r="AW17" s="65" t="str">
        <f t="shared" si="8"/>
        <v>public static final String COVER_SHITEI_KOJYO_ADDRESS_FURIGANA = "住所ふりがな";</v>
      </c>
      <c r="AX17" s="65" t="str">
        <f t="shared" si="9"/>
        <v>XmlConstantGhgOther.COVER_SHITEI_KOJYO_ADDRESS_FURIGANA</v>
      </c>
    </row>
    <row r="18" spans="1:50" s="63" customFormat="1" ht="12">
      <c r="A18" s="82" t="s">
        <v>5</v>
      </c>
      <c r="B18" s="83" t="str">
        <f t="shared" si="6"/>
        <v>03</v>
      </c>
      <c r="D18" s="69"/>
      <c r="E18" s="374" t="s">
        <v>40</v>
      </c>
      <c r="F18" s="374"/>
      <c r="G18" s="374"/>
      <c r="H18" s="374"/>
      <c r="I18" s="374"/>
      <c r="J18" s="374"/>
      <c r="K18" s="374"/>
      <c r="L18" s="374"/>
      <c r="M18" s="85" t="s">
        <v>133</v>
      </c>
      <c r="N18" s="86" t="s">
        <v>133</v>
      </c>
      <c r="O18" s="86" t="s">
        <v>386</v>
      </c>
      <c r="P18" s="88" t="s">
        <v>125</v>
      </c>
      <c r="Q18" s="87" t="s">
        <v>421</v>
      </c>
      <c r="R18" s="209"/>
      <c r="S18" s="210"/>
      <c r="T18" s="210"/>
      <c r="U18" s="211"/>
      <c r="V18" s="96"/>
      <c r="W18" s="171" t="s">
        <v>405</v>
      </c>
      <c r="X18" s="172"/>
      <c r="Y18" s="246"/>
      <c r="Z18" s="247"/>
      <c r="AC18" s="85"/>
      <c r="AD18" s="85" t="s">
        <v>488</v>
      </c>
      <c r="AE18" s="90" t="s">
        <v>781</v>
      </c>
      <c r="AF18" s="90" t="s">
        <v>781</v>
      </c>
      <c r="AG18" s="90" t="str">
        <f t="shared" si="7"/>
        <v>○</v>
      </c>
      <c r="AH18" s="85" t="s">
        <v>551</v>
      </c>
      <c r="AI18" s="91" t="s">
        <v>61</v>
      </c>
      <c r="AJ18" s="90" t="str">
        <f t="shared" si="0"/>
        <v>○</v>
      </c>
      <c r="AK18" s="90" t="str">
        <f t="shared" si="1"/>
        <v>○</v>
      </c>
      <c r="AL18" s="90" t="str">
        <f t="shared" si="2"/>
        <v>文字列</v>
      </c>
      <c r="AM18" s="90" t="str">
        <f t="shared" si="3"/>
        <v>50</v>
      </c>
      <c r="AN18" s="85" t="s">
        <v>546</v>
      </c>
      <c r="AO18" s="90" t="str">
        <f t="shared" si="10"/>
        <v/>
      </c>
      <c r="AP18" s="92" t="str">
        <f t="shared" si="4"/>
        <v/>
      </c>
      <c r="AQ18" s="92" t="str">
        <f>IF(AND(AO18&lt;&gt;"",AP18&gt;1),COUNTIF(AO$9:AO18,AO18),"")</f>
        <v/>
      </c>
      <c r="AR18" s="93" t="str">
        <f t="shared" si="5"/>
        <v/>
      </c>
      <c r="AT18" s="65" t="str">
        <f t="shared" si="11"/>
        <v>COVER_SHITEI_KOJYO_ADDRESS</v>
      </c>
      <c r="AU18" s="66" t="s">
        <v>754</v>
      </c>
      <c r="AV18" s="65" t="str">
        <f>IF(COUNTIF($AW$12:$AW18,$AW18)&gt;=2,"//","")</f>
        <v/>
      </c>
      <c r="AW18" s="65" t="str">
        <f t="shared" si="8"/>
        <v>public static final String COVER_SHITEI_KOJYO_ADDRESS = "住所";</v>
      </c>
      <c r="AX18" s="65" t="str">
        <f t="shared" si="9"/>
        <v>XmlConstantGhgOther.COVER_SHITEI_KOJYO_ADDRESS</v>
      </c>
    </row>
    <row r="19" spans="1:50" s="63" customFormat="1" ht="12">
      <c r="A19" s="82" t="s">
        <v>6</v>
      </c>
      <c r="B19" s="83" t="str">
        <f t="shared" si="6"/>
        <v>03</v>
      </c>
      <c r="D19" s="120"/>
      <c r="E19" s="375" t="s">
        <v>273</v>
      </c>
      <c r="F19" s="375"/>
      <c r="G19" s="375"/>
      <c r="H19" s="375"/>
      <c r="I19" s="375"/>
      <c r="J19" s="375"/>
      <c r="K19" s="375"/>
      <c r="L19" s="375"/>
      <c r="M19" s="85" t="s">
        <v>133</v>
      </c>
      <c r="N19" s="86" t="s">
        <v>18</v>
      </c>
      <c r="O19" s="86" t="s">
        <v>386</v>
      </c>
      <c r="P19" s="88" t="s">
        <v>125</v>
      </c>
      <c r="Q19" s="87" t="s">
        <v>421</v>
      </c>
      <c r="R19" s="195"/>
      <c r="S19" s="196"/>
      <c r="T19" s="196"/>
      <c r="U19" s="197"/>
      <c r="V19" s="89"/>
      <c r="W19" s="204" t="s">
        <v>395</v>
      </c>
      <c r="X19" s="205"/>
      <c r="Y19" s="206"/>
      <c r="Z19" s="207"/>
      <c r="AC19" s="85"/>
      <c r="AD19" s="85" t="s">
        <v>488</v>
      </c>
      <c r="AE19" s="90" t="s">
        <v>781</v>
      </c>
      <c r="AF19" s="90" t="s">
        <v>781</v>
      </c>
      <c r="AG19" s="90" t="str">
        <f t="shared" si="7"/>
        <v>○</v>
      </c>
      <c r="AH19" s="85" t="s">
        <v>551</v>
      </c>
      <c r="AI19" s="91" t="s">
        <v>61</v>
      </c>
      <c r="AJ19" s="90" t="str">
        <f t="shared" si="0"/>
        <v>○</v>
      </c>
      <c r="AK19" s="90" t="str">
        <f t="shared" si="1"/>
        <v>○</v>
      </c>
      <c r="AL19" s="90" t="str">
        <f t="shared" si="2"/>
        <v>文字列</v>
      </c>
      <c r="AM19" s="90" t="str">
        <f t="shared" si="3"/>
        <v>50</v>
      </c>
      <c r="AN19" s="85" t="s">
        <v>546</v>
      </c>
      <c r="AO19" s="90" t="str">
        <f t="shared" si="10"/>
        <v/>
      </c>
      <c r="AP19" s="92" t="str">
        <f t="shared" si="4"/>
        <v/>
      </c>
      <c r="AQ19" s="92" t="str">
        <f>IF(AND(AO19&lt;&gt;"",AP19&gt;1),COUNTIF(AO$9:AO19,AO19),"")</f>
        <v/>
      </c>
      <c r="AR19" s="93" t="str">
        <f t="shared" si="5"/>
        <v/>
      </c>
      <c r="AT19" s="65" t="str">
        <f t="shared" si="11"/>
        <v>COVER_JIGYONAME</v>
      </c>
      <c r="AU19" s="66" t="s">
        <v>755</v>
      </c>
      <c r="AV19" s="65" t="str">
        <f>IF(COUNTIF($AW$12:$AW19,$AW19)&gt;=2,"//","")</f>
        <v/>
      </c>
      <c r="AW19" s="65" t="str">
        <f t="shared" si="8"/>
        <v>public static final String COVER_JIGYONAME = "事業所において行われる事業";</v>
      </c>
      <c r="AX19" s="65" t="str">
        <f t="shared" si="9"/>
        <v>XmlConstantGhgOther.COVER_JIGYONAME</v>
      </c>
    </row>
    <row r="20" spans="1:50" s="63" customFormat="1" ht="12">
      <c r="A20" s="82" t="s">
        <v>7</v>
      </c>
      <c r="B20" s="83" t="str">
        <f t="shared" si="6"/>
        <v>03</v>
      </c>
      <c r="D20" s="69"/>
      <c r="E20" s="195" t="s">
        <v>229</v>
      </c>
      <c r="F20" s="196"/>
      <c r="G20" s="196"/>
      <c r="H20" s="196"/>
      <c r="I20" s="196"/>
      <c r="J20" s="196"/>
      <c r="K20" s="196"/>
      <c r="L20" s="197"/>
      <c r="M20" s="85" t="s">
        <v>133</v>
      </c>
      <c r="N20" s="86" t="s">
        <v>133</v>
      </c>
      <c r="O20" s="86" t="s">
        <v>386</v>
      </c>
      <c r="P20" s="88" t="s">
        <v>124</v>
      </c>
      <c r="Q20" s="87" t="s">
        <v>317</v>
      </c>
      <c r="R20" s="195" t="s">
        <v>123</v>
      </c>
      <c r="S20" s="196"/>
      <c r="T20" s="196"/>
      <c r="U20" s="197"/>
      <c r="V20" s="89"/>
      <c r="W20" s="171" t="s">
        <v>427</v>
      </c>
      <c r="X20" s="172"/>
      <c r="Y20" s="163"/>
      <c r="Z20" s="164"/>
      <c r="AC20" s="85"/>
      <c r="AD20" s="85" t="s">
        <v>488</v>
      </c>
      <c r="AE20" s="90" t="s">
        <v>781</v>
      </c>
      <c r="AF20" s="90" t="s">
        <v>781</v>
      </c>
      <c r="AG20" s="90" t="str">
        <f t="shared" si="7"/>
        <v>○</v>
      </c>
      <c r="AH20" s="85" t="s">
        <v>550</v>
      </c>
      <c r="AI20" s="91" t="s">
        <v>5</v>
      </c>
      <c r="AJ20" s="90" t="str">
        <f t="shared" si="0"/>
        <v>○</v>
      </c>
      <c r="AK20" s="90" t="str">
        <f t="shared" si="1"/>
        <v>○</v>
      </c>
      <c r="AL20" s="90" t="str">
        <f t="shared" si="2"/>
        <v>整数</v>
      </c>
      <c r="AM20" s="90" t="str">
        <f t="shared" si="3"/>
        <v>9</v>
      </c>
      <c r="AN20" s="85" t="s">
        <v>546</v>
      </c>
      <c r="AO20" s="90" t="str">
        <f t="shared" si="10"/>
        <v/>
      </c>
      <c r="AP20" s="92" t="str">
        <f t="shared" si="4"/>
        <v/>
      </c>
      <c r="AQ20" s="92" t="str">
        <f>IF(AND(AO20&lt;&gt;"",AP20&gt;1),COUNTIF(AO$9:AO20,AO20),"")</f>
        <v/>
      </c>
      <c r="AR20" s="93" t="str">
        <f t="shared" si="5"/>
        <v/>
      </c>
      <c r="AT20" s="65" t="str">
        <f t="shared" si="11"/>
        <v>COVER_HAISHUTSUSHA_NO</v>
      </c>
      <c r="AU20" s="66" t="s">
        <v>562</v>
      </c>
      <c r="AV20" s="65" t="str">
        <f>IF(COUNTIF($AW$12:$AW20,$AW20)&gt;=2,"//","")</f>
        <v/>
      </c>
      <c r="AW20" s="65" t="str">
        <f t="shared" si="8"/>
        <v>public static final String COVER_HAISHUTSUSHA_NO = "特定排出者コード";</v>
      </c>
      <c r="AX20" s="65" t="str">
        <f t="shared" si="9"/>
        <v>XmlConstantGhgOther.COVER_HAISHUTSUSHA_NO</v>
      </c>
    </row>
    <row r="21" spans="1:50" s="63" customFormat="1" ht="12">
      <c r="A21" s="82" t="s">
        <v>8</v>
      </c>
      <c r="B21" s="83" t="str">
        <f t="shared" si="6"/>
        <v>03</v>
      </c>
      <c r="D21" s="69"/>
      <c r="E21" s="195" t="s">
        <v>313</v>
      </c>
      <c r="F21" s="196"/>
      <c r="G21" s="196"/>
      <c r="H21" s="196"/>
      <c r="I21" s="196"/>
      <c r="J21" s="196"/>
      <c r="K21" s="196"/>
      <c r="L21" s="197"/>
      <c r="M21" s="85" t="s">
        <v>133</v>
      </c>
      <c r="N21" s="86" t="s">
        <v>133</v>
      </c>
      <c r="O21" s="86" t="s">
        <v>386</v>
      </c>
      <c r="P21" s="88" t="s">
        <v>124</v>
      </c>
      <c r="Q21" s="87" t="s">
        <v>328</v>
      </c>
      <c r="R21" s="195" t="s">
        <v>274</v>
      </c>
      <c r="S21" s="196"/>
      <c r="T21" s="196"/>
      <c r="U21" s="197"/>
      <c r="V21" s="89"/>
      <c r="W21" s="171" t="s">
        <v>428</v>
      </c>
      <c r="X21" s="172"/>
      <c r="Y21" s="163"/>
      <c r="Z21" s="164"/>
      <c r="AC21" s="85"/>
      <c r="AD21" s="85" t="s">
        <v>488</v>
      </c>
      <c r="AE21" s="90" t="s">
        <v>781</v>
      </c>
      <c r="AF21" s="90" t="s">
        <v>780</v>
      </c>
      <c r="AG21" s="90" t="str">
        <f t="shared" si="7"/>
        <v>○</v>
      </c>
      <c r="AH21" s="85" t="s">
        <v>550</v>
      </c>
      <c r="AI21" s="91" t="s">
        <v>19</v>
      </c>
      <c r="AJ21" s="90" t="str">
        <f t="shared" si="0"/>
        <v>○</v>
      </c>
      <c r="AK21" s="90" t="str">
        <f t="shared" si="1"/>
        <v>○</v>
      </c>
      <c r="AL21" s="90" t="str">
        <f t="shared" si="2"/>
        <v/>
      </c>
      <c r="AM21" s="90" t="str">
        <f t="shared" si="3"/>
        <v/>
      </c>
      <c r="AN21" s="85" t="s">
        <v>546</v>
      </c>
      <c r="AO21" s="90" t="str">
        <f t="shared" si="10"/>
        <v/>
      </c>
      <c r="AP21" s="92" t="str">
        <f t="shared" si="4"/>
        <v/>
      </c>
      <c r="AQ21" s="92" t="str">
        <f>IF(AND(AO21&lt;&gt;"",AP21&gt;1),COUNTIF(AO$9:AO21,AO21),"")</f>
        <v/>
      </c>
      <c r="AR21" s="93" t="str">
        <f t="shared" si="5"/>
        <v/>
      </c>
      <c r="AT21" s="65" t="str">
        <f t="shared" si="11"/>
        <v>COVER_PREF_CD</v>
      </c>
      <c r="AU21" s="66" t="s">
        <v>756</v>
      </c>
      <c r="AV21" s="65" t="str">
        <f>IF(COUNTIF($AW$12:$AW21,$AW21)&gt;=2,"//","")</f>
        <v/>
      </c>
      <c r="AW21" s="65" t="str">
        <f t="shared" si="8"/>
        <v>public static final String COVER_PREF_CD = "都道府県コード";</v>
      </c>
      <c r="AX21" s="65" t="str">
        <f t="shared" si="9"/>
        <v>XmlConstantGhgOther.COVER_PREF_CD</v>
      </c>
    </row>
    <row r="22" spans="1:50" s="63" customFormat="1" ht="12">
      <c r="A22" s="82" t="s">
        <v>9</v>
      </c>
      <c r="B22" s="83" t="str">
        <f t="shared" si="6"/>
        <v>03</v>
      </c>
      <c r="D22" s="120"/>
      <c r="E22" s="243" t="s">
        <v>236</v>
      </c>
      <c r="F22" s="244"/>
      <c r="G22" s="244"/>
      <c r="H22" s="244"/>
      <c r="I22" s="244"/>
      <c r="J22" s="244"/>
      <c r="K22" s="244"/>
      <c r="L22" s="245"/>
      <c r="M22" s="85" t="s">
        <v>133</v>
      </c>
      <c r="N22" s="86" t="s">
        <v>18</v>
      </c>
      <c r="O22" s="86" t="s">
        <v>386</v>
      </c>
      <c r="P22" s="88" t="s">
        <v>124</v>
      </c>
      <c r="Q22" s="87" t="s">
        <v>322</v>
      </c>
      <c r="R22" s="195" t="s">
        <v>129</v>
      </c>
      <c r="S22" s="196"/>
      <c r="T22" s="196"/>
      <c r="U22" s="197"/>
      <c r="V22" s="89"/>
      <c r="W22" s="171" t="s">
        <v>394</v>
      </c>
      <c r="X22" s="172"/>
      <c r="Y22" s="206"/>
      <c r="Z22" s="207"/>
      <c r="AC22" s="85"/>
      <c r="AD22" s="85" t="s">
        <v>488</v>
      </c>
      <c r="AE22" s="90" t="s">
        <v>781</v>
      </c>
      <c r="AF22" s="90" t="s">
        <v>781</v>
      </c>
      <c r="AG22" s="90" t="str">
        <f t="shared" si="7"/>
        <v>○</v>
      </c>
      <c r="AH22" s="85" t="s">
        <v>550</v>
      </c>
      <c r="AI22" s="91" t="s">
        <v>23</v>
      </c>
      <c r="AJ22" s="90" t="str">
        <f t="shared" si="0"/>
        <v>○</v>
      </c>
      <c r="AK22" s="90" t="str">
        <f t="shared" si="1"/>
        <v>○</v>
      </c>
      <c r="AL22" s="90" t="str">
        <f t="shared" si="2"/>
        <v>整数</v>
      </c>
      <c r="AM22" s="90" t="str">
        <f t="shared" si="3"/>
        <v>4</v>
      </c>
      <c r="AN22" s="85" t="s">
        <v>546</v>
      </c>
      <c r="AO22" s="90" t="str">
        <f t="shared" si="10"/>
        <v/>
      </c>
      <c r="AP22" s="92" t="str">
        <f t="shared" si="4"/>
        <v/>
      </c>
      <c r="AQ22" s="92" t="str">
        <f>IF(AND(AO22&lt;&gt;"",AP22&gt;1),COUNTIF(AO$9:AO22,AO22),"")</f>
        <v/>
      </c>
      <c r="AR22" s="93" t="str">
        <f t="shared" si="5"/>
        <v/>
      </c>
      <c r="AT22" s="65" t="str">
        <f t="shared" si="11"/>
        <v>COVER_SAIBUNRUINO</v>
      </c>
      <c r="AU22" s="66" t="s">
        <v>267</v>
      </c>
      <c r="AV22" s="65" t="str">
        <f>IF(COUNTIF($AW$12:$AW22,$AW22)&gt;=2,"//","")</f>
        <v/>
      </c>
      <c r="AW22" s="65" t="str">
        <f t="shared" si="8"/>
        <v>public static final String COVER_SAIBUNRUINO = "事業コード";</v>
      </c>
      <c r="AX22" s="65" t="str">
        <f t="shared" si="9"/>
        <v>XmlConstantGhgOther.COVER_SAIBUNRUINO</v>
      </c>
    </row>
    <row r="23" spans="1:50" s="63" customFormat="1" ht="29.25" customHeight="1">
      <c r="A23" s="82" t="s">
        <v>10</v>
      </c>
      <c r="B23" s="83" t="str">
        <f t="shared" si="6"/>
        <v>03</v>
      </c>
      <c r="D23" s="69"/>
      <c r="E23" s="195" t="s">
        <v>314</v>
      </c>
      <c r="F23" s="196"/>
      <c r="G23" s="196"/>
      <c r="H23" s="196"/>
      <c r="I23" s="196"/>
      <c r="J23" s="196"/>
      <c r="K23" s="196"/>
      <c r="L23" s="197"/>
      <c r="M23" s="85" t="s">
        <v>133</v>
      </c>
      <c r="N23" s="86" t="s">
        <v>18</v>
      </c>
      <c r="O23" s="87" t="s">
        <v>323</v>
      </c>
      <c r="P23" s="88" t="s">
        <v>124</v>
      </c>
      <c r="Q23" s="87" t="s">
        <v>318</v>
      </c>
      <c r="R23" s="195" t="s">
        <v>396</v>
      </c>
      <c r="S23" s="196"/>
      <c r="T23" s="196"/>
      <c r="U23" s="197"/>
      <c r="V23" s="89"/>
      <c r="W23" s="171" t="s">
        <v>400</v>
      </c>
      <c r="X23" s="172"/>
      <c r="Y23" s="206"/>
      <c r="Z23" s="207"/>
      <c r="AC23" s="85"/>
      <c r="AD23" s="85" t="s">
        <v>488</v>
      </c>
      <c r="AE23" s="90" t="s">
        <v>780</v>
      </c>
      <c r="AF23" s="90" t="s">
        <v>781</v>
      </c>
      <c r="AG23" s="90" t="str">
        <f t="shared" si="7"/>
        <v/>
      </c>
      <c r="AH23" s="85" t="s">
        <v>550</v>
      </c>
      <c r="AI23" s="91" t="s">
        <v>161</v>
      </c>
      <c r="AJ23" s="90" t="str">
        <f t="shared" si="0"/>
        <v>○</v>
      </c>
      <c r="AK23" s="90" t="str">
        <f t="shared" si="1"/>
        <v/>
      </c>
      <c r="AL23" s="90" t="str">
        <f t="shared" si="2"/>
        <v>整数</v>
      </c>
      <c r="AM23" s="90" t="str">
        <f t="shared" si="3"/>
        <v>7</v>
      </c>
      <c r="AN23" s="85" t="s">
        <v>546</v>
      </c>
      <c r="AO23" s="90" t="str">
        <f t="shared" si="10"/>
        <v/>
      </c>
      <c r="AP23" s="92" t="str">
        <f t="shared" si="4"/>
        <v/>
      </c>
      <c r="AQ23" s="92" t="str">
        <f>IF(AND(AO23&lt;&gt;"",AP23&gt;1),COUNTIF(AO$9:AO23,AO23),"")</f>
        <v/>
      </c>
      <c r="AR23" s="93" t="str">
        <f t="shared" si="5"/>
        <v/>
      </c>
      <c r="AT23" s="65" t="str">
        <f t="shared" si="11"/>
        <v>COVER_SHITEI_KOJYO_NO</v>
      </c>
      <c r="AU23" s="66" t="s">
        <v>757</v>
      </c>
      <c r="AV23" s="65" t="str">
        <f>IF(COUNTIF($AW$12:$AW23,$AW23)&gt;=2,"//","")</f>
        <v/>
      </c>
      <c r="AW23" s="65" t="str">
        <f t="shared" si="8"/>
        <v>public static final String COVER_SHITEI_KOJYO_NO = "エネルギー管理指定工場等番号";</v>
      </c>
      <c r="AX23" s="65" t="str">
        <f t="shared" si="9"/>
        <v>XmlConstantGhgOther.COVER_SHITEI_KOJYO_NO</v>
      </c>
    </row>
    <row r="24" spans="1:50" s="63" customFormat="1" ht="48" customHeight="1">
      <c r="A24" s="82" t="s">
        <v>11</v>
      </c>
      <c r="B24" s="83" t="str">
        <f t="shared" si="6"/>
        <v>03</v>
      </c>
      <c r="D24" s="120"/>
      <c r="E24" s="243" t="s">
        <v>237</v>
      </c>
      <c r="F24" s="244"/>
      <c r="G24" s="244"/>
      <c r="H24" s="244"/>
      <c r="I24" s="244"/>
      <c r="J24" s="244"/>
      <c r="K24" s="244"/>
      <c r="L24" s="245"/>
      <c r="M24" s="85" t="s">
        <v>133</v>
      </c>
      <c r="N24" s="86" t="s">
        <v>18</v>
      </c>
      <c r="O24" s="86" t="s">
        <v>386</v>
      </c>
      <c r="P24" s="88" t="s">
        <v>124</v>
      </c>
      <c r="Q24" s="87" t="s">
        <v>133</v>
      </c>
      <c r="R24" s="168" t="s">
        <v>240</v>
      </c>
      <c r="S24" s="169"/>
      <c r="T24" s="169"/>
      <c r="U24" s="170"/>
      <c r="V24" s="89"/>
      <c r="W24" s="204" t="s">
        <v>370</v>
      </c>
      <c r="X24" s="205"/>
      <c r="Y24" s="190" t="s">
        <v>509</v>
      </c>
      <c r="Z24" s="201"/>
      <c r="AC24" s="85"/>
      <c r="AD24" s="85" t="s">
        <v>488</v>
      </c>
      <c r="AE24" s="90" t="s">
        <v>781</v>
      </c>
      <c r="AF24" s="90" t="s">
        <v>780</v>
      </c>
      <c r="AG24" s="90" t="str">
        <f t="shared" si="7"/>
        <v>○</v>
      </c>
      <c r="AH24" s="85" t="s">
        <v>550</v>
      </c>
      <c r="AI24" s="91" t="s">
        <v>128</v>
      </c>
      <c r="AJ24" s="90" t="str">
        <f t="shared" si="0"/>
        <v>○</v>
      </c>
      <c r="AK24" s="90" t="str">
        <f t="shared" si="1"/>
        <v>○</v>
      </c>
      <c r="AL24" s="90" t="str">
        <f t="shared" si="2"/>
        <v/>
      </c>
      <c r="AM24" s="90" t="str">
        <f t="shared" si="3"/>
        <v/>
      </c>
      <c r="AN24" s="85" t="s">
        <v>546</v>
      </c>
      <c r="AO24" s="90" t="str">
        <f t="shared" si="10"/>
        <v/>
      </c>
      <c r="AP24" s="92" t="str">
        <f t="shared" si="4"/>
        <v/>
      </c>
      <c r="AQ24" s="92" t="str">
        <f>IF(AND(AO24&lt;&gt;"",AP24&gt;1),COUNTIF(AO$9:AO24,AO24),"")</f>
        <v/>
      </c>
      <c r="AR24" s="93" t="str">
        <f t="shared" si="5"/>
        <v/>
      </c>
      <c r="AT24" s="65" t="str">
        <f t="shared" si="11"/>
        <v>COVER_SEIKYUKBN</v>
      </c>
      <c r="AU24" s="66" t="s">
        <v>578</v>
      </c>
      <c r="AV24" s="65" t="str">
        <f>IF(COUNTIF($AW$12:$AW24,$AW24)&gt;=2,"//","")</f>
        <v/>
      </c>
      <c r="AW24" s="65" t="str">
        <f t="shared" si="8"/>
        <v>public static final String COVER_SEIKYUKBN = "権利利益の保護に係る請求の有無";</v>
      </c>
      <c r="AX24" s="65" t="str">
        <f t="shared" si="9"/>
        <v>XmlConstantGhgOther.COVER_SEIKYUKBN</v>
      </c>
    </row>
    <row r="25" spans="1:50" s="63" customFormat="1" ht="48" customHeight="1">
      <c r="A25" s="82" t="s">
        <v>12</v>
      </c>
      <c r="B25" s="83" t="str">
        <f t="shared" si="6"/>
        <v>03</v>
      </c>
      <c r="D25" s="120"/>
      <c r="E25" s="243" t="s">
        <v>238</v>
      </c>
      <c r="F25" s="244"/>
      <c r="G25" s="244"/>
      <c r="H25" s="244"/>
      <c r="I25" s="244"/>
      <c r="J25" s="244"/>
      <c r="K25" s="244"/>
      <c r="L25" s="245"/>
      <c r="M25" s="85" t="s">
        <v>133</v>
      </c>
      <c r="N25" s="86" t="s">
        <v>18</v>
      </c>
      <c r="O25" s="86" t="s">
        <v>386</v>
      </c>
      <c r="P25" s="88" t="s">
        <v>124</v>
      </c>
      <c r="Q25" s="87" t="s">
        <v>133</v>
      </c>
      <c r="R25" s="168" t="s">
        <v>240</v>
      </c>
      <c r="S25" s="169"/>
      <c r="T25" s="169"/>
      <c r="U25" s="170"/>
      <c r="V25" s="89"/>
      <c r="W25" s="204" t="s">
        <v>371</v>
      </c>
      <c r="X25" s="205"/>
      <c r="Y25" s="190" t="s">
        <v>509</v>
      </c>
      <c r="Z25" s="201"/>
      <c r="AC25" s="85"/>
      <c r="AD25" s="85" t="s">
        <v>488</v>
      </c>
      <c r="AE25" s="90" t="s">
        <v>781</v>
      </c>
      <c r="AF25" s="90" t="s">
        <v>780</v>
      </c>
      <c r="AG25" s="90" t="str">
        <f t="shared" si="7"/>
        <v>○</v>
      </c>
      <c r="AH25" s="85" t="s">
        <v>550</v>
      </c>
      <c r="AI25" s="91" t="s">
        <v>128</v>
      </c>
      <c r="AJ25" s="90" t="str">
        <f t="shared" si="0"/>
        <v>○</v>
      </c>
      <c r="AK25" s="90" t="str">
        <f t="shared" si="1"/>
        <v>○</v>
      </c>
      <c r="AL25" s="90" t="str">
        <f t="shared" si="2"/>
        <v/>
      </c>
      <c r="AM25" s="90" t="str">
        <f t="shared" si="3"/>
        <v/>
      </c>
      <c r="AN25" s="85" t="s">
        <v>546</v>
      </c>
      <c r="AO25" s="90" t="str">
        <f t="shared" si="10"/>
        <v/>
      </c>
      <c r="AP25" s="92" t="str">
        <f t="shared" si="4"/>
        <v/>
      </c>
      <c r="AQ25" s="92" t="str">
        <f>IF(AND(AO25&lt;&gt;"",AP25&gt;1),COUNTIF(AO$9:AO25,AO25),"")</f>
        <v/>
      </c>
      <c r="AR25" s="93" t="str">
        <f t="shared" si="5"/>
        <v/>
      </c>
      <c r="AT25" s="65" t="str">
        <f t="shared" si="11"/>
        <v>COVER_TEIKYOKBN</v>
      </c>
      <c r="AU25" s="66" t="s">
        <v>579</v>
      </c>
      <c r="AV25" s="65" t="str">
        <f>IF(COUNTIF($AW$12:$AW25,$AW25)&gt;=2,"//","")</f>
        <v/>
      </c>
      <c r="AW25" s="65" t="str">
        <f t="shared" si="8"/>
        <v>public static final String COVER_TEIKYOKBN = "その他の関連情報の提供の有無";</v>
      </c>
      <c r="AX25" s="65" t="str">
        <f t="shared" si="9"/>
        <v>XmlConstantGhgOther.COVER_TEIKYOKBN</v>
      </c>
    </row>
    <row r="26" spans="1:50" s="63" customFormat="1" ht="12">
      <c r="A26" s="82" t="s">
        <v>13</v>
      </c>
      <c r="B26" s="83" t="str">
        <f t="shared" si="6"/>
        <v>03</v>
      </c>
      <c r="D26" s="120"/>
      <c r="E26" s="376" t="s">
        <v>239</v>
      </c>
      <c r="F26" s="377"/>
      <c r="G26" s="377"/>
      <c r="H26" s="377"/>
      <c r="I26" s="377"/>
      <c r="J26" s="377"/>
      <c r="K26" s="377"/>
      <c r="L26" s="378"/>
      <c r="M26" s="85" t="s">
        <v>133</v>
      </c>
      <c r="N26" s="86" t="s">
        <v>18</v>
      </c>
      <c r="O26" s="87"/>
      <c r="P26" s="88"/>
      <c r="Q26" s="87"/>
      <c r="R26" s="195"/>
      <c r="S26" s="196"/>
      <c r="T26" s="196"/>
      <c r="U26" s="197"/>
      <c r="V26" s="89"/>
      <c r="W26" s="204" t="s">
        <v>292</v>
      </c>
      <c r="X26" s="205"/>
      <c r="Y26" s="206"/>
      <c r="Z26" s="207"/>
      <c r="AC26" s="85"/>
      <c r="AD26" s="85"/>
      <c r="AE26" s="90"/>
      <c r="AF26" s="90"/>
      <c r="AG26" s="90" t="str">
        <f t="shared" si="7"/>
        <v/>
      </c>
      <c r="AH26" s="85"/>
      <c r="AI26" s="91"/>
      <c r="AJ26" s="90" t="str">
        <f t="shared" si="0"/>
        <v/>
      </c>
      <c r="AK26" s="90" t="str">
        <f t="shared" si="1"/>
        <v/>
      </c>
      <c r="AL26" s="90" t="str">
        <f t="shared" si="2"/>
        <v/>
      </c>
      <c r="AM26" s="90" t="str">
        <f t="shared" si="3"/>
        <v/>
      </c>
      <c r="AN26" s="85" t="s">
        <v>545</v>
      </c>
      <c r="AO26" s="90" t="str">
        <f t="shared" si="10"/>
        <v>Tantosha</v>
      </c>
      <c r="AP26" s="92">
        <f t="shared" si="4"/>
        <v>1</v>
      </c>
      <c r="AQ26" s="92" t="str">
        <f>IF(AND(AO26&lt;&gt;"",AP26&gt;1),COUNTIF(AO$9:AO26,AO26),"")</f>
        <v/>
      </c>
      <c r="AR26" s="93" t="str">
        <f t="shared" si="5"/>
        <v/>
      </c>
      <c r="AT26" s="65" t="str">
        <f t="shared" si="11"/>
        <v>COVER_TANTOSHA</v>
      </c>
      <c r="AU26" s="66" t="s">
        <v>580</v>
      </c>
      <c r="AV26" s="65" t="str">
        <f>IF(COUNTIF($AW$12:$AW26,$AW26)&gt;=2,"//","")</f>
        <v/>
      </c>
      <c r="AW26" s="65" t="str">
        <f t="shared" si="8"/>
        <v>public static final String COVER_TANTOSHA = "担当者";</v>
      </c>
      <c r="AX26" s="65" t="str">
        <f t="shared" si="9"/>
        <v>XmlConstantGhgOther.COVER_TANTOSHA</v>
      </c>
    </row>
    <row r="27" spans="1:50" s="63" customFormat="1" ht="12">
      <c r="A27" s="82" t="s">
        <v>14</v>
      </c>
      <c r="B27" s="83" t="str">
        <f t="shared" si="6"/>
        <v>04</v>
      </c>
      <c r="D27" s="69"/>
      <c r="E27" s="95"/>
      <c r="F27" s="243" t="s">
        <v>241</v>
      </c>
      <c r="G27" s="244"/>
      <c r="H27" s="244"/>
      <c r="I27" s="244"/>
      <c r="J27" s="244"/>
      <c r="K27" s="244"/>
      <c r="L27" s="245"/>
      <c r="M27" s="85" t="s">
        <v>133</v>
      </c>
      <c r="N27" s="86" t="s">
        <v>133</v>
      </c>
      <c r="O27" s="87" t="s">
        <v>323</v>
      </c>
      <c r="P27" s="88" t="s">
        <v>125</v>
      </c>
      <c r="Q27" s="87" t="s">
        <v>1269</v>
      </c>
      <c r="R27" s="195"/>
      <c r="S27" s="196"/>
      <c r="T27" s="196"/>
      <c r="U27" s="197"/>
      <c r="V27" s="89"/>
      <c r="W27" s="171" t="s">
        <v>293</v>
      </c>
      <c r="X27" s="172"/>
      <c r="Y27" s="163"/>
      <c r="Z27" s="164"/>
      <c r="AA27" s="144"/>
      <c r="AC27" s="85"/>
      <c r="AD27" s="85" t="s">
        <v>488</v>
      </c>
      <c r="AE27" s="90" t="s">
        <v>780</v>
      </c>
      <c r="AF27" s="90" t="s">
        <v>781</v>
      </c>
      <c r="AG27" s="90" t="str">
        <f t="shared" si="7"/>
        <v/>
      </c>
      <c r="AH27" s="85" t="s">
        <v>551</v>
      </c>
      <c r="AI27" s="91" t="s">
        <v>16</v>
      </c>
      <c r="AJ27" s="90" t="str">
        <f t="shared" si="0"/>
        <v>○</v>
      </c>
      <c r="AK27" s="90" t="str">
        <f t="shared" si="1"/>
        <v/>
      </c>
      <c r="AL27" s="90" t="str">
        <f t="shared" si="2"/>
        <v>文字列</v>
      </c>
      <c r="AM27" s="90" t="str">
        <f t="shared" si="3"/>
        <v>20</v>
      </c>
      <c r="AN27" s="85" t="s">
        <v>546</v>
      </c>
      <c r="AO27" s="90" t="str">
        <f t="shared" si="10"/>
        <v/>
      </c>
      <c r="AP27" s="92" t="str">
        <f t="shared" si="4"/>
        <v/>
      </c>
      <c r="AQ27" s="92" t="str">
        <f>IF(AND(AO27&lt;&gt;"",AP27&gt;1),COUNTIF(AO$9:AO27,AO27),"")</f>
        <v/>
      </c>
      <c r="AR27" s="93" t="str">
        <f t="shared" si="5"/>
        <v/>
      </c>
      <c r="AT27" s="65" t="str">
        <f t="shared" si="11"/>
        <v>COVER_BUSHO</v>
      </c>
      <c r="AU27" s="66" t="s">
        <v>581</v>
      </c>
      <c r="AV27" s="65" t="str">
        <f>IF(COUNTIF($AW$12:$AW27,$AW27)&gt;=2,"//","")</f>
        <v/>
      </c>
      <c r="AW27" s="65" t="str">
        <f t="shared" si="8"/>
        <v>public static final String COVER_BUSHO = "担当者/部署";</v>
      </c>
      <c r="AX27" s="65" t="str">
        <f t="shared" si="9"/>
        <v>XmlConstantGhgOther.COVER_BUSHO</v>
      </c>
    </row>
    <row r="28" spans="1:50" s="63" customFormat="1" ht="12">
      <c r="A28" s="82" t="s">
        <v>15</v>
      </c>
      <c r="B28" s="83" t="str">
        <f t="shared" si="6"/>
        <v>04</v>
      </c>
      <c r="D28" s="69"/>
      <c r="E28" s="95"/>
      <c r="F28" s="243" t="s">
        <v>242</v>
      </c>
      <c r="G28" s="244"/>
      <c r="H28" s="244"/>
      <c r="I28" s="244"/>
      <c r="J28" s="244"/>
      <c r="K28" s="244"/>
      <c r="L28" s="245"/>
      <c r="M28" s="85" t="s">
        <v>133</v>
      </c>
      <c r="N28" s="86" t="s">
        <v>133</v>
      </c>
      <c r="O28" s="87" t="s">
        <v>323</v>
      </c>
      <c r="P28" s="88" t="s">
        <v>410</v>
      </c>
      <c r="Q28" s="87" t="s">
        <v>455</v>
      </c>
      <c r="R28" s="195"/>
      <c r="S28" s="196"/>
      <c r="T28" s="196"/>
      <c r="U28" s="197"/>
      <c r="V28" s="89"/>
      <c r="W28" s="171" t="s">
        <v>429</v>
      </c>
      <c r="X28" s="172"/>
      <c r="Y28" s="163"/>
      <c r="Z28" s="164"/>
      <c r="AC28" s="85"/>
      <c r="AD28" s="85" t="s">
        <v>488</v>
      </c>
      <c r="AE28" s="90" t="s">
        <v>780</v>
      </c>
      <c r="AF28" s="90" t="s">
        <v>781</v>
      </c>
      <c r="AG28" s="90" t="str">
        <f t="shared" si="7"/>
        <v/>
      </c>
      <c r="AH28" s="85" t="s">
        <v>551</v>
      </c>
      <c r="AI28" s="91" t="s">
        <v>11</v>
      </c>
      <c r="AJ28" s="90" t="str">
        <f t="shared" si="0"/>
        <v>○</v>
      </c>
      <c r="AK28" s="90" t="str">
        <f t="shared" si="1"/>
        <v/>
      </c>
      <c r="AL28" s="90" t="str">
        <f t="shared" si="2"/>
        <v>文字列</v>
      </c>
      <c r="AM28" s="90" t="str">
        <f t="shared" si="3"/>
        <v>15</v>
      </c>
      <c r="AN28" s="85" t="s">
        <v>546</v>
      </c>
      <c r="AO28" s="90" t="str">
        <f t="shared" si="10"/>
        <v/>
      </c>
      <c r="AP28" s="92" t="str">
        <f t="shared" si="4"/>
        <v/>
      </c>
      <c r="AQ28" s="92" t="str">
        <f>IF(AND(AO28&lt;&gt;"",AP28&gt;1),COUNTIF(AO$9:AO28,AO28),"")</f>
        <v/>
      </c>
      <c r="AR28" s="93" t="str">
        <f t="shared" si="5"/>
        <v/>
      </c>
      <c r="AT28" s="65" t="str">
        <f t="shared" si="11"/>
        <v>COVER_NAME_FURIGANA</v>
      </c>
      <c r="AU28" s="66" t="s">
        <v>582</v>
      </c>
      <c r="AV28" s="65" t="str">
        <f>IF(COUNTIF($AW$12:$AW28,$AW28)&gt;=2,"//","")</f>
        <v/>
      </c>
      <c r="AW28" s="65" t="str">
        <f t="shared" si="8"/>
        <v>public static final String COVER_NAME_FURIGANA = "担当者/氏名ふりがな";</v>
      </c>
      <c r="AX28" s="65" t="str">
        <f t="shared" si="9"/>
        <v>XmlConstantGhgOther.COVER_NAME_FURIGANA</v>
      </c>
    </row>
    <row r="29" spans="1:50" s="63" customFormat="1" ht="12">
      <c r="A29" s="82" t="s">
        <v>16</v>
      </c>
      <c r="B29" s="83" t="str">
        <f t="shared" si="6"/>
        <v>04</v>
      </c>
      <c r="D29" s="69"/>
      <c r="E29" s="95"/>
      <c r="F29" s="243" t="s">
        <v>164</v>
      </c>
      <c r="G29" s="244"/>
      <c r="H29" s="244"/>
      <c r="I29" s="244"/>
      <c r="J29" s="244"/>
      <c r="K29" s="244"/>
      <c r="L29" s="245"/>
      <c r="M29" s="85" t="s">
        <v>133</v>
      </c>
      <c r="N29" s="86" t="s">
        <v>133</v>
      </c>
      <c r="O29" s="87" t="s">
        <v>323</v>
      </c>
      <c r="P29" s="88" t="s">
        <v>125</v>
      </c>
      <c r="Q29" s="87" t="s">
        <v>455</v>
      </c>
      <c r="R29" s="195"/>
      <c r="S29" s="196"/>
      <c r="T29" s="196"/>
      <c r="U29" s="197"/>
      <c r="V29" s="89"/>
      <c r="W29" s="171" t="s">
        <v>184</v>
      </c>
      <c r="X29" s="172"/>
      <c r="Y29" s="163"/>
      <c r="Z29" s="164"/>
      <c r="AC29" s="85"/>
      <c r="AD29" s="85" t="s">
        <v>488</v>
      </c>
      <c r="AE29" s="90" t="s">
        <v>780</v>
      </c>
      <c r="AF29" s="90" t="s">
        <v>781</v>
      </c>
      <c r="AG29" s="90" t="str">
        <f t="shared" si="7"/>
        <v/>
      </c>
      <c r="AH29" s="85" t="s">
        <v>551</v>
      </c>
      <c r="AI29" s="91" t="s">
        <v>11</v>
      </c>
      <c r="AJ29" s="90" t="str">
        <f t="shared" si="0"/>
        <v>○</v>
      </c>
      <c r="AK29" s="90" t="str">
        <f t="shared" si="1"/>
        <v/>
      </c>
      <c r="AL29" s="90" t="str">
        <f t="shared" si="2"/>
        <v>文字列</v>
      </c>
      <c r="AM29" s="90" t="str">
        <f t="shared" si="3"/>
        <v>15</v>
      </c>
      <c r="AN29" s="85" t="s">
        <v>546</v>
      </c>
      <c r="AO29" s="90" t="str">
        <f t="shared" si="10"/>
        <v/>
      </c>
      <c r="AP29" s="92" t="str">
        <f t="shared" si="4"/>
        <v/>
      </c>
      <c r="AQ29" s="92" t="str">
        <f>IF(AND(AO29&lt;&gt;"",AP29&gt;1),COUNTIF(AO$9:AO29,AO29),"")</f>
        <v/>
      </c>
      <c r="AR29" s="93" t="str">
        <f t="shared" si="5"/>
        <v/>
      </c>
      <c r="AT29" s="65" t="str">
        <f t="shared" si="11"/>
        <v>COVER_NAME</v>
      </c>
      <c r="AU29" s="66" t="s">
        <v>583</v>
      </c>
      <c r="AV29" s="65" t="str">
        <f>IF(COUNTIF($AW$12:$AW29,$AW29)&gt;=2,"//","")</f>
        <v/>
      </c>
      <c r="AW29" s="65" t="str">
        <f t="shared" si="8"/>
        <v>public static final String COVER_NAME = "担当者/氏名";</v>
      </c>
      <c r="AX29" s="65" t="str">
        <f t="shared" si="9"/>
        <v>XmlConstantGhgOther.COVER_NAME</v>
      </c>
    </row>
    <row r="30" spans="1:50" s="63" customFormat="1" ht="12">
      <c r="A30" s="82" t="s">
        <v>17</v>
      </c>
      <c r="B30" s="83" t="str">
        <f t="shared" ref="B30:B92" si="12">IF(C30&lt;&gt;"","01",IF(D30&lt;&gt;"","02",IF(E30&lt;&gt;"","03",IF(F30&lt;&gt;"","04",IF(G30&lt;&gt;"","05",IF(H30&lt;&gt;"","06",IF(I30&lt;&gt;"","07",IF(J30&lt;&gt;"","08",IF(K30&lt;&gt;"","09","10")))))))))</f>
        <v>04</v>
      </c>
      <c r="D30" s="69"/>
      <c r="E30" s="95"/>
      <c r="F30" s="243" t="s">
        <v>165</v>
      </c>
      <c r="G30" s="244"/>
      <c r="H30" s="244"/>
      <c r="I30" s="244"/>
      <c r="J30" s="244"/>
      <c r="K30" s="244"/>
      <c r="L30" s="245"/>
      <c r="M30" s="85" t="s">
        <v>133</v>
      </c>
      <c r="N30" s="86" t="s">
        <v>133</v>
      </c>
      <c r="O30" s="87" t="s">
        <v>323</v>
      </c>
      <c r="P30" s="88" t="s">
        <v>125</v>
      </c>
      <c r="Q30" s="87" t="s">
        <v>315</v>
      </c>
      <c r="R30" s="195" t="s">
        <v>466</v>
      </c>
      <c r="S30" s="196"/>
      <c r="T30" s="196"/>
      <c r="U30" s="197"/>
      <c r="V30" s="89"/>
      <c r="W30" s="171" t="s">
        <v>205</v>
      </c>
      <c r="X30" s="172"/>
      <c r="Y30" s="163"/>
      <c r="Z30" s="164"/>
      <c r="AC30" s="85"/>
      <c r="AD30" s="85" t="s">
        <v>488</v>
      </c>
      <c r="AE30" s="90" t="s">
        <v>780</v>
      </c>
      <c r="AF30" s="90" t="s">
        <v>781</v>
      </c>
      <c r="AG30" s="90" t="str">
        <f t="shared" si="7"/>
        <v/>
      </c>
      <c r="AH30" s="85" t="s">
        <v>529</v>
      </c>
      <c r="AI30" s="91"/>
      <c r="AJ30" s="90" t="str">
        <f t="shared" si="0"/>
        <v>○</v>
      </c>
      <c r="AK30" s="90" t="str">
        <f t="shared" si="1"/>
        <v/>
      </c>
      <c r="AL30" s="90" t="str">
        <f t="shared" si="2"/>
        <v>電話番号</v>
      </c>
      <c r="AM30" s="90" t="str">
        <f t="shared" si="3"/>
        <v/>
      </c>
      <c r="AN30" s="85" t="s">
        <v>546</v>
      </c>
      <c r="AO30" s="90" t="str">
        <f t="shared" si="10"/>
        <v/>
      </c>
      <c r="AP30" s="92" t="str">
        <f t="shared" si="4"/>
        <v/>
      </c>
      <c r="AQ30" s="92" t="str">
        <f>IF(AND(AO30&lt;&gt;"",AP30&gt;1),COUNTIF(AO$9:AO30,AO30),"")</f>
        <v/>
      </c>
      <c r="AR30" s="93" t="str">
        <f t="shared" si="5"/>
        <v/>
      </c>
      <c r="AT30" s="65" t="str">
        <f t="shared" si="11"/>
        <v>COVER_TEL</v>
      </c>
      <c r="AU30" s="66" t="s">
        <v>584</v>
      </c>
      <c r="AV30" s="65" t="str">
        <f>IF(COUNTIF($AW$12:$AW30,$AW30)&gt;=2,"//","")</f>
        <v/>
      </c>
      <c r="AW30" s="65" t="str">
        <f t="shared" si="8"/>
        <v>public static final String COVER_TEL = "担当者/電話番号";</v>
      </c>
      <c r="AX30" s="65" t="str">
        <f t="shared" si="9"/>
        <v>XmlConstantGhgOther.COVER_TEL</v>
      </c>
    </row>
    <row r="31" spans="1:50" s="63" customFormat="1" ht="12">
      <c r="A31" s="82" t="s">
        <v>145</v>
      </c>
      <c r="B31" s="83" t="str">
        <f t="shared" si="12"/>
        <v>04</v>
      </c>
      <c r="C31" s="69"/>
      <c r="D31" s="97"/>
      <c r="E31" s="97"/>
      <c r="F31" s="243" t="s">
        <v>1252</v>
      </c>
      <c r="G31" s="244"/>
      <c r="H31" s="244"/>
      <c r="I31" s="244"/>
      <c r="J31" s="244"/>
      <c r="K31" s="244"/>
      <c r="L31" s="245"/>
      <c r="M31" s="85" t="s">
        <v>133</v>
      </c>
      <c r="N31" s="86" t="s">
        <v>133</v>
      </c>
      <c r="O31" s="87" t="s">
        <v>323</v>
      </c>
      <c r="P31" s="88" t="s">
        <v>125</v>
      </c>
      <c r="Q31" s="87" t="s">
        <v>1271</v>
      </c>
      <c r="R31" s="195"/>
      <c r="S31" s="196"/>
      <c r="T31" s="196"/>
      <c r="U31" s="197"/>
      <c r="V31" s="89"/>
      <c r="W31" s="171" t="s">
        <v>1253</v>
      </c>
      <c r="X31" s="172"/>
      <c r="Y31" s="163"/>
      <c r="Z31" s="164"/>
      <c r="AC31" s="85"/>
      <c r="AD31" s="85" t="s">
        <v>488</v>
      </c>
      <c r="AE31" s="90" t="s">
        <v>780</v>
      </c>
      <c r="AF31" s="90" t="s">
        <v>781</v>
      </c>
      <c r="AG31" s="90" t="str">
        <f t="shared" si="7"/>
        <v/>
      </c>
      <c r="AH31" s="85" t="s">
        <v>529</v>
      </c>
      <c r="AI31" s="91"/>
      <c r="AJ31" s="90" t="str">
        <f t="shared" si="0"/>
        <v>○</v>
      </c>
      <c r="AK31" s="90" t="str">
        <f t="shared" si="1"/>
        <v/>
      </c>
      <c r="AL31" s="90" t="str">
        <f t="shared" si="2"/>
        <v>電話番号</v>
      </c>
      <c r="AM31" s="90" t="str">
        <f t="shared" si="3"/>
        <v/>
      </c>
      <c r="AN31" s="85" t="s">
        <v>546</v>
      </c>
      <c r="AO31" s="90" t="str">
        <f t="shared" si="10"/>
        <v/>
      </c>
      <c r="AP31" s="92" t="str">
        <f t="shared" si="4"/>
        <v/>
      </c>
      <c r="AQ31" s="92" t="str">
        <f>IF(AND(AO31&lt;&gt;"",AP31&gt;1),COUNTIF(AO$9:AO31,AO31),"")</f>
        <v/>
      </c>
      <c r="AR31" s="93" t="str">
        <f t="shared" si="5"/>
        <v/>
      </c>
      <c r="AT31" s="65" t="s">
        <v>683</v>
      </c>
      <c r="AU31" s="66" t="s">
        <v>584</v>
      </c>
      <c r="AV31" s="65" t="str">
        <f>IF(COUNTIF($AW$12:$AW31,$AW31)&gt;=2,"//","")</f>
        <v/>
      </c>
      <c r="AW31" s="65" t="str">
        <f t="shared" si="8"/>
        <v>public static final String COVER_TANTOSHA_TEL = "担当者/電話番号";</v>
      </c>
      <c r="AX31" s="65" t="str">
        <f t="shared" ref="AX31" si="13">IF(AT31&lt;&gt;"","XmlConstantGhg1."&amp;AT31,"")</f>
        <v>XmlConstantGhg1.COVER_TANTOSHA_TEL</v>
      </c>
    </row>
    <row r="32" spans="1:50" s="63" customFormat="1" ht="12" customHeight="1">
      <c r="A32" s="82" t="s">
        <v>146</v>
      </c>
      <c r="B32" s="83" t="str">
        <f t="shared" si="12"/>
        <v>02</v>
      </c>
      <c r="D32" s="239" t="s">
        <v>276</v>
      </c>
      <c r="E32" s="188"/>
      <c r="F32" s="188"/>
      <c r="G32" s="188"/>
      <c r="H32" s="188"/>
      <c r="I32" s="188"/>
      <c r="J32" s="188"/>
      <c r="K32" s="188"/>
      <c r="L32" s="189"/>
      <c r="M32" s="85" t="s">
        <v>133</v>
      </c>
      <c r="N32" s="86" t="s">
        <v>128</v>
      </c>
      <c r="O32" s="87"/>
      <c r="P32" s="88"/>
      <c r="Q32" s="87"/>
      <c r="R32" s="168" t="s">
        <v>430</v>
      </c>
      <c r="S32" s="169"/>
      <c r="T32" s="169"/>
      <c r="U32" s="170"/>
      <c r="V32" s="89"/>
      <c r="W32" s="171" t="s">
        <v>397</v>
      </c>
      <c r="X32" s="172"/>
      <c r="Y32" s="185"/>
      <c r="Z32" s="186"/>
      <c r="AC32" s="85"/>
      <c r="AD32" s="85"/>
      <c r="AE32" s="90"/>
      <c r="AF32" s="90"/>
      <c r="AG32" s="90" t="str">
        <f t="shared" si="7"/>
        <v/>
      </c>
      <c r="AH32" s="85"/>
      <c r="AI32" s="91"/>
      <c r="AJ32" s="90" t="str">
        <f t="shared" si="0"/>
        <v/>
      </c>
      <c r="AK32" s="90" t="str">
        <f t="shared" si="1"/>
        <v/>
      </c>
      <c r="AL32" s="90" t="str">
        <f t="shared" si="2"/>
        <v/>
      </c>
      <c r="AM32" s="90" t="str">
        <f t="shared" si="3"/>
        <v/>
      </c>
      <c r="AN32" s="85" t="s">
        <v>545</v>
      </c>
      <c r="AO32" s="90" t="str">
        <f t="shared" si="10"/>
        <v>Jigyosho_01</v>
      </c>
      <c r="AP32" s="92">
        <f t="shared" si="4"/>
        <v>1</v>
      </c>
      <c r="AQ32" s="92" t="str">
        <f>IF(AND(AO32&lt;&gt;"",AP32&gt;1),COUNTIF(AO$9:AO32,AO32),"")</f>
        <v/>
      </c>
      <c r="AR32" s="93" t="str">
        <f t="shared" si="5"/>
        <v/>
      </c>
      <c r="AT32" s="65" t="str">
        <f>"TABLE01_"&amp;UPPER(W32)</f>
        <v>TABLE01_JIGYOSHO_01</v>
      </c>
      <c r="AU32" s="66" t="s">
        <v>758</v>
      </c>
      <c r="AV32" s="65" t="str">
        <f>IF(COUNTIF($AW$12:$AW32,$AW32)&gt;=2,"//","")</f>
        <v/>
      </c>
      <c r="AW32" s="65" t="str">
        <f t="shared" si="8"/>
        <v>public static final String TABLE01_JIGYOSHO_01 = "別紙第１表";</v>
      </c>
      <c r="AX32" s="65" t="str">
        <f t="shared" si="9"/>
        <v>XmlConstantGhgOther.TABLE01_JIGYOSHO_01</v>
      </c>
    </row>
    <row r="33" spans="1:50" s="63" customFormat="1" ht="84" customHeight="1">
      <c r="A33" s="82" t="s">
        <v>147</v>
      </c>
      <c r="B33" s="83" t="str">
        <f t="shared" si="12"/>
        <v>03</v>
      </c>
      <c r="C33" s="101"/>
      <c r="E33" s="382" t="s">
        <v>1304</v>
      </c>
      <c r="F33" s="385"/>
      <c r="G33" s="385"/>
      <c r="H33" s="385"/>
      <c r="I33" s="385"/>
      <c r="J33" s="385"/>
      <c r="K33" s="385"/>
      <c r="L33" s="386"/>
      <c r="M33" s="85" t="s">
        <v>133</v>
      </c>
      <c r="N33" s="86" t="s">
        <v>18</v>
      </c>
      <c r="O33" s="86" t="s">
        <v>321</v>
      </c>
      <c r="P33" s="88" t="s">
        <v>124</v>
      </c>
      <c r="Q33" s="100" t="s">
        <v>457</v>
      </c>
      <c r="R33" s="168" t="s">
        <v>1303</v>
      </c>
      <c r="S33" s="169"/>
      <c r="T33" s="169"/>
      <c r="U33" s="170"/>
      <c r="V33" s="133"/>
      <c r="W33" s="204" t="s">
        <v>373</v>
      </c>
      <c r="X33" s="205"/>
      <c r="Y33" s="206"/>
      <c r="Z33" s="207"/>
      <c r="AA33" s="124"/>
      <c r="AC33" s="85"/>
      <c r="AD33" s="85" t="s">
        <v>488</v>
      </c>
      <c r="AE33" s="90" t="s">
        <v>780</v>
      </c>
      <c r="AF33" s="90" t="s">
        <v>781</v>
      </c>
      <c r="AG33" s="90" t="str">
        <f t="shared" si="7"/>
        <v/>
      </c>
      <c r="AH33" s="85" t="s">
        <v>550</v>
      </c>
      <c r="AI33" s="91" t="s">
        <v>6</v>
      </c>
      <c r="AJ33" s="90" t="str">
        <f t="shared" si="0"/>
        <v>○</v>
      </c>
      <c r="AK33" s="90" t="str">
        <f t="shared" si="1"/>
        <v/>
      </c>
      <c r="AL33" s="90" t="str">
        <f t="shared" si="2"/>
        <v>整数</v>
      </c>
      <c r="AM33" s="90" t="str">
        <f t="shared" si="3"/>
        <v>10</v>
      </c>
      <c r="AN33" s="85" t="s">
        <v>546</v>
      </c>
      <c r="AO33" s="90" t="str">
        <f t="shared" si="10"/>
        <v/>
      </c>
      <c r="AP33" s="92" t="str">
        <f t="shared" si="4"/>
        <v/>
      </c>
      <c r="AQ33" s="92" t="str">
        <f>IF(AND(AO33&lt;&gt;"",AP33&gt;1),COUNTIF(AO$9:AO33,AO33),"")</f>
        <v/>
      </c>
      <c r="AR33" s="93" t="str">
        <f t="shared" si="5"/>
        <v/>
      </c>
      <c r="AT33" s="65" t="str">
        <f t="shared" ref="AT33:AT43" si="14">"TABLE01_"&amp;UPPER(W33)</f>
        <v>TABLE01_CO2</v>
      </c>
      <c r="AU33" s="66" t="s">
        <v>759</v>
      </c>
      <c r="AV33" s="65" t="str">
        <f>IF(COUNTIF($AW$12:$AW33,$AW33)&gt;=2,"//","")</f>
        <v/>
      </c>
      <c r="AW33" s="65" t="str">
        <f t="shared" si="8"/>
        <v>public static final String TABLE01_CO2 = "①エネルギー起源CO2";</v>
      </c>
      <c r="AX33" s="65" t="str">
        <f t="shared" si="9"/>
        <v>XmlConstantGhgOther.TABLE01_CO2</v>
      </c>
    </row>
    <row r="34" spans="1:50" s="63" customFormat="1" ht="84" customHeight="1">
      <c r="A34" s="82" t="s">
        <v>43</v>
      </c>
      <c r="B34" s="83" t="str">
        <f t="shared" si="12"/>
        <v>03</v>
      </c>
      <c r="C34" s="101"/>
      <c r="E34" s="382" t="s">
        <v>1305</v>
      </c>
      <c r="F34" s="385"/>
      <c r="G34" s="385"/>
      <c r="H34" s="385"/>
      <c r="I34" s="385"/>
      <c r="J34" s="385"/>
      <c r="K34" s="385"/>
      <c r="L34" s="386"/>
      <c r="M34" s="85" t="s">
        <v>133</v>
      </c>
      <c r="N34" s="86" t="s">
        <v>18</v>
      </c>
      <c r="O34" s="86" t="s">
        <v>321</v>
      </c>
      <c r="P34" s="88" t="s">
        <v>124</v>
      </c>
      <c r="Q34" s="100" t="s">
        <v>336</v>
      </c>
      <c r="R34" s="168" t="s">
        <v>1303</v>
      </c>
      <c r="S34" s="169"/>
      <c r="T34" s="169"/>
      <c r="U34" s="170"/>
      <c r="V34" s="133"/>
      <c r="W34" s="204" t="s">
        <v>1005</v>
      </c>
      <c r="X34" s="205"/>
      <c r="Y34" s="206"/>
      <c r="Z34" s="207"/>
      <c r="AA34" s="124"/>
      <c r="AB34" s="124"/>
      <c r="AC34" s="85"/>
      <c r="AD34" s="85"/>
      <c r="AE34" s="90"/>
      <c r="AF34" s="90"/>
      <c r="AG34" s="90"/>
      <c r="AH34" s="85"/>
      <c r="AI34" s="91"/>
      <c r="AJ34" s="90"/>
      <c r="AK34" s="90"/>
      <c r="AL34" s="90"/>
      <c r="AM34" s="90"/>
      <c r="AN34" s="85"/>
      <c r="AO34" s="90"/>
      <c r="AP34" s="92"/>
      <c r="AQ34" s="92"/>
      <c r="AR34" s="93"/>
      <c r="AT34" s="65"/>
      <c r="AU34" s="66"/>
      <c r="AV34" s="65"/>
      <c r="AW34" s="65"/>
      <c r="AX34" s="65"/>
    </row>
    <row r="35" spans="1:50" s="63" customFormat="1" ht="84" customHeight="1">
      <c r="A35" s="82" t="s">
        <v>44</v>
      </c>
      <c r="B35" s="83" t="str">
        <f t="shared" si="12"/>
        <v>03</v>
      </c>
      <c r="C35" s="101"/>
      <c r="E35" s="379" t="s">
        <v>1306</v>
      </c>
      <c r="F35" s="380"/>
      <c r="G35" s="380"/>
      <c r="H35" s="380"/>
      <c r="I35" s="380"/>
      <c r="J35" s="380"/>
      <c r="K35" s="380"/>
      <c r="L35" s="381"/>
      <c r="M35" s="85" t="s">
        <v>133</v>
      </c>
      <c r="N35" s="86" t="s">
        <v>18</v>
      </c>
      <c r="O35" s="86" t="s">
        <v>321</v>
      </c>
      <c r="P35" s="88" t="s">
        <v>124</v>
      </c>
      <c r="Q35" s="100" t="s">
        <v>457</v>
      </c>
      <c r="R35" s="168" t="s">
        <v>1303</v>
      </c>
      <c r="S35" s="169"/>
      <c r="T35" s="169"/>
      <c r="U35" s="170"/>
      <c r="V35" s="133"/>
      <c r="W35" s="204" t="s">
        <v>374</v>
      </c>
      <c r="X35" s="205"/>
      <c r="Y35" s="206"/>
      <c r="Z35" s="207"/>
      <c r="AA35" s="124"/>
      <c r="AB35" s="124"/>
      <c r="AC35" s="85"/>
      <c r="AD35" s="85" t="s">
        <v>488</v>
      </c>
      <c r="AE35" s="90" t="s">
        <v>780</v>
      </c>
      <c r="AF35" s="90" t="s">
        <v>781</v>
      </c>
      <c r="AG35" s="90" t="str">
        <f t="shared" si="7"/>
        <v/>
      </c>
      <c r="AH35" s="85" t="s">
        <v>550</v>
      </c>
      <c r="AI35" s="91" t="s">
        <v>6</v>
      </c>
      <c r="AJ35" s="90" t="str">
        <f t="shared" si="0"/>
        <v>○</v>
      </c>
      <c r="AK35" s="90" t="str">
        <f t="shared" si="1"/>
        <v/>
      </c>
      <c r="AL35" s="90" t="str">
        <f t="shared" si="2"/>
        <v>整数</v>
      </c>
      <c r="AM35" s="90" t="str">
        <f t="shared" si="3"/>
        <v>10</v>
      </c>
      <c r="AN35" s="85" t="s">
        <v>546</v>
      </c>
      <c r="AO35" s="90" t="str">
        <f t="shared" si="10"/>
        <v/>
      </c>
      <c r="AP35" s="92" t="str">
        <f t="shared" ref="AP35:AP77" si="15">IF(AO35&lt;&gt;"",COUNTIF(AO:AO,AO35),"")</f>
        <v/>
      </c>
      <c r="AQ35" s="92" t="str">
        <f>IF(AND(AO35&lt;&gt;"",AP35&gt;1),COUNTIF(AO$9:AO35,AO35),"")</f>
        <v/>
      </c>
      <c r="AR35" s="93" t="str">
        <f t="shared" si="5"/>
        <v/>
      </c>
      <c r="AT35" s="65" t="str">
        <f t="shared" si="14"/>
        <v>TABLE01_HI_CO2</v>
      </c>
      <c r="AU35" s="66" t="s">
        <v>246</v>
      </c>
      <c r="AV35" s="65" t="str">
        <f>IF(COUNTIF($AW$12:$AW35,$AW35)&gt;=2,"//","")</f>
        <v/>
      </c>
      <c r="AW35" s="65" t="str">
        <f t="shared" si="8"/>
        <v>public static final String TABLE01_HI_CO2 = "②非エネルギー起源CO2";</v>
      </c>
      <c r="AX35" s="65" t="str">
        <f t="shared" si="9"/>
        <v>XmlConstantGhgOther.TABLE01_HI_CO2</v>
      </c>
    </row>
    <row r="36" spans="1:50" s="63" customFormat="1" ht="84" customHeight="1">
      <c r="A36" s="82" t="s">
        <v>45</v>
      </c>
      <c r="B36" s="83" t="str">
        <f t="shared" si="12"/>
        <v>03</v>
      </c>
      <c r="C36" s="101"/>
      <c r="E36" s="382" t="s">
        <v>1307</v>
      </c>
      <c r="F36" s="383"/>
      <c r="G36" s="383"/>
      <c r="H36" s="383"/>
      <c r="I36" s="383"/>
      <c r="J36" s="383"/>
      <c r="K36" s="383"/>
      <c r="L36" s="384"/>
      <c r="M36" s="85" t="s">
        <v>133</v>
      </c>
      <c r="N36" s="86" t="s">
        <v>18</v>
      </c>
      <c r="O36" s="86" t="s">
        <v>321</v>
      </c>
      <c r="P36" s="88" t="s">
        <v>124</v>
      </c>
      <c r="Q36" s="100" t="s">
        <v>457</v>
      </c>
      <c r="R36" s="168" t="s">
        <v>1303</v>
      </c>
      <c r="S36" s="169"/>
      <c r="T36" s="169"/>
      <c r="U36" s="170"/>
      <c r="V36" s="133"/>
      <c r="W36" s="204" t="s">
        <v>417</v>
      </c>
      <c r="X36" s="205"/>
      <c r="Y36" s="206"/>
      <c r="Z36" s="207"/>
      <c r="AA36" s="124"/>
      <c r="AB36" s="124"/>
      <c r="AC36" s="85"/>
      <c r="AD36" s="85" t="s">
        <v>488</v>
      </c>
      <c r="AE36" s="90" t="s">
        <v>780</v>
      </c>
      <c r="AF36" s="90" t="s">
        <v>781</v>
      </c>
      <c r="AG36" s="90" t="str">
        <f t="shared" si="7"/>
        <v/>
      </c>
      <c r="AH36" s="85" t="s">
        <v>550</v>
      </c>
      <c r="AI36" s="91" t="s">
        <v>6</v>
      </c>
      <c r="AJ36" s="90" t="str">
        <f t="shared" si="0"/>
        <v>○</v>
      </c>
      <c r="AK36" s="90" t="str">
        <f t="shared" si="1"/>
        <v/>
      </c>
      <c r="AL36" s="90" t="str">
        <f t="shared" si="2"/>
        <v>整数</v>
      </c>
      <c r="AM36" s="90" t="str">
        <f t="shared" si="3"/>
        <v>10</v>
      </c>
      <c r="AN36" s="85" t="s">
        <v>546</v>
      </c>
      <c r="AO36" s="90" t="str">
        <f t="shared" si="10"/>
        <v/>
      </c>
      <c r="AP36" s="92" t="str">
        <f t="shared" si="15"/>
        <v/>
      </c>
      <c r="AQ36" s="92" t="str">
        <f>IF(AND(AO36&lt;&gt;"",AP36&gt;1),COUNTIF(AO$9:AO36,AO36),"")</f>
        <v/>
      </c>
      <c r="AR36" s="93" t="str">
        <f t="shared" si="5"/>
        <v/>
      </c>
      <c r="AT36" s="65" t="str">
        <f t="shared" si="14"/>
        <v>TABLE01_HAIKIBUTSU_HI_CO2</v>
      </c>
      <c r="AU36" s="66" t="s">
        <v>247</v>
      </c>
      <c r="AV36" s="65" t="str">
        <f>IF(COUNTIF($AW$12:$AW36,$AW36)&gt;=2,"//","")</f>
        <v/>
      </c>
      <c r="AW36" s="65" t="str">
        <f t="shared" si="8"/>
        <v>public static final String TABLE01_HAIKIBUTSU_HI_CO2 = "③廃棄物の原燃料使用に伴う非エネルギー起源CO2";</v>
      </c>
      <c r="AX36" s="65" t="str">
        <f t="shared" si="9"/>
        <v>XmlConstantGhgOther.TABLE01_HAIKIBUTSU_HI_CO2</v>
      </c>
    </row>
    <row r="37" spans="1:50" s="63" customFormat="1" ht="84" customHeight="1">
      <c r="A37" s="82" t="s">
        <v>46</v>
      </c>
      <c r="B37" s="83" t="str">
        <f t="shared" si="12"/>
        <v>03</v>
      </c>
      <c r="C37" s="101"/>
      <c r="E37" s="379" t="s">
        <v>1308</v>
      </c>
      <c r="F37" s="380"/>
      <c r="G37" s="380"/>
      <c r="H37" s="380"/>
      <c r="I37" s="380"/>
      <c r="J37" s="380"/>
      <c r="K37" s="380"/>
      <c r="L37" s="381"/>
      <c r="M37" s="85" t="s">
        <v>133</v>
      </c>
      <c r="N37" s="86" t="s">
        <v>18</v>
      </c>
      <c r="O37" s="86" t="s">
        <v>321</v>
      </c>
      <c r="P37" s="88" t="s">
        <v>124</v>
      </c>
      <c r="Q37" s="100" t="s">
        <v>457</v>
      </c>
      <c r="R37" s="168" t="s">
        <v>1303</v>
      </c>
      <c r="S37" s="169"/>
      <c r="T37" s="169"/>
      <c r="U37" s="170"/>
      <c r="V37" s="133"/>
      <c r="W37" s="204" t="s">
        <v>375</v>
      </c>
      <c r="X37" s="205"/>
      <c r="Y37" s="206"/>
      <c r="Z37" s="207"/>
      <c r="AA37" s="124"/>
      <c r="AB37" s="124"/>
      <c r="AC37" s="85"/>
      <c r="AD37" s="85" t="s">
        <v>488</v>
      </c>
      <c r="AE37" s="90" t="s">
        <v>780</v>
      </c>
      <c r="AF37" s="90" t="s">
        <v>781</v>
      </c>
      <c r="AG37" s="90" t="str">
        <f t="shared" si="7"/>
        <v/>
      </c>
      <c r="AH37" s="85" t="s">
        <v>550</v>
      </c>
      <c r="AI37" s="91" t="s">
        <v>6</v>
      </c>
      <c r="AJ37" s="90" t="str">
        <f t="shared" si="0"/>
        <v>○</v>
      </c>
      <c r="AK37" s="90" t="str">
        <f t="shared" si="1"/>
        <v/>
      </c>
      <c r="AL37" s="90" t="str">
        <f t="shared" si="2"/>
        <v>整数</v>
      </c>
      <c r="AM37" s="90" t="str">
        <f t="shared" si="3"/>
        <v>10</v>
      </c>
      <c r="AN37" s="85" t="s">
        <v>546</v>
      </c>
      <c r="AO37" s="90" t="str">
        <f t="shared" si="10"/>
        <v/>
      </c>
      <c r="AP37" s="92" t="str">
        <f t="shared" si="15"/>
        <v/>
      </c>
      <c r="AQ37" s="92" t="str">
        <f>IF(AND(AO37&lt;&gt;"",AP37&gt;1),COUNTIF(AO$9:AO37,AO37),"")</f>
        <v/>
      </c>
      <c r="AR37" s="93" t="str">
        <f t="shared" si="5"/>
        <v/>
      </c>
      <c r="AT37" s="65" t="str">
        <f t="shared" si="14"/>
        <v>TABLE01_METAN</v>
      </c>
      <c r="AU37" s="66" t="s">
        <v>248</v>
      </c>
      <c r="AV37" s="65" t="str">
        <f>IF(COUNTIF($AW$12:$AW37,$AW37)&gt;=2,"//","")</f>
        <v/>
      </c>
      <c r="AW37" s="65" t="str">
        <f t="shared" si="8"/>
        <v>public static final String TABLE01_METAN = "④メタン";</v>
      </c>
      <c r="AX37" s="65" t="str">
        <f t="shared" si="9"/>
        <v>XmlConstantGhgOther.TABLE01_METAN</v>
      </c>
    </row>
    <row r="38" spans="1:50" s="63" customFormat="1" ht="84" customHeight="1">
      <c r="A38" s="82" t="s">
        <v>47</v>
      </c>
      <c r="B38" s="83" t="str">
        <f t="shared" si="12"/>
        <v>03</v>
      </c>
      <c r="C38" s="101"/>
      <c r="E38" s="379" t="s">
        <v>1309</v>
      </c>
      <c r="F38" s="380"/>
      <c r="G38" s="380"/>
      <c r="H38" s="380"/>
      <c r="I38" s="380"/>
      <c r="J38" s="380"/>
      <c r="K38" s="380"/>
      <c r="L38" s="381"/>
      <c r="M38" s="85" t="s">
        <v>133</v>
      </c>
      <c r="N38" s="86" t="s">
        <v>18</v>
      </c>
      <c r="O38" s="86" t="s">
        <v>321</v>
      </c>
      <c r="P38" s="88" t="s">
        <v>124</v>
      </c>
      <c r="Q38" s="100" t="s">
        <v>457</v>
      </c>
      <c r="R38" s="168" t="s">
        <v>1303</v>
      </c>
      <c r="S38" s="169"/>
      <c r="T38" s="169"/>
      <c r="U38" s="170"/>
      <c r="V38" s="133"/>
      <c r="W38" s="204" t="s">
        <v>376</v>
      </c>
      <c r="X38" s="205"/>
      <c r="Y38" s="206"/>
      <c r="Z38" s="207"/>
      <c r="AA38" s="124"/>
      <c r="AB38" s="124"/>
      <c r="AC38" s="85"/>
      <c r="AD38" s="85" t="s">
        <v>488</v>
      </c>
      <c r="AE38" s="90" t="s">
        <v>780</v>
      </c>
      <c r="AF38" s="90" t="s">
        <v>781</v>
      </c>
      <c r="AG38" s="90" t="str">
        <f t="shared" si="7"/>
        <v/>
      </c>
      <c r="AH38" s="85" t="s">
        <v>550</v>
      </c>
      <c r="AI38" s="91" t="s">
        <v>6</v>
      </c>
      <c r="AJ38" s="90" t="str">
        <f t="shared" si="0"/>
        <v>○</v>
      </c>
      <c r="AK38" s="90" t="str">
        <f t="shared" si="1"/>
        <v/>
      </c>
      <c r="AL38" s="90" t="str">
        <f t="shared" si="2"/>
        <v>整数</v>
      </c>
      <c r="AM38" s="90" t="str">
        <f t="shared" si="3"/>
        <v>10</v>
      </c>
      <c r="AN38" s="85" t="s">
        <v>546</v>
      </c>
      <c r="AO38" s="90" t="str">
        <f t="shared" si="10"/>
        <v/>
      </c>
      <c r="AP38" s="92" t="str">
        <f t="shared" si="15"/>
        <v/>
      </c>
      <c r="AQ38" s="92" t="str">
        <f>IF(AND(AO38&lt;&gt;"",AP38&gt;1),COUNTIF(AO$9:AO38,AO38),"")</f>
        <v/>
      </c>
      <c r="AR38" s="93" t="str">
        <f t="shared" si="5"/>
        <v/>
      </c>
      <c r="AT38" s="65" t="str">
        <f t="shared" si="14"/>
        <v>TABLE01_N2O</v>
      </c>
      <c r="AU38" s="66" t="s">
        <v>249</v>
      </c>
      <c r="AV38" s="65" t="str">
        <f>IF(COUNTIF($AW$12:$AW38,$AW38)&gt;=2,"//","")</f>
        <v/>
      </c>
      <c r="AW38" s="65" t="str">
        <f t="shared" si="8"/>
        <v>public static final String TABLE01_N2O = "⑤N2O";</v>
      </c>
      <c r="AX38" s="65" t="str">
        <f t="shared" si="9"/>
        <v>XmlConstantGhgOther.TABLE01_N2O</v>
      </c>
    </row>
    <row r="39" spans="1:50" s="63" customFormat="1" ht="84" customHeight="1">
      <c r="A39" s="82" t="s">
        <v>148</v>
      </c>
      <c r="B39" s="83" t="str">
        <f t="shared" si="12"/>
        <v>03</v>
      </c>
      <c r="C39" s="101"/>
      <c r="E39" s="379" t="s">
        <v>1310</v>
      </c>
      <c r="F39" s="380"/>
      <c r="G39" s="380"/>
      <c r="H39" s="380"/>
      <c r="I39" s="380"/>
      <c r="J39" s="380"/>
      <c r="K39" s="380"/>
      <c r="L39" s="381"/>
      <c r="M39" s="85" t="s">
        <v>133</v>
      </c>
      <c r="N39" s="86" t="s">
        <v>18</v>
      </c>
      <c r="O39" s="86" t="s">
        <v>321</v>
      </c>
      <c r="P39" s="88" t="s">
        <v>124</v>
      </c>
      <c r="Q39" s="100" t="s">
        <v>457</v>
      </c>
      <c r="R39" s="168" t="s">
        <v>1303</v>
      </c>
      <c r="S39" s="169"/>
      <c r="T39" s="169"/>
      <c r="U39" s="170"/>
      <c r="V39" s="133"/>
      <c r="W39" s="204" t="s">
        <v>377</v>
      </c>
      <c r="X39" s="205"/>
      <c r="Y39" s="206"/>
      <c r="Z39" s="207"/>
      <c r="AA39" s="124"/>
      <c r="AB39" s="124"/>
      <c r="AC39" s="85"/>
      <c r="AD39" s="85" t="s">
        <v>488</v>
      </c>
      <c r="AE39" s="90" t="s">
        <v>780</v>
      </c>
      <c r="AF39" s="90" t="s">
        <v>781</v>
      </c>
      <c r="AG39" s="90" t="str">
        <f t="shared" si="7"/>
        <v/>
      </c>
      <c r="AH39" s="85" t="s">
        <v>550</v>
      </c>
      <c r="AI39" s="91" t="s">
        <v>6</v>
      </c>
      <c r="AJ39" s="90" t="str">
        <f t="shared" si="0"/>
        <v>○</v>
      </c>
      <c r="AK39" s="90" t="str">
        <f t="shared" si="1"/>
        <v/>
      </c>
      <c r="AL39" s="90" t="str">
        <f t="shared" si="2"/>
        <v>整数</v>
      </c>
      <c r="AM39" s="90" t="str">
        <f t="shared" si="3"/>
        <v>10</v>
      </c>
      <c r="AN39" s="85" t="s">
        <v>546</v>
      </c>
      <c r="AO39" s="90" t="str">
        <f t="shared" si="10"/>
        <v/>
      </c>
      <c r="AP39" s="92" t="str">
        <f t="shared" si="15"/>
        <v/>
      </c>
      <c r="AQ39" s="92" t="str">
        <f>IF(AND(AO39&lt;&gt;"",AP39&gt;1),COUNTIF(AO$9:AO39,AO39),"")</f>
        <v/>
      </c>
      <c r="AR39" s="93" t="str">
        <f t="shared" si="5"/>
        <v/>
      </c>
      <c r="AT39" s="65" t="str">
        <f t="shared" si="14"/>
        <v>TABLE01_HFC</v>
      </c>
      <c r="AU39" s="66" t="s">
        <v>250</v>
      </c>
      <c r="AV39" s="65" t="str">
        <f>IF(COUNTIF($AW$12:$AW39,$AW39)&gt;=2,"//","")</f>
        <v/>
      </c>
      <c r="AW39" s="65" t="str">
        <f t="shared" si="8"/>
        <v>public static final String TABLE01_HFC = "⑥HFC";</v>
      </c>
      <c r="AX39" s="65" t="str">
        <f t="shared" si="9"/>
        <v>XmlConstantGhgOther.TABLE01_HFC</v>
      </c>
    </row>
    <row r="40" spans="1:50" s="63" customFormat="1" ht="84" customHeight="1">
      <c r="A40" s="82" t="s">
        <v>149</v>
      </c>
      <c r="B40" s="83" t="str">
        <f t="shared" si="12"/>
        <v>03</v>
      </c>
      <c r="C40" s="101"/>
      <c r="E40" s="379" t="s">
        <v>1311</v>
      </c>
      <c r="F40" s="380"/>
      <c r="G40" s="380"/>
      <c r="H40" s="380"/>
      <c r="I40" s="380"/>
      <c r="J40" s="380"/>
      <c r="K40" s="380"/>
      <c r="L40" s="381"/>
      <c r="M40" s="85" t="s">
        <v>133</v>
      </c>
      <c r="N40" s="86" t="s">
        <v>18</v>
      </c>
      <c r="O40" s="86" t="s">
        <v>321</v>
      </c>
      <c r="P40" s="88" t="s">
        <v>124</v>
      </c>
      <c r="Q40" s="100" t="s">
        <v>457</v>
      </c>
      <c r="R40" s="168" t="s">
        <v>1303</v>
      </c>
      <c r="S40" s="169"/>
      <c r="T40" s="169"/>
      <c r="U40" s="170"/>
      <c r="V40" s="133"/>
      <c r="W40" s="204" t="s">
        <v>378</v>
      </c>
      <c r="X40" s="205"/>
      <c r="Y40" s="206"/>
      <c r="Z40" s="207"/>
      <c r="AA40" s="124"/>
      <c r="AB40" s="124"/>
      <c r="AC40" s="85"/>
      <c r="AD40" s="85" t="s">
        <v>488</v>
      </c>
      <c r="AE40" s="90" t="s">
        <v>780</v>
      </c>
      <c r="AF40" s="90" t="s">
        <v>781</v>
      </c>
      <c r="AG40" s="90" t="str">
        <f t="shared" si="7"/>
        <v/>
      </c>
      <c r="AH40" s="85" t="s">
        <v>550</v>
      </c>
      <c r="AI40" s="91" t="s">
        <v>6</v>
      </c>
      <c r="AJ40" s="90" t="str">
        <f t="shared" si="0"/>
        <v>○</v>
      </c>
      <c r="AK40" s="90" t="str">
        <f t="shared" si="1"/>
        <v/>
      </c>
      <c r="AL40" s="90" t="str">
        <f t="shared" si="2"/>
        <v>整数</v>
      </c>
      <c r="AM40" s="90" t="str">
        <f t="shared" si="3"/>
        <v>10</v>
      </c>
      <c r="AN40" s="85" t="s">
        <v>546</v>
      </c>
      <c r="AO40" s="90" t="str">
        <f t="shared" si="10"/>
        <v/>
      </c>
      <c r="AP40" s="92" t="str">
        <f t="shared" si="15"/>
        <v/>
      </c>
      <c r="AQ40" s="92" t="str">
        <f>IF(AND(AO40&lt;&gt;"",AP40&gt;1),COUNTIF(AO$9:AO40,AO40),"")</f>
        <v/>
      </c>
      <c r="AR40" s="93" t="str">
        <f t="shared" si="5"/>
        <v/>
      </c>
      <c r="AT40" s="65" t="str">
        <f t="shared" si="14"/>
        <v>TABLE01_PFC</v>
      </c>
      <c r="AU40" s="66" t="s">
        <v>251</v>
      </c>
      <c r="AV40" s="65" t="str">
        <f>IF(COUNTIF($AW$12:$AW40,$AW40)&gt;=2,"//","")</f>
        <v/>
      </c>
      <c r="AW40" s="65" t="str">
        <f t="shared" si="8"/>
        <v>public static final String TABLE01_PFC = "⑦PFC";</v>
      </c>
      <c r="AX40" s="65" t="str">
        <f t="shared" si="9"/>
        <v>XmlConstantGhgOther.TABLE01_PFC</v>
      </c>
    </row>
    <row r="41" spans="1:50" s="63" customFormat="1" ht="84" customHeight="1">
      <c r="A41" s="82" t="s">
        <v>150</v>
      </c>
      <c r="B41" s="83" t="str">
        <f t="shared" si="12"/>
        <v>03</v>
      </c>
      <c r="C41" s="101"/>
      <c r="E41" s="379" t="s">
        <v>1312</v>
      </c>
      <c r="F41" s="380"/>
      <c r="G41" s="380"/>
      <c r="H41" s="380"/>
      <c r="I41" s="380"/>
      <c r="J41" s="380"/>
      <c r="K41" s="380"/>
      <c r="L41" s="381"/>
      <c r="M41" s="85" t="s">
        <v>133</v>
      </c>
      <c r="N41" s="86" t="s">
        <v>18</v>
      </c>
      <c r="O41" s="86" t="s">
        <v>321</v>
      </c>
      <c r="P41" s="88" t="s">
        <v>124</v>
      </c>
      <c r="Q41" s="100" t="s">
        <v>457</v>
      </c>
      <c r="R41" s="168" t="s">
        <v>1303</v>
      </c>
      <c r="S41" s="169"/>
      <c r="T41" s="169"/>
      <c r="U41" s="170"/>
      <c r="V41" s="133"/>
      <c r="W41" s="204" t="s">
        <v>379</v>
      </c>
      <c r="X41" s="205"/>
      <c r="Y41" s="206"/>
      <c r="Z41" s="207"/>
      <c r="AA41" s="124"/>
      <c r="AB41" s="124"/>
      <c r="AC41" s="85"/>
      <c r="AD41" s="85" t="s">
        <v>488</v>
      </c>
      <c r="AE41" s="90" t="s">
        <v>780</v>
      </c>
      <c r="AF41" s="90" t="s">
        <v>781</v>
      </c>
      <c r="AG41" s="90" t="str">
        <f t="shared" si="7"/>
        <v/>
      </c>
      <c r="AH41" s="85" t="s">
        <v>550</v>
      </c>
      <c r="AI41" s="91" t="s">
        <v>6</v>
      </c>
      <c r="AJ41" s="90" t="str">
        <f t="shared" si="0"/>
        <v>○</v>
      </c>
      <c r="AK41" s="90" t="str">
        <f t="shared" si="1"/>
        <v/>
      </c>
      <c r="AL41" s="90" t="str">
        <f t="shared" si="2"/>
        <v>整数</v>
      </c>
      <c r="AM41" s="90" t="str">
        <f t="shared" si="3"/>
        <v>10</v>
      </c>
      <c r="AN41" s="85" t="s">
        <v>546</v>
      </c>
      <c r="AO41" s="90" t="str">
        <f t="shared" si="10"/>
        <v/>
      </c>
      <c r="AP41" s="92" t="str">
        <f t="shared" si="15"/>
        <v/>
      </c>
      <c r="AQ41" s="92" t="str">
        <f>IF(AND(AO41&lt;&gt;"",AP41&gt;1),COUNTIF(AO$9:AO41,AO41),"")</f>
        <v/>
      </c>
      <c r="AR41" s="93" t="str">
        <f t="shared" si="5"/>
        <v/>
      </c>
      <c r="AT41" s="65" t="str">
        <f t="shared" si="14"/>
        <v>TABLE01_SF6</v>
      </c>
      <c r="AU41" s="66" t="s">
        <v>252</v>
      </c>
      <c r="AV41" s="65" t="str">
        <f>IF(COUNTIF($AW$12:$AW41,$AW41)&gt;=2,"//","")</f>
        <v/>
      </c>
      <c r="AW41" s="65" t="str">
        <f t="shared" si="8"/>
        <v>public static final String TABLE01_SF6 = "⑧SF6";</v>
      </c>
      <c r="AX41" s="65" t="str">
        <f t="shared" si="9"/>
        <v>XmlConstantGhgOther.TABLE01_SF6</v>
      </c>
    </row>
    <row r="42" spans="1:50" s="63" customFormat="1" ht="84" customHeight="1">
      <c r="A42" s="82" t="s">
        <v>151</v>
      </c>
      <c r="B42" s="83" t="str">
        <f t="shared" si="12"/>
        <v>03</v>
      </c>
      <c r="C42" s="101"/>
      <c r="E42" s="379" t="s">
        <v>1313</v>
      </c>
      <c r="F42" s="380"/>
      <c r="G42" s="380"/>
      <c r="H42" s="380"/>
      <c r="I42" s="380"/>
      <c r="J42" s="380"/>
      <c r="K42" s="380"/>
      <c r="L42" s="381"/>
      <c r="M42" s="85" t="s">
        <v>133</v>
      </c>
      <c r="N42" s="86" t="s">
        <v>18</v>
      </c>
      <c r="O42" s="86" t="s">
        <v>321</v>
      </c>
      <c r="P42" s="88" t="s">
        <v>124</v>
      </c>
      <c r="Q42" s="100" t="s">
        <v>336</v>
      </c>
      <c r="R42" s="168" t="s">
        <v>1303</v>
      </c>
      <c r="S42" s="169"/>
      <c r="T42" s="169"/>
      <c r="U42" s="170"/>
      <c r="V42" s="133"/>
      <c r="W42" s="204" t="s">
        <v>485</v>
      </c>
      <c r="X42" s="205"/>
      <c r="Y42" s="206"/>
      <c r="Z42" s="207"/>
      <c r="AA42" s="124"/>
      <c r="AB42" s="124"/>
      <c r="AC42" s="85"/>
      <c r="AD42" s="85" t="s">
        <v>488</v>
      </c>
      <c r="AE42" s="90" t="s">
        <v>780</v>
      </c>
      <c r="AF42" s="90" t="s">
        <v>781</v>
      </c>
      <c r="AG42" s="90" t="str">
        <f t="shared" si="7"/>
        <v/>
      </c>
      <c r="AH42" s="85" t="s">
        <v>550</v>
      </c>
      <c r="AI42" s="91" t="s">
        <v>6</v>
      </c>
      <c r="AJ42" s="90" t="str">
        <f t="shared" si="0"/>
        <v>○</v>
      </c>
      <c r="AK42" s="90" t="str">
        <f t="shared" si="1"/>
        <v/>
      </c>
      <c r="AL42" s="90" t="str">
        <f t="shared" si="2"/>
        <v>整数</v>
      </c>
      <c r="AM42" s="90" t="str">
        <f t="shared" si="3"/>
        <v>10</v>
      </c>
      <c r="AN42" s="85" t="s">
        <v>546</v>
      </c>
      <c r="AO42" s="90" t="str">
        <f t="shared" si="10"/>
        <v/>
      </c>
      <c r="AP42" s="92" t="str">
        <f t="shared" si="15"/>
        <v/>
      </c>
      <c r="AQ42" s="92" t="str">
        <f>IF(AND(AO42&lt;&gt;"",AP42&gt;1),COUNTIF(AO$9:AO42,AO42),"")</f>
        <v/>
      </c>
      <c r="AR42" s="93" t="str">
        <f t="shared" si="5"/>
        <v/>
      </c>
      <c r="AT42" s="65" t="str">
        <f t="shared" si="14"/>
        <v>TABLE01_NF3</v>
      </c>
      <c r="AU42" s="66" t="s">
        <v>760</v>
      </c>
      <c r="AV42" s="65" t="str">
        <f>IF(COUNTIF($AW$12:$AW42,$AW42)&gt;=2,"//","")</f>
        <v/>
      </c>
      <c r="AW42" s="65" t="str">
        <f t="shared" si="8"/>
        <v>public static final String TABLE01_NF3 = "⑨NF3";</v>
      </c>
      <c r="AX42" s="65" t="str">
        <f t="shared" si="9"/>
        <v>XmlConstantGhgOther.TABLE01_NF3</v>
      </c>
    </row>
    <row r="43" spans="1:50" s="63" customFormat="1" ht="84" customHeight="1">
      <c r="A43" s="82" t="s">
        <v>152</v>
      </c>
      <c r="B43" s="83" t="str">
        <f t="shared" si="12"/>
        <v>03</v>
      </c>
      <c r="C43" s="101"/>
      <c r="E43" s="382" t="s">
        <v>1314</v>
      </c>
      <c r="F43" s="383"/>
      <c r="G43" s="383"/>
      <c r="H43" s="383"/>
      <c r="I43" s="383"/>
      <c r="J43" s="383"/>
      <c r="K43" s="383"/>
      <c r="L43" s="384"/>
      <c r="M43" s="85" t="s">
        <v>133</v>
      </c>
      <c r="N43" s="86" t="s">
        <v>18</v>
      </c>
      <c r="O43" s="86" t="s">
        <v>321</v>
      </c>
      <c r="P43" s="88" t="s">
        <v>124</v>
      </c>
      <c r="Q43" s="100" t="s">
        <v>457</v>
      </c>
      <c r="R43" s="168" t="s">
        <v>1303</v>
      </c>
      <c r="S43" s="169"/>
      <c r="T43" s="169"/>
      <c r="U43" s="170"/>
      <c r="V43" s="133"/>
      <c r="W43" s="204" t="s">
        <v>380</v>
      </c>
      <c r="X43" s="205"/>
      <c r="Y43" s="206"/>
      <c r="Z43" s="207"/>
      <c r="AA43" s="124"/>
      <c r="AB43" s="124"/>
      <c r="AC43" s="85"/>
      <c r="AD43" s="85" t="s">
        <v>488</v>
      </c>
      <c r="AE43" s="90" t="s">
        <v>780</v>
      </c>
      <c r="AF43" s="90" t="s">
        <v>781</v>
      </c>
      <c r="AG43" s="90" t="str">
        <f t="shared" si="7"/>
        <v/>
      </c>
      <c r="AH43" s="85" t="s">
        <v>550</v>
      </c>
      <c r="AI43" s="91" t="s">
        <v>6</v>
      </c>
      <c r="AJ43" s="90" t="str">
        <f t="shared" si="0"/>
        <v>○</v>
      </c>
      <c r="AK43" s="90" t="str">
        <f t="shared" si="1"/>
        <v/>
      </c>
      <c r="AL43" s="90" t="str">
        <f t="shared" si="2"/>
        <v>整数</v>
      </c>
      <c r="AM43" s="90" t="str">
        <f t="shared" si="3"/>
        <v>10</v>
      </c>
      <c r="AN43" s="85" t="s">
        <v>546</v>
      </c>
      <c r="AO43" s="90" t="str">
        <f t="shared" si="10"/>
        <v/>
      </c>
      <c r="AP43" s="92" t="str">
        <f t="shared" si="15"/>
        <v/>
      </c>
      <c r="AQ43" s="92" t="str">
        <f>IF(AND(AO43&lt;&gt;"",AP43&gt;1),COUNTIF(AO$9:AO43,AO43),"")</f>
        <v/>
      </c>
      <c r="AR43" s="93" t="str">
        <f t="shared" si="5"/>
        <v/>
      </c>
      <c r="AT43" s="65" t="str">
        <f t="shared" si="14"/>
        <v>TABLE01_ENE_CO2_MAE</v>
      </c>
      <c r="AU43" s="66" t="s">
        <v>761</v>
      </c>
      <c r="AV43" s="65" t="str">
        <f>IF(COUNTIF($AW$12:$AW43,$AW43)&gt;=2,"//","")</f>
        <v/>
      </c>
      <c r="AW43" s="65" t="str">
        <f t="shared" si="8"/>
        <v>public static final String TABLE01_ENE_CO2_MAE = "⑩エネルギー起源CO2(発電所等配分前)";</v>
      </c>
      <c r="AX43" s="65" t="str">
        <f t="shared" si="9"/>
        <v>XmlConstantGhgOther.TABLE01_ENE_CO2_MAE</v>
      </c>
    </row>
    <row r="44" spans="1:50" s="63" customFormat="1" ht="12">
      <c r="A44" s="82" t="s">
        <v>343</v>
      </c>
      <c r="B44" s="83" t="str">
        <f t="shared" si="12"/>
        <v>03</v>
      </c>
      <c r="C44" s="69"/>
      <c r="D44" s="69"/>
      <c r="E44" s="239" t="s">
        <v>1063</v>
      </c>
      <c r="F44" s="188"/>
      <c r="G44" s="188"/>
      <c r="H44" s="188"/>
      <c r="I44" s="188"/>
      <c r="J44" s="188"/>
      <c r="K44" s="188"/>
      <c r="L44" s="189"/>
      <c r="M44" s="85" t="s">
        <v>133</v>
      </c>
      <c r="N44" s="86" t="s">
        <v>18</v>
      </c>
      <c r="O44" s="87"/>
      <c r="P44" s="88"/>
      <c r="Q44" s="87"/>
      <c r="R44" s="168"/>
      <c r="S44" s="196"/>
      <c r="T44" s="196"/>
      <c r="U44" s="197"/>
      <c r="V44" s="89"/>
      <c r="W44" s="171" t="s">
        <v>1064</v>
      </c>
      <c r="X44" s="172"/>
      <c r="Y44" s="185"/>
      <c r="Z44" s="186"/>
      <c r="AA44" s="124"/>
      <c r="AC44" s="85"/>
      <c r="AD44" s="85"/>
      <c r="AE44" s="90"/>
      <c r="AF44" s="90"/>
      <c r="AG44" s="90" t="str">
        <f t="shared" si="7"/>
        <v/>
      </c>
      <c r="AH44" s="85"/>
      <c r="AI44" s="91"/>
      <c r="AJ44" s="90" t="str">
        <f t="shared" si="0"/>
        <v/>
      </c>
      <c r="AK44" s="90" t="str">
        <f t="shared" si="1"/>
        <v/>
      </c>
      <c r="AL44" s="90" t="str">
        <f t="shared" si="2"/>
        <v/>
      </c>
      <c r="AM44" s="90" t="str">
        <f t="shared" si="3"/>
        <v/>
      </c>
      <c r="AN44" s="85" t="s">
        <v>545</v>
      </c>
      <c r="AO44" s="90" t="str">
        <f t="shared" si="10"/>
        <v>Use_Unique_Calculation_Or_Not</v>
      </c>
      <c r="AP44" s="92">
        <f t="shared" si="15"/>
        <v>1</v>
      </c>
      <c r="AQ44" s="92" t="str">
        <f>IF(AND(AO44&lt;&gt;"",AP44&gt;1),COUNTIF(AO$9:AO44,AO44),"")</f>
        <v/>
      </c>
      <c r="AR44" s="93" t="str">
        <f t="shared" si="5"/>
        <v/>
      </c>
      <c r="AT44" s="65" t="s">
        <v>686</v>
      </c>
      <c r="AU44" s="66" t="s">
        <v>587</v>
      </c>
      <c r="AV44" s="65" t="str">
        <f>IF(COUNTIF($AW$12:$AW44,$AW44)&gt;=2,"//","")</f>
        <v/>
      </c>
      <c r="AW44" s="65" t="str">
        <f t="shared" si="8"/>
        <v>public static final String TABLE01_CO2JIGYOZENTAI = "特定排出者全体";</v>
      </c>
      <c r="AX44" s="65" t="str">
        <f t="shared" ref="AX44:AX54" si="16">IF(AT44&lt;&gt;"","XmlConstantGhg1."&amp;AT44,"")</f>
        <v>XmlConstantGhg1.TABLE01_CO2JIGYOZENTAI</v>
      </c>
    </row>
    <row r="45" spans="1:50" s="63" customFormat="1" ht="63.75" customHeight="1">
      <c r="A45" s="82" t="s">
        <v>153</v>
      </c>
      <c r="B45" s="83" t="str">
        <f t="shared" si="12"/>
        <v>04</v>
      </c>
      <c r="C45" s="69"/>
      <c r="D45" s="69"/>
      <c r="E45" s="69"/>
      <c r="F45" s="187" t="s">
        <v>1102</v>
      </c>
      <c r="G45" s="174"/>
      <c r="H45" s="174"/>
      <c r="I45" s="174"/>
      <c r="J45" s="174"/>
      <c r="K45" s="174"/>
      <c r="L45" s="175"/>
      <c r="M45" s="85" t="s">
        <v>133</v>
      </c>
      <c r="N45" s="86" t="s">
        <v>18</v>
      </c>
      <c r="O45" s="86" t="s">
        <v>386</v>
      </c>
      <c r="P45" s="88" t="s">
        <v>125</v>
      </c>
      <c r="Q45" s="100" t="s">
        <v>335</v>
      </c>
      <c r="R45" s="168" t="s">
        <v>1344</v>
      </c>
      <c r="S45" s="169"/>
      <c r="T45" s="169"/>
      <c r="U45" s="170"/>
      <c r="V45" s="133"/>
      <c r="W45" s="204" t="s">
        <v>1065</v>
      </c>
      <c r="X45" s="205"/>
      <c r="Y45" s="190" t="s">
        <v>1079</v>
      </c>
      <c r="Z45" s="201"/>
      <c r="AA45" s="124"/>
      <c r="AC45" s="85"/>
      <c r="AD45" s="85" t="s">
        <v>488</v>
      </c>
      <c r="AE45" s="90" t="s">
        <v>780</v>
      </c>
      <c r="AF45" s="90" t="s">
        <v>781</v>
      </c>
      <c r="AG45" s="90" t="str">
        <f t="shared" si="7"/>
        <v>○</v>
      </c>
      <c r="AH45" s="85" t="s">
        <v>550</v>
      </c>
      <c r="AI45" s="91" t="s">
        <v>6</v>
      </c>
      <c r="AJ45" s="90" t="str">
        <f t="shared" si="0"/>
        <v>○</v>
      </c>
      <c r="AK45" s="90" t="str">
        <f t="shared" si="1"/>
        <v/>
      </c>
      <c r="AL45" s="90" t="str">
        <f t="shared" si="2"/>
        <v>整数</v>
      </c>
      <c r="AM45" s="90" t="str">
        <f t="shared" si="3"/>
        <v>10</v>
      </c>
      <c r="AN45" s="85" t="s">
        <v>546</v>
      </c>
      <c r="AO45" s="90" t="str">
        <f t="shared" si="10"/>
        <v/>
      </c>
      <c r="AP45" s="92" t="str">
        <f t="shared" si="15"/>
        <v/>
      </c>
      <c r="AQ45" s="92" t="str">
        <f>IF(AND(AO45&lt;&gt;"",AP45&gt;1),COUNTIF(AO$9:AO45,AO45),"")</f>
        <v/>
      </c>
      <c r="AR45" s="93" t="str">
        <f t="shared" si="5"/>
        <v/>
      </c>
      <c r="AT45" s="65" t="s">
        <v>687</v>
      </c>
      <c r="AU45" s="66" t="s">
        <v>588</v>
      </c>
      <c r="AV45" s="65" t="str">
        <f>IF(COUNTIF($AW$12:$AW45,$AW45)&gt;=2,"//","")</f>
        <v/>
      </c>
      <c r="AW45" s="65" t="str">
        <f t="shared" si="8"/>
        <v>public static final String TABLE01_CO2JIGYOZENTAI_CO2 = "特定排出者全体/①エネルギー起源CO2";</v>
      </c>
      <c r="AX45" s="65" t="str">
        <f t="shared" si="16"/>
        <v>XmlConstantGhg1.TABLE01_CO2JIGYOZENTAI_CO2</v>
      </c>
    </row>
    <row r="46" spans="1:50" s="63" customFormat="1" ht="64.5" customHeight="1">
      <c r="A46" s="82" t="s">
        <v>48</v>
      </c>
      <c r="B46" s="83" t="str">
        <f t="shared" si="12"/>
        <v>04</v>
      </c>
      <c r="C46" s="69"/>
      <c r="D46" s="69"/>
      <c r="E46" s="69"/>
      <c r="F46" s="187" t="s">
        <v>1086</v>
      </c>
      <c r="G46" s="174"/>
      <c r="H46" s="174"/>
      <c r="I46" s="174"/>
      <c r="J46" s="174"/>
      <c r="K46" s="174"/>
      <c r="L46" s="175"/>
      <c r="M46" s="85" t="s">
        <v>133</v>
      </c>
      <c r="N46" s="86" t="s">
        <v>18</v>
      </c>
      <c r="O46" s="86" t="s">
        <v>386</v>
      </c>
      <c r="P46" s="88" t="s">
        <v>125</v>
      </c>
      <c r="Q46" s="100" t="s">
        <v>335</v>
      </c>
      <c r="R46" s="168" t="s">
        <v>1092</v>
      </c>
      <c r="S46" s="169"/>
      <c r="T46" s="169"/>
      <c r="U46" s="170"/>
      <c r="V46" s="133"/>
      <c r="W46" s="204" t="s">
        <v>1089</v>
      </c>
      <c r="X46" s="205"/>
      <c r="Y46" s="190" t="s">
        <v>1051</v>
      </c>
      <c r="Z46" s="201"/>
      <c r="AA46" s="124"/>
      <c r="AC46" s="85"/>
      <c r="AD46" s="85" t="s">
        <v>488</v>
      </c>
      <c r="AE46" s="90" t="s">
        <v>780</v>
      </c>
      <c r="AF46" s="90" t="s">
        <v>781</v>
      </c>
      <c r="AG46" s="90" t="str">
        <f t="shared" si="7"/>
        <v>○</v>
      </c>
      <c r="AH46" s="85" t="s">
        <v>550</v>
      </c>
      <c r="AI46" s="91" t="s">
        <v>6</v>
      </c>
      <c r="AJ46" s="90" t="str">
        <f t="shared" si="0"/>
        <v>○</v>
      </c>
      <c r="AK46" s="90" t="str">
        <f t="shared" si="1"/>
        <v/>
      </c>
      <c r="AL46" s="90" t="str">
        <f t="shared" si="2"/>
        <v>整数</v>
      </c>
      <c r="AM46" s="90" t="str">
        <f t="shared" si="3"/>
        <v>10</v>
      </c>
      <c r="AN46" s="85" t="s">
        <v>546</v>
      </c>
      <c r="AO46" s="90" t="str">
        <f t="shared" si="10"/>
        <v/>
      </c>
      <c r="AP46" s="92" t="str">
        <f t="shared" si="15"/>
        <v/>
      </c>
      <c r="AQ46" s="92" t="str">
        <f>IF(AND(AO46&lt;&gt;"",AP46&gt;1),COUNTIF(AO$9:AO46,AO46),"")</f>
        <v/>
      </c>
      <c r="AR46" s="93" t="str">
        <f t="shared" si="5"/>
        <v/>
      </c>
      <c r="AT46" s="65" t="s">
        <v>687</v>
      </c>
      <c r="AU46" s="66" t="s">
        <v>588</v>
      </c>
      <c r="AV46" s="65" t="str">
        <f>IF(COUNTIF($AW$12:$AW46,$AW46)&gt;=2,"//","")</f>
        <v>//</v>
      </c>
      <c r="AW46" s="65" t="str">
        <f t="shared" si="8"/>
        <v>public static final String TABLE01_CO2JIGYOZENTAI_CO2 = "特定排出者全体/①エネルギー起源CO2";</v>
      </c>
      <c r="AX46" s="65" t="str">
        <f t="shared" si="16"/>
        <v>XmlConstantGhg1.TABLE01_CO2JIGYOZENTAI_CO2</v>
      </c>
    </row>
    <row r="47" spans="1:50" s="63" customFormat="1" ht="63" customHeight="1">
      <c r="A47" s="82" t="s">
        <v>49</v>
      </c>
      <c r="B47" s="83" t="str">
        <f t="shared" si="12"/>
        <v>04</v>
      </c>
      <c r="C47" s="69"/>
      <c r="D47" s="69"/>
      <c r="E47" s="69"/>
      <c r="F47" s="168" t="s">
        <v>1088</v>
      </c>
      <c r="G47" s="169"/>
      <c r="H47" s="169"/>
      <c r="I47" s="169"/>
      <c r="J47" s="169"/>
      <c r="K47" s="169"/>
      <c r="L47" s="170"/>
      <c r="M47" s="85" t="s">
        <v>133</v>
      </c>
      <c r="N47" s="86" t="s">
        <v>18</v>
      </c>
      <c r="O47" s="86" t="s">
        <v>386</v>
      </c>
      <c r="P47" s="88" t="s">
        <v>125</v>
      </c>
      <c r="Q47" s="100" t="s">
        <v>335</v>
      </c>
      <c r="R47" s="168" t="s">
        <v>1091</v>
      </c>
      <c r="S47" s="169"/>
      <c r="T47" s="169"/>
      <c r="U47" s="170"/>
      <c r="V47" s="133"/>
      <c r="W47" s="204" t="s">
        <v>1066</v>
      </c>
      <c r="X47" s="205"/>
      <c r="Y47" s="179" t="s">
        <v>1051</v>
      </c>
      <c r="Z47" s="208"/>
      <c r="AC47" s="85"/>
      <c r="AD47" s="85" t="s">
        <v>488</v>
      </c>
      <c r="AE47" s="90" t="s">
        <v>780</v>
      </c>
      <c r="AF47" s="90" t="s">
        <v>781</v>
      </c>
      <c r="AG47" s="90" t="str">
        <f t="shared" si="7"/>
        <v>○</v>
      </c>
      <c r="AH47" s="85" t="s">
        <v>550</v>
      </c>
      <c r="AI47" s="91" t="s">
        <v>6</v>
      </c>
      <c r="AJ47" s="90" t="str">
        <f t="shared" si="0"/>
        <v>○</v>
      </c>
      <c r="AK47" s="90" t="str">
        <f t="shared" si="1"/>
        <v/>
      </c>
      <c r="AL47" s="90" t="str">
        <f t="shared" si="2"/>
        <v>整数</v>
      </c>
      <c r="AM47" s="90" t="str">
        <f t="shared" si="3"/>
        <v>10</v>
      </c>
      <c r="AN47" s="85" t="s">
        <v>546</v>
      </c>
      <c r="AO47" s="90" t="str">
        <f t="shared" si="10"/>
        <v/>
      </c>
      <c r="AP47" s="92" t="str">
        <f t="shared" si="15"/>
        <v/>
      </c>
      <c r="AQ47" s="92" t="str">
        <f>IF(AND(AO47&lt;&gt;"",AP47&gt;1),COUNTIF(AO$9:AO47,AO47),"")</f>
        <v/>
      </c>
      <c r="AR47" s="93" t="str">
        <f t="shared" si="5"/>
        <v/>
      </c>
      <c r="AT47" s="65" t="s">
        <v>688</v>
      </c>
      <c r="AU47" s="66" t="s">
        <v>589</v>
      </c>
      <c r="AV47" s="65" t="str">
        <f>IF(COUNTIF($AW$12:$AW47,$AW47)&gt;=2,"//","")</f>
        <v/>
      </c>
      <c r="AW47" s="65" t="str">
        <f t="shared" si="8"/>
        <v>public static final String TABLE01_CO2JIGYOZENTAI_HICO2 = "特定排出者全体/②非エネルギー起源CO2";</v>
      </c>
      <c r="AX47" s="65" t="str">
        <f t="shared" si="16"/>
        <v>XmlConstantGhg1.TABLE01_CO2JIGYOZENTAI_HICO2</v>
      </c>
    </row>
    <row r="48" spans="1:50" s="63" customFormat="1" ht="62.25" customHeight="1">
      <c r="A48" s="82" t="s">
        <v>50</v>
      </c>
      <c r="B48" s="83" t="str">
        <f t="shared" si="12"/>
        <v>04</v>
      </c>
      <c r="C48" s="69"/>
      <c r="D48" s="69"/>
      <c r="E48" s="69"/>
      <c r="F48" s="168" t="s">
        <v>1087</v>
      </c>
      <c r="G48" s="169"/>
      <c r="H48" s="169"/>
      <c r="I48" s="169"/>
      <c r="J48" s="169"/>
      <c r="K48" s="169"/>
      <c r="L48" s="170"/>
      <c r="M48" s="85" t="s">
        <v>133</v>
      </c>
      <c r="N48" s="86" t="s">
        <v>18</v>
      </c>
      <c r="O48" s="86" t="s">
        <v>386</v>
      </c>
      <c r="P48" s="88" t="s">
        <v>125</v>
      </c>
      <c r="Q48" s="100" t="s">
        <v>335</v>
      </c>
      <c r="R48" s="168" t="s">
        <v>1093</v>
      </c>
      <c r="S48" s="169"/>
      <c r="T48" s="169"/>
      <c r="U48" s="170"/>
      <c r="V48" s="133"/>
      <c r="W48" s="204" t="s">
        <v>1090</v>
      </c>
      <c r="X48" s="205"/>
      <c r="Y48" s="179" t="s">
        <v>1051</v>
      </c>
      <c r="Z48" s="208"/>
      <c r="AC48" s="85"/>
      <c r="AD48" s="85" t="s">
        <v>488</v>
      </c>
      <c r="AE48" s="90" t="s">
        <v>780</v>
      </c>
      <c r="AF48" s="90" t="s">
        <v>781</v>
      </c>
      <c r="AG48" s="90" t="str">
        <f t="shared" si="7"/>
        <v>○</v>
      </c>
      <c r="AH48" s="85" t="s">
        <v>550</v>
      </c>
      <c r="AI48" s="91" t="s">
        <v>6</v>
      </c>
      <c r="AJ48" s="90" t="str">
        <f t="shared" si="0"/>
        <v>○</v>
      </c>
      <c r="AK48" s="90" t="str">
        <f t="shared" si="1"/>
        <v/>
      </c>
      <c r="AL48" s="90" t="str">
        <f t="shared" si="2"/>
        <v>整数</v>
      </c>
      <c r="AM48" s="90" t="str">
        <f t="shared" si="3"/>
        <v>10</v>
      </c>
      <c r="AN48" s="85" t="s">
        <v>546</v>
      </c>
      <c r="AO48" s="90" t="str">
        <f t="shared" si="10"/>
        <v/>
      </c>
      <c r="AP48" s="92" t="str">
        <f t="shared" si="15"/>
        <v/>
      </c>
      <c r="AQ48" s="92" t="str">
        <f>IF(AND(AO48&lt;&gt;"",AP48&gt;1),COUNTIF(AO$9:AO48,AO48),"")</f>
        <v/>
      </c>
      <c r="AR48" s="93" t="str">
        <f t="shared" si="5"/>
        <v/>
      </c>
      <c r="AT48" s="65" t="s">
        <v>688</v>
      </c>
      <c r="AU48" s="66" t="s">
        <v>589</v>
      </c>
      <c r="AV48" s="65" t="str">
        <f>IF(COUNTIF($AW$12:$AW48,$AW48)&gt;=2,"//","")</f>
        <v>//</v>
      </c>
      <c r="AW48" s="65" t="str">
        <f t="shared" si="8"/>
        <v>public static final String TABLE01_CO2JIGYOZENTAI_HICO2 = "特定排出者全体/②非エネルギー起源CO2";</v>
      </c>
      <c r="AX48" s="65" t="str">
        <f t="shared" si="16"/>
        <v>XmlConstantGhg1.TABLE01_CO2JIGYOZENTAI_HICO2</v>
      </c>
    </row>
    <row r="49" spans="1:50" s="63" customFormat="1" ht="51" customHeight="1">
      <c r="A49" s="82" t="s">
        <v>51</v>
      </c>
      <c r="B49" s="83" t="str">
        <f t="shared" si="12"/>
        <v>04</v>
      </c>
      <c r="C49" s="69"/>
      <c r="D49" s="69"/>
      <c r="E49" s="69"/>
      <c r="F49" s="168" t="s">
        <v>1075</v>
      </c>
      <c r="G49" s="169"/>
      <c r="H49" s="169"/>
      <c r="I49" s="169"/>
      <c r="J49" s="169"/>
      <c r="K49" s="169"/>
      <c r="L49" s="170"/>
      <c r="M49" s="85" t="s">
        <v>133</v>
      </c>
      <c r="N49" s="86" t="s">
        <v>18</v>
      </c>
      <c r="O49" s="86" t="s">
        <v>386</v>
      </c>
      <c r="P49" s="88" t="s">
        <v>125</v>
      </c>
      <c r="Q49" s="100" t="s">
        <v>335</v>
      </c>
      <c r="R49" s="168" t="s">
        <v>1080</v>
      </c>
      <c r="S49" s="169"/>
      <c r="T49" s="169"/>
      <c r="U49" s="170"/>
      <c r="V49" s="133"/>
      <c r="W49" s="204" t="s">
        <v>1067</v>
      </c>
      <c r="X49" s="205"/>
      <c r="Y49" s="179" t="s">
        <v>1051</v>
      </c>
      <c r="Z49" s="208"/>
      <c r="AC49" s="85"/>
      <c r="AD49" s="85" t="s">
        <v>488</v>
      </c>
      <c r="AE49" s="90" t="s">
        <v>780</v>
      </c>
      <c r="AF49" s="90" t="s">
        <v>781</v>
      </c>
      <c r="AG49" s="90" t="str">
        <f t="shared" si="7"/>
        <v>○</v>
      </c>
      <c r="AH49" s="85" t="s">
        <v>550</v>
      </c>
      <c r="AI49" s="91" t="s">
        <v>6</v>
      </c>
      <c r="AJ49" s="90" t="str">
        <f t="shared" si="0"/>
        <v>○</v>
      </c>
      <c r="AK49" s="90" t="str">
        <f t="shared" si="1"/>
        <v/>
      </c>
      <c r="AL49" s="90" t="str">
        <f t="shared" si="2"/>
        <v>整数</v>
      </c>
      <c r="AM49" s="90" t="str">
        <f t="shared" si="3"/>
        <v>10</v>
      </c>
      <c r="AN49" s="85" t="s">
        <v>546</v>
      </c>
      <c r="AO49" s="90" t="str">
        <f t="shared" si="10"/>
        <v/>
      </c>
      <c r="AP49" s="92" t="str">
        <f t="shared" si="15"/>
        <v/>
      </c>
      <c r="AQ49" s="92" t="str">
        <f>IF(AND(AO49&lt;&gt;"",AP49&gt;1),COUNTIF(AO$9:AO49,AO49),"")</f>
        <v/>
      </c>
      <c r="AR49" s="93" t="str">
        <f t="shared" si="5"/>
        <v/>
      </c>
      <c r="AT49" s="65" t="s">
        <v>690</v>
      </c>
      <c r="AU49" s="66" t="s">
        <v>591</v>
      </c>
      <c r="AV49" s="65" t="str">
        <f>IF(COUNTIF($AW$12:$AW49,$AW49)&gt;=2,"//","")</f>
        <v/>
      </c>
      <c r="AW49" s="65" t="str">
        <f t="shared" si="8"/>
        <v>public static final String TABLE01_CO2JIGYOZENTAI_METAN = "特定排出者全体/④メタン";</v>
      </c>
      <c r="AX49" s="65" t="str">
        <f t="shared" si="16"/>
        <v>XmlConstantGhg1.TABLE01_CO2JIGYOZENTAI_METAN</v>
      </c>
    </row>
    <row r="50" spans="1:50" s="63" customFormat="1" ht="51" customHeight="1">
      <c r="A50" s="82" t="s">
        <v>52</v>
      </c>
      <c r="B50" s="83" t="str">
        <f t="shared" si="12"/>
        <v>04</v>
      </c>
      <c r="C50" s="69"/>
      <c r="D50" s="69"/>
      <c r="E50" s="69"/>
      <c r="F50" s="168" t="s">
        <v>1076</v>
      </c>
      <c r="G50" s="169"/>
      <c r="H50" s="169"/>
      <c r="I50" s="169"/>
      <c r="J50" s="169"/>
      <c r="K50" s="169"/>
      <c r="L50" s="170"/>
      <c r="M50" s="85" t="s">
        <v>133</v>
      </c>
      <c r="N50" s="86" t="s">
        <v>18</v>
      </c>
      <c r="O50" s="86" t="s">
        <v>386</v>
      </c>
      <c r="P50" s="88" t="s">
        <v>125</v>
      </c>
      <c r="Q50" s="100" t="s">
        <v>335</v>
      </c>
      <c r="R50" s="168" t="s">
        <v>1081</v>
      </c>
      <c r="S50" s="169"/>
      <c r="T50" s="169"/>
      <c r="U50" s="170"/>
      <c r="V50" s="133"/>
      <c r="W50" s="204" t="s">
        <v>1068</v>
      </c>
      <c r="X50" s="205"/>
      <c r="Y50" s="179" t="s">
        <v>1051</v>
      </c>
      <c r="Z50" s="208"/>
      <c r="AC50" s="85"/>
      <c r="AD50" s="85" t="s">
        <v>488</v>
      </c>
      <c r="AE50" s="90" t="s">
        <v>780</v>
      </c>
      <c r="AF50" s="90" t="s">
        <v>781</v>
      </c>
      <c r="AG50" s="90" t="str">
        <f t="shared" si="7"/>
        <v>○</v>
      </c>
      <c r="AH50" s="85" t="s">
        <v>550</v>
      </c>
      <c r="AI50" s="91" t="s">
        <v>6</v>
      </c>
      <c r="AJ50" s="90" t="str">
        <f t="shared" si="0"/>
        <v>○</v>
      </c>
      <c r="AK50" s="90" t="str">
        <f t="shared" si="1"/>
        <v/>
      </c>
      <c r="AL50" s="90" t="str">
        <f t="shared" si="2"/>
        <v>整数</v>
      </c>
      <c r="AM50" s="90" t="str">
        <f t="shared" si="3"/>
        <v>10</v>
      </c>
      <c r="AN50" s="85" t="s">
        <v>546</v>
      </c>
      <c r="AO50" s="90" t="str">
        <f t="shared" si="10"/>
        <v/>
      </c>
      <c r="AP50" s="92" t="str">
        <f t="shared" si="15"/>
        <v/>
      </c>
      <c r="AQ50" s="92" t="str">
        <f>IF(AND(AO50&lt;&gt;"",AP50&gt;1),COUNTIF(AO$9:AO50,AO50),"")</f>
        <v/>
      </c>
      <c r="AR50" s="93" t="str">
        <f t="shared" si="5"/>
        <v/>
      </c>
      <c r="AT50" s="65" t="s">
        <v>691</v>
      </c>
      <c r="AU50" s="66" t="s">
        <v>592</v>
      </c>
      <c r="AV50" s="65" t="str">
        <f>IF(COUNTIF($AW$12:$AW50,$AW50)&gt;=2,"//","")</f>
        <v/>
      </c>
      <c r="AW50" s="65" t="str">
        <f t="shared" si="8"/>
        <v>public static final String TABLE01_CO2JIGYOZENTAI_N2O = "特定排出者全体/⑤N2O";</v>
      </c>
      <c r="AX50" s="65" t="str">
        <f t="shared" si="16"/>
        <v>XmlConstantGhg1.TABLE01_CO2JIGYOZENTAI_N2O</v>
      </c>
    </row>
    <row r="51" spans="1:50" s="63" customFormat="1" ht="51" customHeight="1">
      <c r="A51" s="82" t="s">
        <v>53</v>
      </c>
      <c r="B51" s="83" t="str">
        <f t="shared" si="12"/>
        <v>04</v>
      </c>
      <c r="C51" s="69"/>
      <c r="D51" s="69"/>
      <c r="E51" s="69"/>
      <c r="F51" s="168" t="s">
        <v>1077</v>
      </c>
      <c r="G51" s="169"/>
      <c r="H51" s="169"/>
      <c r="I51" s="169"/>
      <c r="J51" s="169"/>
      <c r="K51" s="169"/>
      <c r="L51" s="170"/>
      <c r="M51" s="85" t="s">
        <v>133</v>
      </c>
      <c r="N51" s="86" t="s">
        <v>18</v>
      </c>
      <c r="O51" s="86" t="s">
        <v>386</v>
      </c>
      <c r="P51" s="88" t="s">
        <v>125</v>
      </c>
      <c r="Q51" s="100" t="s">
        <v>335</v>
      </c>
      <c r="R51" s="168" t="s">
        <v>1082</v>
      </c>
      <c r="S51" s="169"/>
      <c r="T51" s="169"/>
      <c r="U51" s="170"/>
      <c r="V51" s="133"/>
      <c r="W51" s="204" t="s">
        <v>1069</v>
      </c>
      <c r="X51" s="205"/>
      <c r="Y51" s="179" t="s">
        <v>1051</v>
      </c>
      <c r="Z51" s="208"/>
      <c r="AC51" s="85"/>
      <c r="AD51" s="85" t="s">
        <v>488</v>
      </c>
      <c r="AE51" s="90" t="s">
        <v>780</v>
      </c>
      <c r="AF51" s="90" t="s">
        <v>781</v>
      </c>
      <c r="AG51" s="90" t="str">
        <f t="shared" si="7"/>
        <v>○</v>
      </c>
      <c r="AH51" s="85" t="s">
        <v>550</v>
      </c>
      <c r="AI51" s="91" t="s">
        <v>6</v>
      </c>
      <c r="AJ51" s="90" t="str">
        <f t="shared" si="0"/>
        <v>○</v>
      </c>
      <c r="AK51" s="90" t="str">
        <f t="shared" si="1"/>
        <v/>
      </c>
      <c r="AL51" s="90" t="str">
        <f t="shared" si="2"/>
        <v>整数</v>
      </c>
      <c r="AM51" s="90" t="str">
        <f t="shared" si="3"/>
        <v>10</v>
      </c>
      <c r="AN51" s="85" t="s">
        <v>546</v>
      </c>
      <c r="AO51" s="90" t="str">
        <f t="shared" si="10"/>
        <v/>
      </c>
      <c r="AP51" s="92" t="str">
        <f t="shared" si="15"/>
        <v/>
      </c>
      <c r="AQ51" s="92" t="str">
        <f>IF(AND(AO51&lt;&gt;"",AP51&gt;1),COUNTIF(AO$9:AO51,AO51),"")</f>
        <v/>
      </c>
      <c r="AR51" s="93" t="str">
        <f t="shared" si="5"/>
        <v/>
      </c>
      <c r="AT51" s="65" t="s">
        <v>692</v>
      </c>
      <c r="AU51" s="66" t="s">
        <v>593</v>
      </c>
      <c r="AV51" s="65" t="str">
        <f>IF(COUNTIF($AW$12:$AW51,$AW51)&gt;=2,"//","")</f>
        <v/>
      </c>
      <c r="AW51" s="65" t="str">
        <f t="shared" si="8"/>
        <v>public static final String TABLE01_CO2JIGYOZENTAI_HFC = "特定排出者全体/⑥HFC";</v>
      </c>
      <c r="AX51" s="65" t="str">
        <f t="shared" si="16"/>
        <v>XmlConstantGhg1.TABLE01_CO2JIGYOZENTAI_HFC</v>
      </c>
    </row>
    <row r="52" spans="1:50" s="63" customFormat="1" ht="51" customHeight="1">
      <c r="A52" s="82" t="s">
        <v>54</v>
      </c>
      <c r="B52" s="83" t="str">
        <f t="shared" si="12"/>
        <v>04</v>
      </c>
      <c r="C52" s="69"/>
      <c r="D52" s="69"/>
      <c r="E52" s="69"/>
      <c r="F52" s="168" t="s">
        <v>1078</v>
      </c>
      <c r="G52" s="169"/>
      <c r="H52" s="169"/>
      <c r="I52" s="169"/>
      <c r="J52" s="169"/>
      <c r="K52" s="169"/>
      <c r="L52" s="170"/>
      <c r="M52" s="85" t="s">
        <v>133</v>
      </c>
      <c r="N52" s="86" t="s">
        <v>18</v>
      </c>
      <c r="O52" s="86" t="s">
        <v>386</v>
      </c>
      <c r="P52" s="88" t="s">
        <v>125</v>
      </c>
      <c r="Q52" s="100" t="s">
        <v>335</v>
      </c>
      <c r="R52" s="168" t="s">
        <v>1083</v>
      </c>
      <c r="S52" s="169"/>
      <c r="T52" s="169"/>
      <c r="U52" s="170"/>
      <c r="V52" s="133"/>
      <c r="W52" s="204" t="s">
        <v>1070</v>
      </c>
      <c r="X52" s="205"/>
      <c r="Y52" s="179" t="s">
        <v>1051</v>
      </c>
      <c r="Z52" s="208"/>
      <c r="AC52" s="85"/>
      <c r="AD52" s="85" t="s">
        <v>488</v>
      </c>
      <c r="AE52" s="90" t="s">
        <v>780</v>
      </c>
      <c r="AF52" s="90" t="s">
        <v>781</v>
      </c>
      <c r="AG52" s="90" t="str">
        <f t="shared" si="7"/>
        <v>○</v>
      </c>
      <c r="AH52" s="85" t="s">
        <v>550</v>
      </c>
      <c r="AI52" s="91" t="s">
        <v>6</v>
      </c>
      <c r="AJ52" s="90" t="str">
        <f t="shared" si="0"/>
        <v>○</v>
      </c>
      <c r="AK52" s="90" t="str">
        <f t="shared" si="1"/>
        <v/>
      </c>
      <c r="AL52" s="90" t="str">
        <f t="shared" si="2"/>
        <v>整数</v>
      </c>
      <c r="AM52" s="90" t="str">
        <f t="shared" si="3"/>
        <v>10</v>
      </c>
      <c r="AN52" s="85" t="s">
        <v>546</v>
      </c>
      <c r="AO52" s="90" t="str">
        <f t="shared" si="10"/>
        <v/>
      </c>
      <c r="AP52" s="92" t="str">
        <f t="shared" si="15"/>
        <v/>
      </c>
      <c r="AQ52" s="92" t="str">
        <f>IF(AND(AO52&lt;&gt;"",AP52&gt;1),COUNTIF(AO$9:AO52,AO52),"")</f>
        <v/>
      </c>
      <c r="AR52" s="93" t="str">
        <f t="shared" si="5"/>
        <v/>
      </c>
      <c r="AT52" s="65" t="s">
        <v>693</v>
      </c>
      <c r="AU52" s="66" t="s">
        <v>594</v>
      </c>
      <c r="AV52" s="65" t="str">
        <f>IF(COUNTIF($AW$12:$AW52,$AW52)&gt;=2,"//","")</f>
        <v/>
      </c>
      <c r="AW52" s="65" t="str">
        <f t="shared" si="8"/>
        <v>public static final String TABLE01_CO2JIGYOZENTAI_PFC = "特定排出者全体/⑦PFC";</v>
      </c>
      <c r="AX52" s="65" t="str">
        <f t="shared" si="16"/>
        <v>XmlConstantGhg1.TABLE01_CO2JIGYOZENTAI_PFC</v>
      </c>
    </row>
    <row r="53" spans="1:50" s="63" customFormat="1" ht="51" customHeight="1">
      <c r="A53" s="82" t="s">
        <v>55</v>
      </c>
      <c r="B53" s="83" t="str">
        <f t="shared" si="12"/>
        <v>04</v>
      </c>
      <c r="C53" s="69"/>
      <c r="D53" s="69"/>
      <c r="E53" s="69"/>
      <c r="F53" s="168" t="s">
        <v>1074</v>
      </c>
      <c r="G53" s="169"/>
      <c r="H53" s="169"/>
      <c r="I53" s="169"/>
      <c r="J53" s="169"/>
      <c r="K53" s="169"/>
      <c r="L53" s="170"/>
      <c r="M53" s="85" t="s">
        <v>133</v>
      </c>
      <c r="N53" s="86" t="s">
        <v>18</v>
      </c>
      <c r="O53" s="86" t="s">
        <v>386</v>
      </c>
      <c r="P53" s="88" t="s">
        <v>125</v>
      </c>
      <c r="Q53" s="100" t="s">
        <v>335</v>
      </c>
      <c r="R53" s="168" t="s">
        <v>1084</v>
      </c>
      <c r="S53" s="169"/>
      <c r="T53" s="169"/>
      <c r="U53" s="170"/>
      <c r="V53" s="133"/>
      <c r="W53" s="204" t="s">
        <v>1071</v>
      </c>
      <c r="X53" s="205"/>
      <c r="Y53" s="179" t="s">
        <v>1051</v>
      </c>
      <c r="Z53" s="208"/>
      <c r="AC53" s="85"/>
      <c r="AD53" s="85" t="s">
        <v>488</v>
      </c>
      <c r="AE53" s="90" t="s">
        <v>780</v>
      </c>
      <c r="AF53" s="90" t="s">
        <v>781</v>
      </c>
      <c r="AG53" s="90" t="str">
        <f t="shared" si="7"/>
        <v>○</v>
      </c>
      <c r="AH53" s="85" t="s">
        <v>550</v>
      </c>
      <c r="AI53" s="91" t="s">
        <v>6</v>
      </c>
      <c r="AJ53" s="90" t="str">
        <f t="shared" si="0"/>
        <v>○</v>
      </c>
      <c r="AK53" s="90" t="str">
        <f t="shared" si="1"/>
        <v/>
      </c>
      <c r="AL53" s="90" t="str">
        <f t="shared" si="2"/>
        <v>整数</v>
      </c>
      <c r="AM53" s="90" t="str">
        <f t="shared" si="3"/>
        <v>10</v>
      </c>
      <c r="AN53" s="85" t="s">
        <v>546</v>
      </c>
      <c r="AO53" s="90" t="str">
        <f t="shared" si="10"/>
        <v/>
      </c>
      <c r="AP53" s="92" t="str">
        <f t="shared" si="15"/>
        <v/>
      </c>
      <c r="AQ53" s="92" t="str">
        <f>IF(AND(AO53&lt;&gt;"",AP53&gt;1),COUNTIF(AO$9:AO53,AO53),"")</f>
        <v/>
      </c>
      <c r="AR53" s="93" t="str">
        <f t="shared" si="5"/>
        <v/>
      </c>
      <c r="AT53" s="65" t="s">
        <v>694</v>
      </c>
      <c r="AU53" s="66" t="s">
        <v>595</v>
      </c>
      <c r="AV53" s="65" t="str">
        <f>IF(COUNTIF($AW$12:$AW53,$AW53)&gt;=2,"//","")</f>
        <v/>
      </c>
      <c r="AW53" s="65" t="str">
        <f t="shared" si="8"/>
        <v>public static final String TABLE01_CO2JIGYOZENTAI_SF6 = "特定排出者全体/⑧SF6";</v>
      </c>
      <c r="AX53" s="65" t="str">
        <f t="shared" si="16"/>
        <v>XmlConstantGhg1.TABLE01_CO2JIGYOZENTAI_SF6</v>
      </c>
    </row>
    <row r="54" spans="1:50" s="63" customFormat="1" ht="51" customHeight="1">
      <c r="A54" s="82" t="s">
        <v>56</v>
      </c>
      <c r="B54" s="83" t="str">
        <f t="shared" si="12"/>
        <v>04</v>
      </c>
      <c r="C54" s="69"/>
      <c r="D54" s="69"/>
      <c r="E54" s="69"/>
      <c r="F54" s="168" t="s">
        <v>1073</v>
      </c>
      <c r="G54" s="169"/>
      <c r="H54" s="169"/>
      <c r="I54" s="169"/>
      <c r="J54" s="169"/>
      <c r="K54" s="169"/>
      <c r="L54" s="170"/>
      <c r="M54" s="85" t="s">
        <v>133</v>
      </c>
      <c r="N54" s="86" t="s">
        <v>18</v>
      </c>
      <c r="O54" s="86" t="s">
        <v>386</v>
      </c>
      <c r="P54" s="88" t="s">
        <v>125</v>
      </c>
      <c r="Q54" s="100" t="s">
        <v>335</v>
      </c>
      <c r="R54" s="168" t="s">
        <v>1085</v>
      </c>
      <c r="S54" s="169"/>
      <c r="T54" s="169"/>
      <c r="U54" s="170"/>
      <c r="V54" s="133"/>
      <c r="W54" s="204" t="s">
        <v>1072</v>
      </c>
      <c r="X54" s="205"/>
      <c r="Y54" s="179" t="s">
        <v>1051</v>
      </c>
      <c r="Z54" s="208"/>
      <c r="AC54" s="85"/>
      <c r="AD54" s="85" t="s">
        <v>488</v>
      </c>
      <c r="AE54" s="90" t="s">
        <v>780</v>
      </c>
      <c r="AF54" s="90" t="s">
        <v>781</v>
      </c>
      <c r="AG54" s="90" t="str">
        <f t="shared" si="7"/>
        <v>○</v>
      </c>
      <c r="AH54" s="85" t="s">
        <v>550</v>
      </c>
      <c r="AI54" s="91" t="s">
        <v>6</v>
      </c>
      <c r="AJ54" s="90" t="str">
        <f t="shared" si="0"/>
        <v>○</v>
      </c>
      <c r="AK54" s="90" t="str">
        <f t="shared" si="1"/>
        <v/>
      </c>
      <c r="AL54" s="90" t="str">
        <f t="shared" si="2"/>
        <v>整数</v>
      </c>
      <c r="AM54" s="90" t="str">
        <f t="shared" si="3"/>
        <v>10</v>
      </c>
      <c r="AN54" s="85" t="s">
        <v>546</v>
      </c>
      <c r="AO54" s="90" t="str">
        <f t="shared" si="10"/>
        <v/>
      </c>
      <c r="AP54" s="92" t="str">
        <f t="shared" si="15"/>
        <v/>
      </c>
      <c r="AQ54" s="92" t="str">
        <f>IF(AND(AO54&lt;&gt;"",AP54&gt;1),COUNTIF(AO$9:AO54,AO54),"")</f>
        <v/>
      </c>
      <c r="AR54" s="93" t="str">
        <f t="shared" si="5"/>
        <v/>
      </c>
      <c r="AT54" s="65" t="s">
        <v>695</v>
      </c>
      <c r="AU54" s="66" t="s">
        <v>596</v>
      </c>
      <c r="AV54" s="65" t="str">
        <f>IF(COUNTIF($AW$12:$AW54,$AW54)&gt;=2,"//","")</f>
        <v/>
      </c>
      <c r="AW54" s="65" t="str">
        <f t="shared" si="8"/>
        <v>public static final String TABLE01_CO2JIGYOZENTAI_NF3 = "特定排出者全体/⑨NF3";</v>
      </c>
      <c r="AX54" s="65" t="str">
        <f t="shared" si="16"/>
        <v>XmlConstantGhg1.TABLE01_CO2JIGYOZENTAI_NF3</v>
      </c>
    </row>
    <row r="55" spans="1:50" s="63" customFormat="1" ht="51.75" customHeight="1">
      <c r="A55" s="82" t="s">
        <v>57</v>
      </c>
      <c r="B55" s="83" t="str">
        <f t="shared" si="12"/>
        <v>02</v>
      </c>
      <c r="C55" s="121"/>
      <c r="D55" s="239" t="s">
        <v>1044</v>
      </c>
      <c r="E55" s="188"/>
      <c r="F55" s="188"/>
      <c r="G55" s="188"/>
      <c r="H55" s="188"/>
      <c r="I55" s="188"/>
      <c r="J55" s="188"/>
      <c r="K55" s="188"/>
      <c r="L55" s="189"/>
      <c r="M55" s="85" t="s">
        <v>133</v>
      </c>
      <c r="N55" s="86" t="s">
        <v>128</v>
      </c>
      <c r="O55" s="87"/>
      <c r="P55" s="88"/>
      <c r="Q55" s="87"/>
      <c r="R55" s="168" t="s">
        <v>1330</v>
      </c>
      <c r="S55" s="169"/>
      <c r="T55" s="169"/>
      <c r="U55" s="170"/>
      <c r="V55" s="89"/>
      <c r="W55" s="171" t="s">
        <v>1059</v>
      </c>
      <c r="X55" s="172"/>
      <c r="Y55" s="185"/>
      <c r="Z55" s="186"/>
      <c r="AC55" s="85"/>
      <c r="AD55" s="85"/>
      <c r="AE55" s="90"/>
      <c r="AF55" s="90"/>
      <c r="AG55" s="90" t="str">
        <f t="shared" ref="AG55:AG60" si="17">IF(OR(O55="○",O55="〇"),"○","")</f>
        <v/>
      </c>
      <c r="AH55" s="85"/>
      <c r="AI55" s="91"/>
      <c r="AJ55" s="90" t="str">
        <f t="shared" ref="AJ55:AJ60" si="18">IF(AND(AE55="不要",AF55="不要"),"",IF(AD55&lt;&gt;"",AD55,""))</f>
        <v/>
      </c>
      <c r="AK55" s="90" t="str">
        <f t="shared" ref="AK55:AK60" si="19">IF(AE55="要",AG55,"")</f>
        <v/>
      </c>
      <c r="AL55" s="90" t="str">
        <f t="shared" ref="AL55:AL60" si="20">IF(AF55="要",IF(AH55&lt;&gt;"",AH55,""),"")</f>
        <v/>
      </c>
      <c r="AM55" s="90" t="str">
        <f t="shared" ref="AM55:AM60" si="21">IF(AF55="要",IF(AI55&lt;&gt;"",AI55,""),"")</f>
        <v/>
      </c>
      <c r="AN55" s="85" t="s">
        <v>545</v>
      </c>
      <c r="AO55" s="90" t="str">
        <f t="shared" ref="AO55:AO60" si="22">IF(OR(AN55="Class",AN55="Array"),W55,"")</f>
        <v>Jigyosho_02_ToshiGas</v>
      </c>
      <c r="AP55" s="92">
        <f t="shared" si="15"/>
        <v>1</v>
      </c>
      <c r="AQ55" s="92" t="str">
        <f>IF(AND(AO55&lt;&gt;"",AP55&gt;1),COUNTIF(AO$9:AO55,AO55),"")</f>
        <v/>
      </c>
      <c r="AR55" s="93" t="str">
        <f t="shared" ref="AR55:AR60" si="23">IF(AQ55&lt;&gt;"",SUBSTITUTE(AO55&amp;TEXT(AQ55,"00"),"_",""),"")</f>
        <v/>
      </c>
      <c r="AT55" s="65" t="str">
        <f t="shared" ref="AT55:AT72" si="24">"TABLE02_"&amp;UPPER(W55)</f>
        <v>TABLE02_JIGYOSHO_02_TOSHIGAS</v>
      </c>
      <c r="AU55" s="66" t="s">
        <v>762</v>
      </c>
      <c r="AV55" s="65" t="str">
        <f>IF(COUNTIF($AW$12:$AW55,$AW55)&gt;=2,"//","")</f>
        <v/>
      </c>
      <c r="AW55" s="65" t="str">
        <f t="shared" ref="AW55:AW60" si="25">IF(AND(AT55&lt;&gt;"",AU55&lt;&gt;""),"public static final String "&amp;AT55 &amp; " = """ &amp; AU55&amp;""";","")</f>
        <v>public static final String TABLE02_JIGYOSHO_02_TOSHIGAS = "別紙第２表";</v>
      </c>
      <c r="AX55" s="65" t="str">
        <f t="shared" ref="AX55:AX60" si="26">IF(AT55&lt;&gt;"","XmlConstantGhgOther."&amp;AT55,"")</f>
        <v>XmlConstantGhgOther.TABLE02_JIGYOSHO_02_TOSHIGAS</v>
      </c>
    </row>
    <row r="56" spans="1:50" s="63" customFormat="1" ht="12">
      <c r="A56" s="82" t="s">
        <v>58</v>
      </c>
      <c r="B56" s="83" t="str">
        <f t="shared" si="12"/>
        <v>03</v>
      </c>
      <c r="C56" s="121"/>
      <c r="D56" s="69"/>
      <c r="E56" s="239" t="s">
        <v>345</v>
      </c>
      <c r="F56" s="188"/>
      <c r="G56" s="188"/>
      <c r="H56" s="188"/>
      <c r="I56" s="188"/>
      <c r="J56" s="188"/>
      <c r="K56" s="188"/>
      <c r="L56" s="189"/>
      <c r="M56" s="85" t="s">
        <v>133</v>
      </c>
      <c r="N56" s="86" t="s">
        <v>128</v>
      </c>
      <c r="O56" s="87"/>
      <c r="P56" s="88"/>
      <c r="Q56" s="87"/>
      <c r="R56" s="195"/>
      <c r="S56" s="196"/>
      <c r="T56" s="196"/>
      <c r="U56" s="197"/>
      <c r="V56" s="89"/>
      <c r="W56" s="171" t="s">
        <v>384</v>
      </c>
      <c r="X56" s="172"/>
      <c r="Y56" s="163"/>
      <c r="Z56" s="164"/>
      <c r="AC56" s="85"/>
      <c r="AD56" s="85"/>
      <c r="AE56" s="90"/>
      <c r="AF56" s="90"/>
      <c r="AG56" s="90" t="str">
        <f t="shared" si="17"/>
        <v/>
      </c>
      <c r="AH56" s="85"/>
      <c r="AI56" s="91"/>
      <c r="AJ56" s="90" t="str">
        <f t="shared" si="18"/>
        <v/>
      </c>
      <c r="AK56" s="90" t="str">
        <f t="shared" si="19"/>
        <v/>
      </c>
      <c r="AL56" s="90" t="str">
        <f t="shared" si="20"/>
        <v/>
      </c>
      <c r="AM56" s="90" t="str">
        <f t="shared" si="21"/>
        <v/>
      </c>
      <c r="AN56" s="85" t="s">
        <v>547</v>
      </c>
      <c r="AO56" s="90" t="str">
        <f t="shared" si="22"/>
        <v/>
      </c>
      <c r="AP56" s="92" t="str">
        <f t="shared" si="15"/>
        <v/>
      </c>
      <c r="AQ56" s="92" t="str">
        <f>IF(AND(AO56&lt;&gt;"",AP56&gt;1),COUNTIF(AO$9:AO56,AO56),"")</f>
        <v/>
      </c>
      <c r="AR56" s="93" t="str">
        <f t="shared" si="23"/>
        <v/>
      </c>
      <c r="AT56" s="65" t="str">
        <f t="shared" si="24"/>
        <v>TABLE02_CO2_SANTEIKEISU_ARRAY</v>
      </c>
      <c r="AU56" s="66" t="s">
        <v>607</v>
      </c>
      <c r="AV56" s="65" t="str">
        <f>IF(COUNTIF($AW$12:$AW56,$AW56)&gt;=2,"//","")</f>
        <v/>
      </c>
      <c r="AW56" s="65" t="str">
        <f t="shared" si="25"/>
        <v>public static final String TABLE02_CO2_SANTEIKEISU_ARRAY = "温室効果ガス算定係数Array";</v>
      </c>
      <c r="AX56" s="65" t="str">
        <f t="shared" si="26"/>
        <v>XmlConstantGhgOther.TABLE02_CO2_SANTEIKEISU_ARRAY</v>
      </c>
    </row>
    <row r="57" spans="1:50" s="63" customFormat="1" ht="12">
      <c r="A57" s="82" t="s">
        <v>59</v>
      </c>
      <c r="B57" s="83" t="str">
        <f t="shared" si="12"/>
        <v>04</v>
      </c>
      <c r="C57" s="121"/>
      <c r="D57" s="69"/>
      <c r="E57" s="69"/>
      <c r="F57" s="239" t="s">
        <v>168</v>
      </c>
      <c r="G57" s="188"/>
      <c r="H57" s="188"/>
      <c r="I57" s="188"/>
      <c r="J57" s="188"/>
      <c r="K57" s="188"/>
      <c r="L57" s="189"/>
      <c r="M57" s="85" t="s">
        <v>133</v>
      </c>
      <c r="N57" s="86" t="s">
        <v>316</v>
      </c>
      <c r="O57" s="87"/>
      <c r="P57" s="88"/>
      <c r="Q57" s="87"/>
      <c r="R57" s="195"/>
      <c r="S57" s="196"/>
      <c r="T57" s="196"/>
      <c r="U57" s="197"/>
      <c r="V57" s="89"/>
      <c r="W57" s="171" t="s">
        <v>385</v>
      </c>
      <c r="X57" s="172"/>
      <c r="Y57" s="163"/>
      <c r="Z57" s="164"/>
      <c r="AC57" s="85"/>
      <c r="AD57" s="85"/>
      <c r="AE57" s="90"/>
      <c r="AF57" s="90"/>
      <c r="AG57" s="90" t="str">
        <f t="shared" si="17"/>
        <v/>
      </c>
      <c r="AH57" s="85"/>
      <c r="AI57" s="91"/>
      <c r="AJ57" s="90" t="str">
        <f t="shared" si="18"/>
        <v/>
      </c>
      <c r="AK57" s="90" t="str">
        <f t="shared" si="19"/>
        <v/>
      </c>
      <c r="AL57" s="90" t="str">
        <f t="shared" si="20"/>
        <v/>
      </c>
      <c r="AM57" s="90" t="str">
        <f t="shared" si="21"/>
        <v/>
      </c>
      <c r="AN57" s="85" t="s">
        <v>548</v>
      </c>
      <c r="AO57" s="90" t="str">
        <f t="shared" si="22"/>
        <v>Co2_SanteiKeisu</v>
      </c>
      <c r="AP57" s="92">
        <f t="shared" si="15"/>
        <v>4</v>
      </c>
      <c r="AQ57" s="92">
        <f>IF(AND(AO57&lt;&gt;"",AP57&gt;1),COUNTIF(AO$9:AO57,AO57),"")</f>
        <v>1</v>
      </c>
      <c r="AR57" s="93" t="str">
        <f t="shared" si="23"/>
        <v>Co2SanteiKeisu01</v>
      </c>
      <c r="AT57" s="65" t="str">
        <f t="shared" si="24"/>
        <v>TABLE02_CO2_SANTEIKEISU</v>
      </c>
      <c r="AU57" s="66" t="s">
        <v>608</v>
      </c>
      <c r="AV57" s="65" t="str">
        <f>IF(COUNTIF($AW$12:$AW57,$AW57)&gt;=2,"//","")</f>
        <v/>
      </c>
      <c r="AW57" s="65" t="str">
        <f t="shared" si="25"/>
        <v>public static final String TABLE02_CO2_SANTEIKEISU = "温室効果ガス算定係数";</v>
      </c>
      <c r="AX57" s="65" t="str">
        <f t="shared" si="26"/>
        <v>XmlConstantGhgOther.TABLE02_CO2_SANTEIKEISU</v>
      </c>
    </row>
    <row r="58" spans="1:50" s="63" customFormat="1" ht="33.6" customHeight="1">
      <c r="A58" s="82" t="s">
        <v>60</v>
      </c>
      <c r="B58" s="83" t="str">
        <f t="shared" si="12"/>
        <v>05</v>
      </c>
      <c r="C58" s="121"/>
      <c r="D58" s="94"/>
      <c r="E58" s="69"/>
      <c r="F58" s="69"/>
      <c r="G58" s="195" t="s">
        <v>513</v>
      </c>
      <c r="H58" s="196"/>
      <c r="I58" s="196"/>
      <c r="J58" s="196"/>
      <c r="K58" s="196"/>
      <c r="L58" s="197"/>
      <c r="M58" s="85" t="s">
        <v>133</v>
      </c>
      <c r="N58" s="86" t="s">
        <v>18</v>
      </c>
      <c r="O58" s="86"/>
      <c r="P58" s="88" t="s">
        <v>125</v>
      </c>
      <c r="Q58" s="103" t="s">
        <v>335</v>
      </c>
      <c r="R58" s="190" t="s">
        <v>1094</v>
      </c>
      <c r="S58" s="191"/>
      <c r="T58" s="191"/>
      <c r="U58" s="192"/>
      <c r="V58" s="89"/>
      <c r="W58" s="171" t="s">
        <v>516</v>
      </c>
      <c r="X58" s="172"/>
      <c r="Y58" s="163"/>
      <c r="Z58" s="164"/>
      <c r="AC58" s="85"/>
      <c r="AD58" s="85" t="s">
        <v>488</v>
      </c>
      <c r="AE58" s="90" t="s">
        <v>780</v>
      </c>
      <c r="AF58" s="90" t="s">
        <v>780</v>
      </c>
      <c r="AG58" s="90" t="str">
        <f t="shared" si="17"/>
        <v/>
      </c>
      <c r="AH58" s="85" t="s">
        <v>551</v>
      </c>
      <c r="AI58" s="91" t="s">
        <v>159</v>
      </c>
      <c r="AJ58" s="90" t="str">
        <f t="shared" si="18"/>
        <v/>
      </c>
      <c r="AK58" s="90" t="str">
        <f t="shared" si="19"/>
        <v/>
      </c>
      <c r="AL58" s="90" t="str">
        <f t="shared" si="20"/>
        <v/>
      </c>
      <c r="AM58" s="90" t="str">
        <f t="shared" si="21"/>
        <v/>
      </c>
      <c r="AN58" s="85" t="s">
        <v>546</v>
      </c>
      <c r="AO58" s="90" t="str">
        <f t="shared" si="22"/>
        <v/>
      </c>
      <c r="AP58" s="92" t="str">
        <f t="shared" si="15"/>
        <v/>
      </c>
      <c r="AQ58" s="92" t="str">
        <f>IF(AND(AO58&lt;&gt;"",AP58&gt;1),COUNTIF(AO$9:AO58,AO58),"")</f>
        <v/>
      </c>
      <c r="AR58" s="93" t="str">
        <f t="shared" si="23"/>
        <v/>
      </c>
      <c r="AT58" s="65" t="str">
        <f t="shared" si="24"/>
        <v>TABLE02_INPUTKBN</v>
      </c>
      <c r="AU58" s="66" t="s">
        <v>609</v>
      </c>
      <c r="AV58" s="65" t="str">
        <f>IF(COUNTIF($AW$12:$AW58,$AW58)&gt;=2,"//","")</f>
        <v/>
      </c>
      <c r="AW58" s="65" t="str">
        <f t="shared" si="25"/>
        <v>public static final String TABLE02_INPUTKBN = "温室効果ガス算定係数/入力区分";</v>
      </c>
      <c r="AX58" s="65" t="str">
        <f t="shared" si="26"/>
        <v>XmlConstantGhgOther.TABLE02_INPUTKBN</v>
      </c>
    </row>
    <row r="59" spans="1:50" s="63" customFormat="1" ht="24">
      <c r="A59" s="82" t="s">
        <v>61</v>
      </c>
      <c r="B59" s="83" t="str">
        <f t="shared" si="12"/>
        <v>05</v>
      </c>
      <c r="C59" s="121"/>
      <c r="D59" s="94"/>
      <c r="E59" s="69"/>
      <c r="F59" s="69"/>
      <c r="G59" s="195" t="s">
        <v>329</v>
      </c>
      <c r="H59" s="196"/>
      <c r="I59" s="196"/>
      <c r="J59" s="196"/>
      <c r="K59" s="196"/>
      <c r="L59" s="197"/>
      <c r="M59" s="85" t="s">
        <v>133</v>
      </c>
      <c r="N59" s="85" t="s">
        <v>133</v>
      </c>
      <c r="O59" s="86" t="s">
        <v>321</v>
      </c>
      <c r="P59" s="88" t="s">
        <v>127</v>
      </c>
      <c r="Q59" s="103" t="s">
        <v>458</v>
      </c>
      <c r="R59" s="195" t="s">
        <v>1047</v>
      </c>
      <c r="S59" s="196"/>
      <c r="T59" s="196"/>
      <c r="U59" s="197"/>
      <c r="V59" s="89"/>
      <c r="W59" s="171" t="s">
        <v>183</v>
      </c>
      <c r="X59" s="172"/>
      <c r="Y59" s="163"/>
      <c r="Z59" s="164"/>
      <c r="AC59" s="85"/>
      <c r="AD59" s="85" t="s">
        <v>488</v>
      </c>
      <c r="AE59" s="90" t="s">
        <v>780</v>
      </c>
      <c r="AF59" s="90" t="s">
        <v>781</v>
      </c>
      <c r="AG59" s="90" t="str">
        <f t="shared" si="17"/>
        <v/>
      </c>
      <c r="AH59" s="85" t="s">
        <v>549</v>
      </c>
      <c r="AI59" s="91">
        <v>15</v>
      </c>
      <c r="AJ59" s="90" t="str">
        <f t="shared" si="18"/>
        <v>○</v>
      </c>
      <c r="AK59" s="90" t="str">
        <f t="shared" si="19"/>
        <v/>
      </c>
      <c r="AL59" s="90" t="str">
        <f t="shared" si="20"/>
        <v>数値</v>
      </c>
      <c r="AM59" s="90">
        <f t="shared" si="21"/>
        <v>15</v>
      </c>
      <c r="AN59" s="85" t="s">
        <v>546</v>
      </c>
      <c r="AO59" s="90" t="str">
        <f t="shared" si="22"/>
        <v/>
      </c>
      <c r="AP59" s="92" t="str">
        <f t="shared" si="15"/>
        <v/>
      </c>
      <c r="AQ59" s="92" t="str">
        <f>IF(AND(AO59&lt;&gt;"",AP59&gt;1),COUNTIF(AO$9:AO59,AO59),"")</f>
        <v/>
      </c>
      <c r="AR59" s="93" t="str">
        <f t="shared" si="23"/>
        <v/>
      </c>
      <c r="AT59" s="65" t="str">
        <f t="shared" si="24"/>
        <v>TABLE02_ATAI</v>
      </c>
      <c r="AU59" s="66" t="s">
        <v>763</v>
      </c>
      <c r="AV59" s="65" t="str">
        <f>IF(COUNTIF($AW$12:$AW59,$AW59)&gt;=2,"//","")</f>
        <v/>
      </c>
      <c r="AW59" s="65" t="str">
        <f t="shared" si="25"/>
        <v>public static final String TABLE02_ATAI = "温室効果ガス算定係数/係数の値";</v>
      </c>
      <c r="AX59" s="65" t="str">
        <f t="shared" si="26"/>
        <v>XmlConstantGhgOther.TABLE02_ATAI</v>
      </c>
    </row>
    <row r="60" spans="1:50" s="63" customFormat="1" ht="12">
      <c r="A60" s="82" t="s">
        <v>62</v>
      </c>
      <c r="B60" s="83" t="str">
        <f t="shared" si="12"/>
        <v>05</v>
      </c>
      <c r="C60" s="121"/>
      <c r="D60" s="69"/>
      <c r="E60" s="69"/>
      <c r="F60" s="97"/>
      <c r="G60" s="195" t="s">
        <v>330</v>
      </c>
      <c r="H60" s="196"/>
      <c r="I60" s="196"/>
      <c r="J60" s="196"/>
      <c r="K60" s="196"/>
      <c r="L60" s="197"/>
      <c r="M60" s="85" t="s">
        <v>133</v>
      </c>
      <c r="N60" s="86" t="s">
        <v>18</v>
      </c>
      <c r="O60" s="86" t="s">
        <v>321</v>
      </c>
      <c r="P60" s="88" t="s">
        <v>125</v>
      </c>
      <c r="Q60" s="87" t="s">
        <v>316</v>
      </c>
      <c r="R60" s="195"/>
      <c r="S60" s="196"/>
      <c r="T60" s="196"/>
      <c r="U60" s="197"/>
      <c r="V60" s="89"/>
      <c r="W60" s="171" t="s">
        <v>194</v>
      </c>
      <c r="X60" s="172"/>
      <c r="Y60" s="163"/>
      <c r="Z60" s="164"/>
      <c r="AC60" s="85"/>
      <c r="AD60" s="85" t="s">
        <v>488</v>
      </c>
      <c r="AE60" s="90" t="s">
        <v>780</v>
      </c>
      <c r="AF60" s="90" t="s">
        <v>781</v>
      </c>
      <c r="AG60" s="90" t="str">
        <f t="shared" si="17"/>
        <v/>
      </c>
      <c r="AH60" s="85" t="s">
        <v>551</v>
      </c>
      <c r="AI60" s="91" t="s">
        <v>102</v>
      </c>
      <c r="AJ60" s="90" t="str">
        <f t="shared" si="18"/>
        <v>○</v>
      </c>
      <c r="AK60" s="90" t="str">
        <f t="shared" si="19"/>
        <v/>
      </c>
      <c r="AL60" s="90" t="str">
        <f t="shared" si="20"/>
        <v>文字列</v>
      </c>
      <c r="AM60" s="90" t="str">
        <f t="shared" si="21"/>
        <v>100</v>
      </c>
      <c r="AN60" s="85" t="s">
        <v>546</v>
      </c>
      <c r="AO60" s="90" t="str">
        <f t="shared" si="22"/>
        <v/>
      </c>
      <c r="AP60" s="92" t="str">
        <f t="shared" si="15"/>
        <v/>
      </c>
      <c r="AQ60" s="92" t="str">
        <f>IF(AND(AO60&lt;&gt;"",AP60&gt;1),COUNTIF(AO$9:AO60,AO60),"")</f>
        <v/>
      </c>
      <c r="AR60" s="93" t="str">
        <f t="shared" si="23"/>
        <v/>
      </c>
      <c r="AT60" s="65" t="str">
        <f t="shared" si="24"/>
        <v>TABLE02_KONKYO</v>
      </c>
      <c r="AU60" s="66" t="s">
        <v>764</v>
      </c>
      <c r="AV60" s="65" t="str">
        <f>IF(COUNTIF($AW$12:$AW60,$AW60)&gt;=2,"//","")</f>
        <v/>
      </c>
      <c r="AW60" s="65" t="str">
        <f t="shared" si="25"/>
        <v>public static final String TABLE02_KONKYO = "温室効果ガス算定係数/係数の根拠";</v>
      </c>
      <c r="AX60" s="65" t="str">
        <f t="shared" si="26"/>
        <v>XmlConstantGhgOther.TABLE02_KONKYO</v>
      </c>
    </row>
    <row r="61" spans="1:50" s="63" customFormat="1" ht="51.75" customHeight="1">
      <c r="A61" s="82" t="s">
        <v>63</v>
      </c>
      <c r="B61" s="83" t="str">
        <f t="shared" si="12"/>
        <v>02</v>
      </c>
      <c r="C61" s="121"/>
      <c r="D61" s="239" t="s">
        <v>1095</v>
      </c>
      <c r="E61" s="188"/>
      <c r="F61" s="188"/>
      <c r="G61" s="188"/>
      <c r="H61" s="188"/>
      <c r="I61" s="188"/>
      <c r="J61" s="188"/>
      <c r="K61" s="188"/>
      <c r="L61" s="189"/>
      <c r="M61" s="85" t="s">
        <v>133</v>
      </c>
      <c r="N61" s="86" t="s">
        <v>128</v>
      </c>
      <c r="O61" s="87"/>
      <c r="P61" s="88"/>
      <c r="Q61" s="87"/>
      <c r="R61" s="168" t="s">
        <v>1331</v>
      </c>
      <c r="S61" s="169"/>
      <c r="T61" s="169"/>
      <c r="U61" s="170"/>
      <c r="V61" s="89"/>
      <c r="W61" s="171" t="s">
        <v>1058</v>
      </c>
      <c r="X61" s="172"/>
      <c r="Y61" s="185"/>
      <c r="Z61" s="186"/>
      <c r="AC61" s="85"/>
      <c r="AD61" s="85"/>
      <c r="AE61" s="90"/>
      <c r="AF61" s="90"/>
      <c r="AG61" s="90" t="str">
        <f t="shared" si="7"/>
        <v/>
      </c>
      <c r="AH61" s="85"/>
      <c r="AI61" s="91"/>
      <c r="AJ61" s="90" t="str">
        <f t="shared" si="0"/>
        <v/>
      </c>
      <c r="AK61" s="90" t="str">
        <f t="shared" si="1"/>
        <v/>
      </c>
      <c r="AL61" s="90" t="str">
        <f t="shared" si="2"/>
        <v/>
      </c>
      <c r="AM61" s="90" t="str">
        <f t="shared" si="3"/>
        <v/>
      </c>
      <c r="AN61" s="85" t="s">
        <v>545</v>
      </c>
      <c r="AO61" s="90" t="str">
        <f t="shared" si="10"/>
        <v>Jigyosho_02</v>
      </c>
      <c r="AP61" s="92">
        <f t="shared" si="15"/>
        <v>1</v>
      </c>
      <c r="AQ61" s="92" t="str">
        <f>IF(AND(AO61&lt;&gt;"",AP61&gt;1),COUNTIF(AO$9:AO61,AO61),"")</f>
        <v/>
      </c>
      <c r="AR61" s="93" t="str">
        <f t="shared" si="5"/>
        <v/>
      </c>
      <c r="AT61" s="65" t="str">
        <f t="shared" si="24"/>
        <v>TABLE02_JIGYOSHO_02</v>
      </c>
      <c r="AU61" s="66" t="s">
        <v>762</v>
      </c>
      <c r="AV61" s="65" t="str">
        <f>IF(COUNTIF($AW$12:$AW61,$AW61)&gt;=2,"//","")</f>
        <v/>
      </c>
      <c r="AW61" s="65" t="str">
        <f t="shared" si="8"/>
        <v>public static final String TABLE02_JIGYOSHO_02 = "別紙第２表";</v>
      </c>
      <c r="AX61" s="65" t="str">
        <f t="shared" si="9"/>
        <v>XmlConstantGhgOther.TABLE02_JIGYOSHO_02</v>
      </c>
    </row>
    <row r="62" spans="1:50" s="63" customFormat="1" ht="12">
      <c r="A62" s="82" t="s">
        <v>349</v>
      </c>
      <c r="B62" s="83" t="str">
        <f t="shared" si="12"/>
        <v>03</v>
      </c>
      <c r="C62" s="121"/>
      <c r="D62" s="69"/>
      <c r="E62" s="239" t="s">
        <v>345</v>
      </c>
      <c r="F62" s="188"/>
      <c r="G62" s="188"/>
      <c r="H62" s="188"/>
      <c r="I62" s="188"/>
      <c r="J62" s="188"/>
      <c r="K62" s="188"/>
      <c r="L62" s="189"/>
      <c r="M62" s="85" t="s">
        <v>133</v>
      </c>
      <c r="N62" s="86" t="s">
        <v>128</v>
      </c>
      <c r="O62" s="87"/>
      <c r="P62" s="88"/>
      <c r="Q62" s="87"/>
      <c r="R62" s="195"/>
      <c r="S62" s="196"/>
      <c r="T62" s="196"/>
      <c r="U62" s="197"/>
      <c r="V62" s="89"/>
      <c r="W62" s="171" t="s">
        <v>384</v>
      </c>
      <c r="X62" s="172"/>
      <c r="Y62" s="163"/>
      <c r="Z62" s="164"/>
      <c r="AC62" s="85"/>
      <c r="AD62" s="85"/>
      <c r="AE62" s="90"/>
      <c r="AF62" s="90"/>
      <c r="AG62" s="90" t="str">
        <f t="shared" si="7"/>
        <v/>
      </c>
      <c r="AH62" s="85"/>
      <c r="AI62" s="91"/>
      <c r="AJ62" s="90" t="str">
        <f t="shared" si="0"/>
        <v/>
      </c>
      <c r="AK62" s="90" t="str">
        <f t="shared" si="1"/>
        <v/>
      </c>
      <c r="AL62" s="90" t="str">
        <f t="shared" si="2"/>
        <v/>
      </c>
      <c r="AM62" s="90" t="str">
        <f t="shared" si="3"/>
        <v/>
      </c>
      <c r="AN62" s="85" t="s">
        <v>547</v>
      </c>
      <c r="AO62" s="90" t="str">
        <f t="shared" si="10"/>
        <v/>
      </c>
      <c r="AP62" s="92" t="str">
        <f t="shared" si="15"/>
        <v/>
      </c>
      <c r="AQ62" s="92" t="str">
        <f>IF(AND(AO62&lt;&gt;"",AP62&gt;1),COUNTIF(AO$9:AO62,AO62),"")</f>
        <v/>
      </c>
      <c r="AR62" s="93" t="str">
        <f t="shared" si="5"/>
        <v/>
      </c>
      <c r="AT62" s="65" t="str">
        <f t="shared" si="24"/>
        <v>TABLE02_CO2_SANTEIKEISU_ARRAY</v>
      </c>
      <c r="AU62" s="66" t="s">
        <v>607</v>
      </c>
      <c r="AV62" s="65" t="str">
        <f>IF(COUNTIF($AW$12:$AW62,$AW62)&gt;=2,"//","")</f>
        <v>//</v>
      </c>
      <c r="AW62" s="65" t="str">
        <f t="shared" si="8"/>
        <v>public static final String TABLE02_CO2_SANTEIKEISU_ARRAY = "温室効果ガス算定係数Array";</v>
      </c>
      <c r="AX62" s="65" t="str">
        <f t="shared" si="9"/>
        <v>XmlConstantGhgOther.TABLE02_CO2_SANTEIKEISU_ARRAY</v>
      </c>
    </row>
    <row r="63" spans="1:50" s="63" customFormat="1" ht="12">
      <c r="A63" s="82" t="s">
        <v>350</v>
      </c>
      <c r="B63" s="83" t="str">
        <f t="shared" si="12"/>
        <v>04</v>
      </c>
      <c r="C63" s="121"/>
      <c r="D63" s="69"/>
      <c r="E63" s="69"/>
      <c r="F63" s="239" t="s">
        <v>168</v>
      </c>
      <c r="G63" s="188"/>
      <c r="H63" s="188"/>
      <c r="I63" s="188"/>
      <c r="J63" s="188"/>
      <c r="K63" s="188"/>
      <c r="L63" s="189"/>
      <c r="M63" s="85" t="s">
        <v>133</v>
      </c>
      <c r="N63" s="86" t="s">
        <v>1062</v>
      </c>
      <c r="O63" s="87"/>
      <c r="P63" s="88"/>
      <c r="Q63" s="87"/>
      <c r="R63" s="195"/>
      <c r="S63" s="196"/>
      <c r="T63" s="196"/>
      <c r="U63" s="197"/>
      <c r="V63" s="89"/>
      <c r="W63" s="171" t="s">
        <v>385</v>
      </c>
      <c r="X63" s="172"/>
      <c r="Y63" s="163"/>
      <c r="Z63" s="164"/>
      <c r="AC63" s="85"/>
      <c r="AD63" s="85"/>
      <c r="AE63" s="90"/>
      <c r="AF63" s="90"/>
      <c r="AG63" s="90" t="str">
        <f t="shared" si="7"/>
        <v/>
      </c>
      <c r="AH63" s="85"/>
      <c r="AI63" s="91"/>
      <c r="AJ63" s="90" t="str">
        <f t="shared" si="0"/>
        <v/>
      </c>
      <c r="AK63" s="90" t="str">
        <f t="shared" si="1"/>
        <v/>
      </c>
      <c r="AL63" s="90" t="str">
        <f t="shared" si="2"/>
        <v/>
      </c>
      <c r="AM63" s="90" t="str">
        <f t="shared" si="3"/>
        <v/>
      </c>
      <c r="AN63" s="85" t="s">
        <v>548</v>
      </c>
      <c r="AO63" s="90" t="str">
        <f t="shared" si="10"/>
        <v>Co2_SanteiKeisu</v>
      </c>
      <c r="AP63" s="92">
        <f t="shared" si="15"/>
        <v>4</v>
      </c>
      <c r="AQ63" s="92">
        <f>IF(AND(AO63&lt;&gt;"",AP63&gt;1),COUNTIF(AO$9:AO63,AO63),"")</f>
        <v>2</v>
      </c>
      <c r="AR63" s="93" t="str">
        <f t="shared" si="5"/>
        <v>Co2SanteiKeisu02</v>
      </c>
      <c r="AT63" s="65" t="str">
        <f t="shared" si="24"/>
        <v>TABLE02_CO2_SANTEIKEISU</v>
      </c>
      <c r="AU63" s="66" t="s">
        <v>608</v>
      </c>
      <c r="AV63" s="65" t="str">
        <f>IF(COUNTIF($AW$12:$AW63,$AW63)&gt;=2,"//","")</f>
        <v>//</v>
      </c>
      <c r="AW63" s="65" t="str">
        <f t="shared" si="8"/>
        <v>public static final String TABLE02_CO2_SANTEIKEISU = "温室効果ガス算定係数";</v>
      </c>
      <c r="AX63" s="65" t="str">
        <f t="shared" si="9"/>
        <v>XmlConstantGhgOther.TABLE02_CO2_SANTEIKEISU</v>
      </c>
    </row>
    <row r="64" spans="1:50" s="63" customFormat="1" ht="33.6" customHeight="1">
      <c r="A64" s="82" t="s">
        <v>64</v>
      </c>
      <c r="B64" s="83" t="str">
        <f t="shared" si="12"/>
        <v>05</v>
      </c>
      <c r="C64" s="121"/>
      <c r="D64" s="94"/>
      <c r="E64" s="69"/>
      <c r="F64" s="69"/>
      <c r="G64" s="195" t="s">
        <v>513</v>
      </c>
      <c r="H64" s="196"/>
      <c r="I64" s="196"/>
      <c r="J64" s="196"/>
      <c r="K64" s="196"/>
      <c r="L64" s="197"/>
      <c r="M64" s="85" t="s">
        <v>133</v>
      </c>
      <c r="N64" s="86" t="s">
        <v>448</v>
      </c>
      <c r="O64" s="86"/>
      <c r="P64" s="88" t="s">
        <v>125</v>
      </c>
      <c r="Q64" s="103" t="s">
        <v>514</v>
      </c>
      <c r="R64" s="190" t="s">
        <v>515</v>
      </c>
      <c r="S64" s="191"/>
      <c r="T64" s="191"/>
      <c r="U64" s="192"/>
      <c r="V64" s="89"/>
      <c r="W64" s="171" t="s">
        <v>516</v>
      </c>
      <c r="X64" s="172"/>
      <c r="Y64" s="163"/>
      <c r="Z64" s="164"/>
      <c r="AC64" s="85"/>
      <c r="AD64" s="85" t="s">
        <v>488</v>
      </c>
      <c r="AE64" s="90" t="s">
        <v>780</v>
      </c>
      <c r="AF64" s="90" t="s">
        <v>780</v>
      </c>
      <c r="AG64" s="90" t="str">
        <f t="shared" si="7"/>
        <v/>
      </c>
      <c r="AH64" s="85" t="s">
        <v>551</v>
      </c>
      <c r="AI64" s="91" t="s">
        <v>159</v>
      </c>
      <c r="AJ64" s="90" t="str">
        <f t="shared" si="0"/>
        <v/>
      </c>
      <c r="AK64" s="90" t="str">
        <f t="shared" si="1"/>
        <v/>
      </c>
      <c r="AL64" s="90" t="str">
        <f t="shared" si="2"/>
        <v/>
      </c>
      <c r="AM64" s="90" t="str">
        <f t="shared" si="3"/>
        <v/>
      </c>
      <c r="AN64" s="85" t="s">
        <v>546</v>
      </c>
      <c r="AO64" s="90" t="str">
        <f t="shared" si="10"/>
        <v/>
      </c>
      <c r="AP64" s="92" t="str">
        <f t="shared" si="15"/>
        <v/>
      </c>
      <c r="AQ64" s="92" t="str">
        <f>IF(AND(AO64&lt;&gt;"",AP64&gt;1),COUNTIF(AO$9:AO64,AO64),"")</f>
        <v/>
      </c>
      <c r="AR64" s="93" t="str">
        <f t="shared" si="5"/>
        <v/>
      </c>
      <c r="AT64" s="65" t="str">
        <f t="shared" si="24"/>
        <v>TABLE02_INPUTKBN</v>
      </c>
      <c r="AU64" s="66" t="s">
        <v>609</v>
      </c>
      <c r="AV64" s="65" t="str">
        <f>IF(COUNTIF($AW$12:$AW64,$AW64)&gt;=2,"//","")</f>
        <v>//</v>
      </c>
      <c r="AW64" s="65" t="str">
        <f t="shared" si="8"/>
        <v>public static final String TABLE02_INPUTKBN = "温室効果ガス算定係数/入力区分";</v>
      </c>
      <c r="AX64" s="65" t="str">
        <f t="shared" si="9"/>
        <v>XmlConstantGhgOther.TABLE02_INPUTKBN</v>
      </c>
    </row>
    <row r="65" spans="1:50" s="63" customFormat="1" ht="24">
      <c r="A65" s="82" t="s">
        <v>65</v>
      </c>
      <c r="B65" s="83" t="str">
        <f t="shared" si="12"/>
        <v>05</v>
      </c>
      <c r="C65" s="121"/>
      <c r="D65" s="94"/>
      <c r="E65" s="69"/>
      <c r="F65" s="69"/>
      <c r="G65" s="195" t="s">
        <v>329</v>
      </c>
      <c r="H65" s="196"/>
      <c r="I65" s="196"/>
      <c r="J65" s="196"/>
      <c r="K65" s="196"/>
      <c r="L65" s="197"/>
      <c r="M65" s="85" t="s">
        <v>133</v>
      </c>
      <c r="N65" s="85" t="s">
        <v>133</v>
      </c>
      <c r="O65" s="86" t="s">
        <v>321</v>
      </c>
      <c r="P65" s="88" t="s">
        <v>127</v>
      </c>
      <c r="Q65" s="103" t="s">
        <v>463</v>
      </c>
      <c r="R65" s="195" t="s">
        <v>406</v>
      </c>
      <c r="S65" s="196"/>
      <c r="T65" s="196"/>
      <c r="U65" s="197"/>
      <c r="V65" s="89"/>
      <c r="W65" s="171" t="s">
        <v>183</v>
      </c>
      <c r="X65" s="172"/>
      <c r="Y65" s="163"/>
      <c r="Z65" s="164"/>
      <c r="AC65" s="85"/>
      <c r="AD65" s="85" t="s">
        <v>488</v>
      </c>
      <c r="AE65" s="90" t="s">
        <v>780</v>
      </c>
      <c r="AF65" s="90" t="s">
        <v>781</v>
      </c>
      <c r="AG65" s="90" t="str">
        <f t="shared" si="7"/>
        <v/>
      </c>
      <c r="AH65" s="85" t="s">
        <v>549</v>
      </c>
      <c r="AI65" s="91">
        <v>15</v>
      </c>
      <c r="AJ65" s="90" t="str">
        <f t="shared" si="0"/>
        <v>○</v>
      </c>
      <c r="AK65" s="90" t="str">
        <f t="shared" si="1"/>
        <v/>
      </c>
      <c r="AL65" s="90" t="str">
        <f t="shared" si="2"/>
        <v>数値</v>
      </c>
      <c r="AM65" s="90">
        <f t="shared" si="3"/>
        <v>15</v>
      </c>
      <c r="AN65" s="85" t="s">
        <v>546</v>
      </c>
      <c r="AO65" s="90" t="str">
        <f t="shared" si="10"/>
        <v/>
      </c>
      <c r="AP65" s="92" t="str">
        <f t="shared" si="15"/>
        <v/>
      </c>
      <c r="AQ65" s="92" t="str">
        <f>IF(AND(AO65&lt;&gt;"",AP65&gt;1),COUNTIF(AO$9:AO65,AO65),"")</f>
        <v/>
      </c>
      <c r="AR65" s="93" t="str">
        <f t="shared" si="5"/>
        <v/>
      </c>
      <c r="AT65" s="65" t="str">
        <f t="shared" si="24"/>
        <v>TABLE02_ATAI</v>
      </c>
      <c r="AU65" s="66" t="s">
        <v>763</v>
      </c>
      <c r="AV65" s="65" t="str">
        <f>IF(COUNTIF($AW$12:$AW65,$AW65)&gt;=2,"//","")</f>
        <v>//</v>
      </c>
      <c r="AW65" s="65" t="str">
        <f t="shared" si="8"/>
        <v>public static final String TABLE02_ATAI = "温室効果ガス算定係数/係数の値";</v>
      </c>
      <c r="AX65" s="65" t="str">
        <f t="shared" si="9"/>
        <v>XmlConstantGhgOther.TABLE02_ATAI</v>
      </c>
    </row>
    <row r="66" spans="1:50" s="63" customFormat="1" ht="12">
      <c r="A66" s="82" t="s">
        <v>66</v>
      </c>
      <c r="B66" s="83" t="str">
        <f t="shared" si="12"/>
        <v>05</v>
      </c>
      <c r="C66" s="121"/>
      <c r="D66" s="69"/>
      <c r="E66" s="69"/>
      <c r="F66" s="97"/>
      <c r="G66" s="195" t="s">
        <v>330</v>
      </c>
      <c r="H66" s="196"/>
      <c r="I66" s="196"/>
      <c r="J66" s="196"/>
      <c r="K66" s="196"/>
      <c r="L66" s="197"/>
      <c r="M66" s="85" t="s">
        <v>133</v>
      </c>
      <c r="N66" s="86" t="s">
        <v>18</v>
      </c>
      <c r="O66" s="86" t="s">
        <v>321</v>
      </c>
      <c r="P66" s="88" t="s">
        <v>125</v>
      </c>
      <c r="Q66" s="87" t="s">
        <v>316</v>
      </c>
      <c r="R66" s="195"/>
      <c r="S66" s="196"/>
      <c r="T66" s="196"/>
      <c r="U66" s="197"/>
      <c r="V66" s="89"/>
      <c r="W66" s="171" t="s">
        <v>194</v>
      </c>
      <c r="X66" s="172"/>
      <c r="Y66" s="163"/>
      <c r="Z66" s="164"/>
      <c r="AC66" s="85"/>
      <c r="AD66" s="85" t="s">
        <v>488</v>
      </c>
      <c r="AE66" s="90" t="s">
        <v>780</v>
      </c>
      <c r="AF66" s="90" t="s">
        <v>781</v>
      </c>
      <c r="AG66" s="90" t="str">
        <f t="shared" si="7"/>
        <v/>
      </c>
      <c r="AH66" s="85" t="s">
        <v>551</v>
      </c>
      <c r="AI66" s="91" t="s">
        <v>102</v>
      </c>
      <c r="AJ66" s="90" t="str">
        <f t="shared" si="0"/>
        <v>○</v>
      </c>
      <c r="AK66" s="90" t="str">
        <f t="shared" si="1"/>
        <v/>
      </c>
      <c r="AL66" s="90" t="str">
        <f t="shared" si="2"/>
        <v>文字列</v>
      </c>
      <c r="AM66" s="90" t="str">
        <f t="shared" si="3"/>
        <v>100</v>
      </c>
      <c r="AN66" s="85" t="s">
        <v>546</v>
      </c>
      <c r="AO66" s="90" t="str">
        <f t="shared" si="10"/>
        <v/>
      </c>
      <c r="AP66" s="92" t="str">
        <f t="shared" si="15"/>
        <v/>
      </c>
      <c r="AQ66" s="92" t="str">
        <f>IF(AND(AO66&lt;&gt;"",AP66&gt;1),COUNTIF(AO$9:AO66,AO66),"")</f>
        <v/>
      </c>
      <c r="AR66" s="93" t="str">
        <f t="shared" si="5"/>
        <v/>
      </c>
      <c r="AT66" s="65" t="str">
        <f t="shared" si="24"/>
        <v>TABLE02_KONKYO</v>
      </c>
      <c r="AU66" s="66" t="s">
        <v>764</v>
      </c>
      <c r="AV66" s="65" t="str">
        <f>IF(COUNTIF($AW$12:$AW66,$AW66)&gt;=2,"//","")</f>
        <v>//</v>
      </c>
      <c r="AW66" s="65" t="str">
        <f t="shared" si="8"/>
        <v>public static final String TABLE02_KONKYO = "温室効果ガス算定係数/係数の根拠";</v>
      </c>
      <c r="AX66" s="65" t="str">
        <f t="shared" si="9"/>
        <v>XmlConstantGhgOther.TABLE02_KONKYO</v>
      </c>
    </row>
    <row r="67" spans="1:50" s="63" customFormat="1" ht="51.75" customHeight="1">
      <c r="A67" s="82" t="s">
        <v>67</v>
      </c>
      <c r="B67" s="83" t="str">
        <f t="shared" si="12"/>
        <v>02</v>
      </c>
      <c r="C67" s="121"/>
      <c r="D67" s="239" t="s">
        <v>1045</v>
      </c>
      <c r="E67" s="188"/>
      <c r="F67" s="188"/>
      <c r="G67" s="188"/>
      <c r="H67" s="188"/>
      <c r="I67" s="188"/>
      <c r="J67" s="188"/>
      <c r="K67" s="188"/>
      <c r="L67" s="189"/>
      <c r="M67" s="85" t="s">
        <v>133</v>
      </c>
      <c r="N67" s="86" t="s">
        <v>128</v>
      </c>
      <c r="O67" s="87"/>
      <c r="P67" s="88"/>
      <c r="Q67" s="87"/>
      <c r="R67" s="168" t="s">
        <v>1332</v>
      </c>
      <c r="S67" s="169"/>
      <c r="T67" s="169"/>
      <c r="U67" s="170"/>
      <c r="V67" s="89"/>
      <c r="W67" s="171" t="s">
        <v>1060</v>
      </c>
      <c r="X67" s="172"/>
      <c r="Y67" s="185"/>
      <c r="Z67" s="186"/>
      <c r="AC67" s="85"/>
      <c r="AD67" s="85"/>
      <c r="AE67" s="90"/>
      <c r="AF67" s="90"/>
      <c r="AG67" s="90" t="str">
        <f t="shared" si="7"/>
        <v/>
      </c>
      <c r="AH67" s="85"/>
      <c r="AI67" s="91"/>
      <c r="AJ67" s="90" t="str">
        <f t="shared" si="0"/>
        <v/>
      </c>
      <c r="AK67" s="90" t="str">
        <f t="shared" si="1"/>
        <v/>
      </c>
      <c r="AL67" s="90" t="str">
        <f t="shared" si="2"/>
        <v/>
      </c>
      <c r="AM67" s="90" t="str">
        <f t="shared" si="3"/>
        <v/>
      </c>
      <c r="AN67" s="85" t="s">
        <v>545</v>
      </c>
      <c r="AO67" s="90" t="str">
        <f t="shared" si="10"/>
        <v>Jigyosho_02_Netsu</v>
      </c>
      <c r="AP67" s="92">
        <f t="shared" si="15"/>
        <v>1</v>
      </c>
      <c r="AQ67" s="92" t="str">
        <f>IF(AND(AO67&lt;&gt;"",AP67&gt;1),COUNTIF(AO$9:AO67,AO67),"")</f>
        <v/>
      </c>
      <c r="AR67" s="93" t="str">
        <f t="shared" si="5"/>
        <v/>
      </c>
      <c r="AT67" s="65" t="str">
        <f t="shared" si="24"/>
        <v>TABLE02_JIGYOSHO_02_NETSU</v>
      </c>
      <c r="AU67" s="66" t="s">
        <v>762</v>
      </c>
      <c r="AV67" s="65" t="str">
        <f>IF(COUNTIF($AW$12:$AW67,$AW67)&gt;=2,"//","")</f>
        <v/>
      </c>
      <c r="AW67" s="65" t="str">
        <f t="shared" si="8"/>
        <v>public static final String TABLE02_JIGYOSHO_02_NETSU = "別紙第２表";</v>
      </c>
      <c r="AX67" s="65" t="str">
        <f t="shared" si="9"/>
        <v>XmlConstantGhgOther.TABLE02_JIGYOSHO_02_NETSU</v>
      </c>
    </row>
    <row r="68" spans="1:50" s="63" customFormat="1" ht="12">
      <c r="A68" s="82" t="s">
        <v>68</v>
      </c>
      <c r="B68" s="83" t="str">
        <f t="shared" si="12"/>
        <v>03</v>
      </c>
      <c r="C68" s="121"/>
      <c r="D68" s="69"/>
      <c r="E68" s="239" t="s">
        <v>345</v>
      </c>
      <c r="F68" s="188"/>
      <c r="G68" s="188"/>
      <c r="H68" s="188"/>
      <c r="I68" s="188"/>
      <c r="J68" s="188"/>
      <c r="K68" s="188"/>
      <c r="L68" s="189"/>
      <c r="M68" s="85" t="s">
        <v>133</v>
      </c>
      <c r="N68" s="86" t="s">
        <v>128</v>
      </c>
      <c r="O68" s="87"/>
      <c r="P68" s="88"/>
      <c r="Q68" s="87"/>
      <c r="R68" s="195"/>
      <c r="S68" s="196"/>
      <c r="T68" s="196"/>
      <c r="U68" s="197"/>
      <c r="V68" s="89"/>
      <c r="W68" s="171" t="s">
        <v>384</v>
      </c>
      <c r="X68" s="172"/>
      <c r="Y68" s="163"/>
      <c r="Z68" s="164"/>
      <c r="AC68" s="85"/>
      <c r="AD68" s="85"/>
      <c r="AE68" s="90"/>
      <c r="AF68" s="90"/>
      <c r="AG68" s="90" t="str">
        <f t="shared" si="7"/>
        <v/>
      </c>
      <c r="AH68" s="85"/>
      <c r="AI68" s="91"/>
      <c r="AJ68" s="90" t="str">
        <f t="shared" si="0"/>
        <v/>
      </c>
      <c r="AK68" s="90" t="str">
        <f t="shared" si="1"/>
        <v/>
      </c>
      <c r="AL68" s="90" t="str">
        <f t="shared" si="2"/>
        <v/>
      </c>
      <c r="AM68" s="90" t="str">
        <f t="shared" si="3"/>
        <v/>
      </c>
      <c r="AN68" s="85" t="s">
        <v>547</v>
      </c>
      <c r="AO68" s="90" t="str">
        <f t="shared" si="10"/>
        <v/>
      </c>
      <c r="AP68" s="92" t="str">
        <f t="shared" si="15"/>
        <v/>
      </c>
      <c r="AQ68" s="92" t="str">
        <f>IF(AND(AO68&lt;&gt;"",AP68&gt;1),COUNTIF(AO$9:AO68,AO68),"")</f>
        <v/>
      </c>
      <c r="AR68" s="93" t="str">
        <f t="shared" si="5"/>
        <v/>
      </c>
      <c r="AT68" s="65" t="str">
        <f t="shared" si="24"/>
        <v>TABLE02_CO2_SANTEIKEISU_ARRAY</v>
      </c>
      <c r="AU68" s="66" t="s">
        <v>607</v>
      </c>
      <c r="AV68" s="65" t="str">
        <f>IF(COUNTIF($AW$12:$AW68,$AW68)&gt;=2,"//","")</f>
        <v>//</v>
      </c>
      <c r="AW68" s="65" t="str">
        <f t="shared" si="8"/>
        <v>public static final String TABLE02_CO2_SANTEIKEISU_ARRAY = "温室効果ガス算定係数Array";</v>
      </c>
      <c r="AX68" s="65" t="str">
        <f t="shared" si="9"/>
        <v>XmlConstantGhgOther.TABLE02_CO2_SANTEIKEISU_ARRAY</v>
      </c>
    </row>
    <row r="69" spans="1:50" s="63" customFormat="1" ht="12">
      <c r="A69" s="82" t="s">
        <v>69</v>
      </c>
      <c r="B69" s="83" t="str">
        <f t="shared" si="12"/>
        <v>04</v>
      </c>
      <c r="C69" s="121"/>
      <c r="D69" s="69"/>
      <c r="E69" s="69"/>
      <c r="F69" s="239" t="s">
        <v>168</v>
      </c>
      <c r="G69" s="188"/>
      <c r="H69" s="188"/>
      <c r="I69" s="188"/>
      <c r="J69" s="188"/>
      <c r="K69" s="188"/>
      <c r="L69" s="189"/>
      <c r="M69" s="85" t="s">
        <v>133</v>
      </c>
      <c r="N69" s="86" t="s">
        <v>202</v>
      </c>
      <c r="O69" s="87"/>
      <c r="P69" s="88"/>
      <c r="Q69" s="87"/>
      <c r="R69" s="195"/>
      <c r="S69" s="196"/>
      <c r="T69" s="196"/>
      <c r="U69" s="197"/>
      <c r="V69" s="89"/>
      <c r="W69" s="171" t="s">
        <v>385</v>
      </c>
      <c r="X69" s="172"/>
      <c r="Y69" s="163"/>
      <c r="Z69" s="164"/>
      <c r="AC69" s="85"/>
      <c r="AD69" s="85"/>
      <c r="AE69" s="90"/>
      <c r="AF69" s="90"/>
      <c r="AG69" s="90" t="str">
        <f t="shared" si="7"/>
        <v/>
      </c>
      <c r="AH69" s="85"/>
      <c r="AI69" s="91"/>
      <c r="AJ69" s="90" t="str">
        <f t="shared" si="0"/>
        <v/>
      </c>
      <c r="AK69" s="90" t="str">
        <f t="shared" si="1"/>
        <v/>
      </c>
      <c r="AL69" s="90" t="str">
        <f t="shared" si="2"/>
        <v/>
      </c>
      <c r="AM69" s="90" t="str">
        <f t="shared" si="3"/>
        <v/>
      </c>
      <c r="AN69" s="85" t="s">
        <v>548</v>
      </c>
      <c r="AO69" s="90" t="str">
        <f t="shared" si="10"/>
        <v>Co2_SanteiKeisu</v>
      </c>
      <c r="AP69" s="92">
        <f t="shared" si="15"/>
        <v>4</v>
      </c>
      <c r="AQ69" s="92">
        <f>IF(AND(AO69&lt;&gt;"",AP69&gt;1),COUNTIF(AO$9:AO69,AO69),"")</f>
        <v>3</v>
      </c>
      <c r="AR69" s="93" t="str">
        <f t="shared" si="5"/>
        <v>Co2SanteiKeisu03</v>
      </c>
      <c r="AT69" s="65" t="str">
        <f t="shared" si="24"/>
        <v>TABLE02_CO2_SANTEIKEISU</v>
      </c>
      <c r="AU69" s="66" t="s">
        <v>608</v>
      </c>
      <c r="AV69" s="65" t="str">
        <f>IF(COUNTIF($AW$12:$AW69,$AW69)&gt;=2,"//","")</f>
        <v>//</v>
      </c>
      <c r="AW69" s="65" t="str">
        <f t="shared" si="8"/>
        <v>public static final String TABLE02_CO2_SANTEIKEISU = "温室効果ガス算定係数";</v>
      </c>
      <c r="AX69" s="65" t="str">
        <f t="shared" si="9"/>
        <v>XmlConstantGhgOther.TABLE02_CO2_SANTEIKEISU</v>
      </c>
    </row>
    <row r="70" spans="1:50" s="63" customFormat="1" ht="33.6" customHeight="1">
      <c r="A70" s="82" t="s">
        <v>70</v>
      </c>
      <c r="B70" s="83" t="str">
        <f t="shared" si="12"/>
        <v>05</v>
      </c>
      <c r="C70" s="121"/>
      <c r="D70" s="94"/>
      <c r="E70" s="69"/>
      <c r="F70" s="69"/>
      <c r="G70" s="195" t="s">
        <v>513</v>
      </c>
      <c r="H70" s="196"/>
      <c r="I70" s="196"/>
      <c r="J70" s="196"/>
      <c r="K70" s="196"/>
      <c r="L70" s="197"/>
      <c r="M70" s="85" t="s">
        <v>133</v>
      </c>
      <c r="N70" s="86" t="s">
        <v>18</v>
      </c>
      <c r="O70" s="86"/>
      <c r="P70" s="88" t="s">
        <v>125</v>
      </c>
      <c r="Q70" s="103" t="s">
        <v>335</v>
      </c>
      <c r="R70" s="190" t="s">
        <v>1094</v>
      </c>
      <c r="S70" s="191"/>
      <c r="T70" s="191"/>
      <c r="U70" s="192"/>
      <c r="V70" s="89"/>
      <c r="W70" s="171" t="s">
        <v>516</v>
      </c>
      <c r="X70" s="172"/>
      <c r="Y70" s="163"/>
      <c r="Z70" s="164"/>
      <c r="AC70" s="85"/>
      <c r="AD70" s="85" t="s">
        <v>488</v>
      </c>
      <c r="AE70" s="90" t="s">
        <v>780</v>
      </c>
      <c r="AF70" s="90" t="s">
        <v>780</v>
      </c>
      <c r="AG70" s="90" t="str">
        <f t="shared" si="7"/>
        <v/>
      </c>
      <c r="AH70" s="85" t="s">
        <v>551</v>
      </c>
      <c r="AI70" s="91" t="s">
        <v>159</v>
      </c>
      <c r="AJ70" s="90" t="str">
        <f t="shared" si="0"/>
        <v/>
      </c>
      <c r="AK70" s="90" t="str">
        <f t="shared" si="1"/>
        <v/>
      </c>
      <c r="AL70" s="90" t="str">
        <f t="shared" si="2"/>
        <v/>
      </c>
      <c r="AM70" s="90" t="str">
        <f t="shared" si="3"/>
        <v/>
      </c>
      <c r="AN70" s="85" t="s">
        <v>546</v>
      </c>
      <c r="AO70" s="90" t="str">
        <f t="shared" si="10"/>
        <v/>
      </c>
      <c r="AP70" s="92" t="str">
        <f t="shared" si="15"/>
        <v/>
      </c>
      <c r="AQ70" s="92" t="str">
        <f>IF(AND(AO70&lt;&gt;"",AP70&gt;1),COUNTIF(AO$9:AO70,AO70),"")</f>
        <v/>
      </c>
      <c r="AR70" s="93" t="str">
        <f t="shared" si="5"/>
        <v/>
      </c>
      <c r="AT70" s="65" t="str">
        <f t="shared" si="24"/>
        <v>TABLE02_INPUTKBN</v>
      </c>
      <c r="AU70" s="66" t="s">
        <v>609</v>
      </c>
      <c r="AV70" s="65" t="str">
        <f>IF(COUNTIF($AW$12:$AW70,$AW70)&gt;=2,"//","")</f>
        <v>//</v>
      </c>
      <c r="AW70" s="65" t="str">
        <f t="shared" si="8"/>
        <v>public static final String TABLE02_INPUTKBN = "温室効果ガス算定係数/入力区分";</v>
      </c>
      <c r="AX70" s="65" t="str">
        <f t="shared" si="9"/>
        <v>XmlConstantGhgOther.TABLE02_INPUTKBN</v>
      </c>
    </row>
    <row r="71" spans="1:50" s="63" customFormat="1" ht="24">
      <c r="A71" s="82" t="s">
        <v>71</v>
      </c>
      <c r="B71" s="83" t="str">
        <f t="shared" si="12"/>
        <v>05</v>
      </c>
      <c r="C71" s="121"/>
      <c r="D71" s="94"/>
      <c r="E71" s="69"/>
      <c r="F71" s="69"/>
      <c r="G71" s="195" t="s">
        <v>329</v>
      </c>
      <c r="H71" s="196"/>
      <c r="I71" s="196"/>
      <c r="J71" s="196"/>
      <c r="K71" s="196"/>
      <c r="L71" s="197"/>
      <c r="M71" s="85" t="s">
        <v>133</v>
      </c>
      <c r="N71" s="85" t="s">
        <v>133</v>
      </c>
      <c r="O71" s="86" t="s">
        <v>321</v>
      </c>
      <c r="P71" s="88" t="s">
        <v>127</v>
      </c>
      <c r="Q71" s="103" t="s">
        <v>458</v>
      </c>
      <c r="R71" s="195" t="s">
        <v>1046</v>
      </c>
      <c r="S71" s="196"/>
      <c r="T71" s="196"/>
      <c r="U71" s="197"/>
      <c r="V71" s="89"/>
      <c r="W71" s="171" t="s">
        <v>183</v>
      </c>
      <c r="X71" s="172"/>
      <c r="Y71" s="163"/>
      <c r="Z71" s="164"/>
      <c r="AC71" s="85"/>
      <c r="AD71" s="85" t="s">
        <v>488</v>
      </c>
      <c r="AE71" s="90" t="s">
        <v>780</v>
      </c>
      <c r="AF71" s="90" t="s">
        <v>781</v>
      </c>
      <c r="AG71" s="90" t="str">
        <f t="shared" si="7"/>
        <v/>
      </c>
      <c r="AH71" s="85" t="s">
        <v>549</v>
      </c>
      <c r="AI71" s="91">
        <v>15</v>
      </c>
      <c r="AJ71" s="90" t="str">
        <f t="shared" si="0"/>
        <v>○</v>
      </c>
      <c r="AK71" s="90" t="str">
        <f t="shared" si="1"/>
        <v/>
      </c>
      <c r="AL71" s="90" t="str">
        <f t="shared" si="2"/>
        <v>数値</v>
      </c>
      <c r="AM71" s="90">
        <f t="shared" si="3"/>
        <v>15</v>
      </c>
      <c r="AN71" s="85" t="s">
        <v>546</v>
      </c>
      <c r="AO71" s="90" t="str">
        <f t="shared" si="10"/>
        <v/>
      </c>
      <c r="AP71" s="92" t="str">
        <f t="shared" si="15"/>
        <v/>
      </c>
      <c r="AQ71" s="92" t="str">
        <f>IF(AND(AO71&lt;&gt;"",AP71&gt;1),COUNTIF(AO$9:AO71,AO71),"")</f>
        <v/>
      </c>
      <c r="AR71" s="93" t="str">
        <f t="shared" si="5"/>
        <v/>
      </c>
      <c r="AT71" s="65" t="str">
        <f t="shared" si="24"/>
        <v>TABLE02_ATAI</v>
      </c>
      <c r="AU71" s="66" t="s">
        <v>763</v>
      </c>
      <c r="AV71" s="65" t="str">
        <f>IF(COUNTIF($AW$12:$AW71,$AW71)&gt;=2,"//","")</f>
        <v>//</v>
      </c>
      <c r="AW71" s="65" t="str">
        <f t="shared" si="8"/>
        <v>public static final String TABLE02_ATAI = "温室効果ガス算定係数/係数の値";</v>
      </c>
      <c r="AX71" s="65" t="str">
        <f t="shared" si="9"/>
        <v>XmlConstantGhgOther.TABLE02_ATAI</v>
      </c>
    </row>
    <row r="72" spans="1:50" s="63" customFormat="1" ht="12">
      <c r="A72" s="82" t="s">
        <v>72</v>
      </c>
      <c r="B72" s="83" t="str">
        <f t="shared" si="12"/>
        <v>05</v>
      </c>
      <c r="C72" s="121"/>
      <c r="D72" s="69"/>
      <c r="E72" s="69"/>
      <c r="F72" s="97"/>
      <c r="G72" s="195" t="s">
        <v>330</v>
      </c>
      <c r="H72" s="196"/>
      <c r="I72" s="196"/>
      <c r="J72" s="196"/>
      <c r="K72" s="196"/>
      <c r="L72" s="197"/>
      <c r="M72" s="85" t="s">
        <v>133</v>
      </c>
      <c r="N72" s="86" t="s">
        <v>18</v>
      </c>
      <c r="O72" s="86" t="s">
        <v>321</v>
      </c>
      <c r="P72" s="88" t="s">
        <v>125</v>
      </c>
      <c r="Q72" s="87" t="s">
        <v>316</v>
      </c>
      <c r="R72" s="195"/>
      <c r="S72" s="196"/>
      <c r="T72" s="196"/>
      <c r="U72" s="197"/>
      <c r="V72" s="89"/>
      <c r="W72" s="171" t="s">
        <v>194</v>
      </c>
      <c r="X72" s="172"/>
      <c r="Y72" s="163"/>
      <c r="Z72" s="164"/>
      <c r="AC72" s="85"/>
      <c r="AD72" s="85" t="s">
        <v>488</v>
      </c>
      <c r="AE72" s="90" t="s">
        <v>780</v>
      </c>
      <c r="AF72" s="90" t="s">
        <v>781</v>
      </c>
      <c r="AG72" s="90" t="str">
        <f t="shared" si="7"/>
        <v/>
      </c>
      <c r="AH72" s="85" t="s">
        <v>551</v>
      </c>
      <c r="AI72" s="91" t="s">
        <v>102</v>
      </c>
      <c r="AJ72" s="90" t="str">
        <f t="shared" si="0"/>
        <v>○</v>
      </c>
      <c r="AK72" s="90" t="str">
        <f t="shared" si="1"/>
        <v/>
      </c>
      <c r="AL72" s="90" t="str">
        <f t="shared" si="2"/>
        <v>文字列</v>
      </c>
      <c r="AM72" s="90" t="str">
        <f t="shared" si="3"/>
        <v>100</v>
      </c>
      <c r="AN72" s="85" t="s">
        <v>546</v>
      </c>
      <c r="AO72" s="90" t="str">
        <f t="shared" si="10"/>
        <v/>
      </c>
      <c r="AP72" s="92" t="str">
        <f t="shared" si="15"/>
        <v/>
      </c>
      <c r="AQ72" s="92" t="str">
        <f>IF(AND(AO72&lt;&gt;"",AP72&gt;1),COUNTIF(AO$9:AO72,AO72),"")</f>
        <v/>
      </c>
      <c r="AR72" s="93" t="str">
        <f t="shared" si="5"/>
        <v/>
      </c>
      <c r="AT72" s="65" t="str">
        <f t="shared" si="24"/>
        <v>TABLE02_KONKYO</v>
      </c>
      <c r="AU72" s="66" t="s">
        <v>764</v>
      </c>
      <c r="AV72" s="65" t="str">
        <f>IF(COUNTIF($AW$12:$AW72,$AW72)&gt;=2,"//","")</f>
        <v>//</v>
      </c>
      <c r="AW72" s="65" t="str">
        <f t="shared" si="8"/>
        <v>public static final String TABLE02_KONKYO = "温室効果ガス算定係数/係数の根拠";</v>
      </c>
      <c r="AX72" s="65" t="str">
        <f t="shared" si="9"/>
        <v>XmlConstantGhgOther.TABLE02_KONKYO</v>
      </c>
    </row>
    <row r="73" spans="1:50" s="63" customFormat="1" ht="26.25" customHeight="1">
      <c r="A73" s="82" t="s">
        <v>73</v>
      </c>
      <c r="B73" s="83" t="str">
        <f t="shared" si="12"/>
        <v>02</v>
      </c>
      <c r="C73" s="121"/>
      <c r="D73" s="239" t="s">
        <v>277</v>
      </c>
      <c r="E73" s="188"/>
      <c r="F73" s="188"/>
      <c r="G73" s="188"/>
      <c r="H73" s="188"/>
      <c r="I73" s="188"/>
      <c r="J73" s="188"/>
      <c r="K73" s="188"/>
      <c r="L73" s="189"/>
      <c r="M73" s="85" t="s">
        <v>133</v>
      </c>
      <c r="N73" s="86" t="s">
        <v>128</v>
      </c>
      <c r="O73" s="87"/>
      <c r="P73" s="88"/>
      <c r="Q73" s="87"/>
      <c r="R73" s="168" t="s">
        <v>431</v>
      </c>
      <c r="S73" s="210"/>
      <c r="T73" s="210"/>
      <c r="U73" s="211"/>
      <c r="V73" s="89"/>
      <c r="W73" s="171" t="s">
        <v>398</v>
      </c>
      <c r="X73" s="172"/>
      <c r="Y73" s="185"/>
      <c r="Z73" s="186"/>
      <c r="AC73" s="85"/>
      <c r="AD73" s="85"/>
      <c r="AE73" s="90"/>
      <c r="AF73" s="90"/>
      <c r="AG73" s="90" t="str">
        <f t="shared" si="7"/>
        <v/>
      </c>
      <c r="AH73" s="85"/>
      <c r="AI73" s="91"/>
      <c r="AJ73" s="90" t="str">
        <f t="shared" si="0"/>
        <v/>
      </c>
      <c r="AK73" s="90" t="str">
        <f t="shared" si="1"/>
        <v/>
      </c>
      <c r="AL73" s="90" t="str">
        <f t="shared" si="2"/>
        <v/>
      </c>
      <c r="AM73" s="90" t="str">
        <f t="shared" si="3"/>
        <v/>
      </c>
      <c r="AN73" s="85" t="s">
        <v>545</v>
      </c>
      <c r="AO73" s="90" t="str">
        <f t="shared" si="10"/>
        <v>Jigyosho_03</v>
      </c>
      <c r="AP73" s="92">
        <f t="shared" si="15"/>
        <v>1</v>
      </c>
      <c r="AQ73" s="92" t="str">
        <f>IF(AND(AO73&lt;&gt;"",AP73&gt;1),COUNTIF(AO$9:AO73,AO73),"")</f>
        <v/>
      </c>
      <c r="AR73" s="93" t="str">
        <f t="shared" si="5"/>
        <v/>
      </c>
      <c r="AT73" s="65" t="str">
        <f>"TABLE03_"&amp;UPPER(W73)</f>
        <v>TABLE03_JIGYOSHO_03</v>
      </c>
      <c r="AU73" s="66" t="s">
        <v>765</v>
      </c>
      <c r="AV73" s="65" t="str">
        <f>IF(COUNTIF($AW$12:$AW73,$AW73)&gt;=2,"//","")</f>
        <v/>
      </c>
      <c r="AW73" s="65" t="str">
        <f t="shared" si="8"/>
        <v>public static final String TABLE03_JIGYOSHO_03 = "別紙第３表";</v>
      </c>
      <c r="AX73" s="65" t="str">
        <f t="shared" si="9"/>
        <v>XmlConstantGhgOther.TABLE03_JIGYOSHO_03</v>
      </c>
    </row>
    <row r="74" spans="1:50" s="63" customFormat="1" ht="12" customHeight="1">
      <c r="A74" s="82" t="s">
        <v>74</v>
      </c>
      <c r="B74" s="83" t="str">
        <f t="shared" si="12"/>
        <v>03</v>
      </c>
      <c r="C74" s="121"/>
      <c r="D74" s="105"/>
      <c r="E74" s="239" t="s">
        <v>278</v>
      </c>
      <c r="F74" s="188"/>
      <c r="G74" s="188"/>
      <c r="H74" s="188"/>
      <c r="I74" s="188"/>
      <c r="J74" s="188"/>
      <c r="K74" s="188"/>
      <c r="L74" s="189"/>
      <c r="M74" s="85" t="s">
        <v>133</v>
      </c>
      <c r="N74" s="86" t="s">
        <v>133</v>
      </c>
      <c r="O74" s="87"/>
      <c r="P74" s="88"/>
      <c r="Q74" s="87"/>
      <c r="R74" s="168"/>
      <c r="S74" s="390"/>
      <c r="T74" s="390"/>
      <c r="U74" s="391"/>
      <c r="V74" s="89"/>
      <c r="W74" s="171" t="s">
        <v>384</v>
      </c>
      <c r="X74" s="172"/>
      <c r="Y74" s="163"/>
      <c r="Z74" s="164"/>
      <c r="AC74" s="85"/>
      <c r="AD74" s="85"/>
      <c r="AE74" s="90"/>
      <c r="AF74" s="90"/>
      <c r="AG74" s="90" t="str">
        <f t="shared" si="7"/>
        <v/>
      </c>
      <c r="AH74" s="85"/>
      <c r="AI74" s="91"/>
      <c r="AJ74" s="90" t="str">
        <f t="shared" si="0"/>
        <v/>
      </c>
      <c r="AK74" s="90" t="str">
        <f t="shared" si="1"/>
        <v/>
      </c>
      <c r="AL74" s="90" t="str">
        <f t="shared" si="2"/>
        <v/>
      </c>
      <c r="AM74" s="90" t="str">
        <f t="shared" si="3"/>
        <v/>
      </c>
      <c r="AN74" s="85" t="s">
        <v>547</v>
      </c>
      <c r="AO74" s="90" t="str">
        <f t="shared" si="10"/>
        <v/>
      </c>
      <c r="AP74" s="92" t="str">
        <f t="shared" si="15"/>
        <v/>
      </c>
      <c r="AQ74" s="92" t="str">
        <f>IF(AND(AO74&lt;&gt;"",AP74&gt;1),COUNTIF(AO$9:AO74,AO74),"")</f>
        <v/>
      </c>
      <c r="AR74" s="93" t="str">
        <f t="shared" si="5"/>
        <v/>
      </c>
      <c r="AT74" s="65" t="str">
        <f>"TABLE03_"&amp;UPPER(W74)</f>
        <v>TABLE03_CO2_SANTEIKEISU_ARRAY</v>
      </c>
      <c r="AU74" s="66" t="s">
        <v>621</v>
      </c>
      <c r="AV74" s="65" t="str">
        <f>IF(COUNTIF($AW$12:$AW74,$AW74)&gt;=2,"//","")</f>
        <v/>
      </c>
      <c r="AW74" s="65" t="str">
        <f t="shared" si="8"/>
        <v>public static final String TABLE03_CO2_SANTEIKEISU_ARRAY = "異なる算定方法又は係数Array";</v>
      </c>
      <c r="AX74" s="65" t="str">
        <f t="shared" si="9"/>
        <v>XmlConstantGhgOther.TABLE03_CO2_SANTEIKEISU_ARRAY</v>
      </c>
    </row>
    <row r="75" spans="1:50" s="63" customFormat="1" ht="12">
      <c r="A75" s="82" t="s">
        <v>75</v>
      </c>
      <c r="B75" s="83" t="str">
        <f t="shared" si="12"/>
        <v>04</v>
      </c>
      <c r="C75" s="121"/>
      <c r="D75" s="94"/>
      <c r="E75" s="69"/>
      <c r="F75" s="239" t="s">
        <v>279</v>
      </c>
      <c r="G75" s="188"/>
      <c r="H75" s="188"/>
      <c r="I75" s="188"/>
      <c r="J75" s="188"/>
      <c r="K75" s="188"/>
      <c r="L75" s="189"/>
      <c r="M75" s="85" t="s">
        <v>133</v>
      </c>
      <c r="N75" s="86" t="s">
        <v>336</v>
      </c>
      <c r="O75" s="87"/>
      <c r="P75" s="88"/>
      <c r="Q75" s="87"/>
      <c r="R75" s="195"/>
      <c r="S75" s="196"/>
      <c r="T75" s="196"/>
      <c r="U75" s="197"/>
      <c r="V75" s="89"/>
      <c r="W75" s="171" t="s">
        <v>385</v>
      </c>
      <c r="X75" s="172"/>
      <c r="Y75" s="163"/>
      <c r="Z75" s="164"/>
      <c r="AC75" s="85"/>
      <c r="AD75" s="85"/>
      <c r="AE75" s="90"/>
      <c r="AF75" s="90"/>
      <c r="AG75" s="90" t="str">
        <f t="shared" si="7"/>
        <v/>
      </c>
      <c r="AH75" s="85"/>
      <c r="AI75" s="91"/>
      <c r="AJ75" s="90" t="str">
        <f t="shared" si="0"/>
        <v/>
      </c>
      <c r="AK75" s="90" t="str">
        <f t="shared" si="1"/>
        <v/>
      </c>
      <c r="AL75" s="90" t="str">
        <f t="shared" si="2"/>
        <v/>
      </c>
      <c r="AM75" s="90" t="str">
        <f t="shared" si="3"/>
        <v/>
      </c>
      <c r="AN75" s="85" t="s">
        <v>548</v>
      </c>
      <c r="AO75" s="90" t="str">
        <f t="shared" si="10"/>
        <v>Co2_SanteiKeisu</v>
      </c>
      <c r="AP75" s="92">
        <f t="shared" si="15"/>
        <v>4</v>
      </c>
      <c r="AQ75" s="92">
        <f>IF(AND(AO75&lt;&gt;"",AP75&gt;1),COUNTIF(AO$9:AO75,AO75),"")</f>
        <v>4</v>
      </c>
      <c r="AR75" s="93" t="str">
        <f t="shared" si="5"/>
        <v>Co2SanteiKeisu04</v>
      </c>
      <c r="AT75" s="65" t="str">
        <f>"TABLE03_"&amp;UPPER(W75)</f>
        <v>TABLE03_CO2_SANTEIKEISU</v>
      </c>
      <c r="AU75" s="66" t="s">
        <v>622</v>
      </c>
      <c r="AV75" s="65" t="str">
        <f>IF(COUNTIF($AW$12:$AW75,$AW75)&gt;=2,"//","")</f>
        <v/>
      </c>
      <c r="AW75" s="65" t="str">
        <f t="shared" si="8"/>
        <v>public static final String TABLE03_CO2_SANTEIKEISU = "異なる算定方法又は係数";</v>
      </c>
      <c r="AX75" s="65" t="str">
        <f t="shared" si="9"/>
        <v>XmlConstantGhgOther.TABLE03_CO2_SANTEIKEISU</v>
      </c>
    </row>
    <row r="76" spans="1:50" s="63" customFormat="1" ht="141.75" customHeight="1">
      <c r="A76" s="82" t="s">
        <v>351</v>
      </c>
      <c r="B76" s="83" t="str">
        <f t="shared" si="12"/>
        <v>05</v>
      </c>
      <c r="C76" s="121"/>
      <c r="D76" s="105"/>
      <c r="E76" s="94"/>
      <c r="F76" s="105"/>
      <c r="G76" s="168" t="s">
        <v>257</v>
      </c>
      <c r="H76" s="169"/>
      <c r="I76" s="169"/>
      <c r="J76" s="169"/>
      <c r="K76" s="169"/>
      <c r="L76" s="170"/>
      <c r="M76" s="85" t="s">
        <v>133</v>
      </c>
      <c r="N76" s="86" t="s">
        <v>18</v>
      </c>
      <c r="O76" s="86" t="s">
        <v>386</v>
      </c>
      <c r="P76" s="88" t="s">
        <v>125</v>
      </c>
      <c r="Q76" s="85" t="s">
        <v>423</v>
      </c>
      <c r="R76" s="168" t="s">
        <v>1118</v>
      </c>
      <c r="S76" s="169"/>
      <c r="T76" s="169"/>
      <c r="U76" s="170"/>
      <c r="V76" s="89"/>
      <c r="W76" s="171" t="s">
        <v>185</v>
      </c>
      <c r="X76" s="172"/>
      <c r="Y76" s="163"/>
      <c r="Z76" s="164"/>
      <c r="AC76" s="85"/>
      <c r="AD76" s="85" t="s">
        <v>488</v>
      </c>
      <c r="AE76" s="90" t="s">
        <v>780</v>
      </c>
      <c r="AF76" s="90" t="s">
        <v>781</v>
      </c>
      <c r="AG76" s="90" t="str">
        <f t="shared" si="7"/>
        <v>○</v>
      </c>
      <c r="AH76" s="85" t="s">
        <v>551</v>
      </c>
      <c r="AI76" s="91" t="s">
        <v>61</v>
      </c>
      <c r="AJ76" s="90" t="str">
        <f t="shared" si="0"/>
        <v>○</v>
      </c>
      <c r="AK76" s="90" t="str">
        <f t="shared" si="1"/>
        <v/>
      </c>
      <c r="AL76" s="90" t="str">
        <f t="shared" si="2"/>
        <v>文字列</v>
      </c>
      <c r="AM76" s="90" t="str">
        <f t="shared" si="3"/>
        <v>50</v>
      </c>
      <c r="AN76" s="85" t="s">
        <v>546</v>
      </c>
      <c r="AO76" s="90" t="str">
        <f t="shared" si="10"/>
        <v/>
      </c>
      <c r="AP76" s="92" t="str">
        <f t="shared" si="15"/>
        <v/>
      </c>
      <c r="AQ76" s="92" t="str">
        <f>IF(AND(AO76&lt;&gt;"",AP76&gt;1),COUNTIF(AO$9:AO76,AO76),"")</f>
        <v/>
      </c>
      <c r="AR76" s="93" t="str">
        <f t="shared" si="5"/>
        <v/>
      </c>
      <c r="AT76" s="65" t="str">
        <f>"TABLE03_"&amp;UPPER(W76)</f>
        <v>TABLE03_KBN</v>
      </c>
      <c r="AU76" s="66" t="s">
        <v>623</v>
      </c>
      <c r="AV76" s="65" t="str">
        <f>IF(COUNTIF($AW$12:$AW76,$AW76)&gt;=2,"//","")</f>
        <v/>
      </c>
      <c r="AW76" s="65" t="str">
        <f t="shared" si="8"/>
        <v>public static final String TABLE03_KBN = "異なる算定方法又は係数/温室効果ガスである物質の区分";</v>
      </c>
      <c r="AX76" s="65" t="str">
        <f t="shared" si="9"/>
        <v>XmlConstantGhgOther.TABLE03_KBN</v>
      </c>
    </row>
    <row r="77" spans="1:50" s="63" customFormat="1" ht="63.75" customHeight="1">
      <c r="A77" s="82" t="s">
        <v>352</v>
      </c>
      <c r="B77" s="83" t="str">
        <f t="shared" si="12"/>
        <v>05</v>
      </c>
      <c r="C77" s="121"/>
      <c r="D77" s="105"/>
      <c r="E77" s="94"/>
      <c r="F77" s="105"/>
      <c r="G77" s="187" t="s">
        <v>258</v>
      </c>
      <c r="H77" s="202"/>
      <c r="I77" s="202"/>
      <c r="J77" s="202"/>
      <c r="K77" s="202"/>
      <c r="L77" s="203"/>
      <c r="M77" s="128" t="s">
        <v>133</v>
      </c>
      <c r="N77" s="129" t="s">
        <v>18</v>
      </c>
      <c r="O77" s="129" t="s">
        <v>422</v>
      </c>
      <c r="P77" s="130" t="s">
        <v>125</v>
      </c>
      <c r="Q77" s="128" t="s">
        <v>1061</v>
      </c>
      <c r="R77" s="187" t="s">
        <v>333</v>
      </c>
      <c r="S77" s="202"/>
      <c r="T77" s="202"/>
      <c r="U77" s="203"/>
      <c r="V77" s="125"/>
      <c r="W77" s="193" t="s">
        <v>196</v>
      </c>
      <c r="X77" s="194"/>
      <c r="Y77" s="359"/>
      <c r="Z77" s="360"/>
      <c r="AC77" s="85"/>
      <c r="AD77" s="85" t="s">
        <v>488</v>
      </c>
      <c r="AE77" s="90" t="s">
        <v>780</v>
      </c>
      <c r="AF77" s="90" t="s">
        <v>781</v>
      </c>
      <c r="AG77" s="90" t="str">
        <f t="shared" si="7"/>
        <v/>
      </c>
      <c r="AH77" s="85" t="s">
        <v>551</v>
      </c>
      <c r="AI77" s="91" t="s">
        <v>552</v>
      </c>
      <c r="AJ77" s="90" t="str">
        <f t="shared" si="0"/>
        <v>○</v>
      </c>
      <c r="AK77" s="90" t="str">
        <f t="shared" si="1"/>
        <v/>
      </c>
      <c r="AL77" s="90" t="str">
        <f t="shared" si="2"/>
        <v>文字列</v>
      </c>
      <c r="AM77" s="90" t="str">
        <f t="shared" si="3"/>
        <v>1600</v>
      </c>
      <c r="AN77" s="85" t="s">
        <v>546</v>
      </c>
      <c r="AO77" s="90" t="str">
        <f t="shared" si="10"/>
        <v/>
      </c>
      <c r="AP77" s="92" t="str">
        <f t="shared" si="15"/>
        <v/>
      </c>
      <c r="AQ77" s="92" t="str">
        <f>IF(AND(AO77&lt;&gt;"",AP77&gt;1),COUNTIF(AO$9:AO77,AO77),"")</f>
        <v/>
      </c>
      <c r="AR77" s="93" t="str">
        <f t="shared" si="5"/>
        <v/>
      </c>
      <c r="AT77" s="65" t="str">
        <f>"TABLE03_"&amp;UPPER(W77)</f>
        <v>TABLE03_NAIYO</v>
      </c>
      <c r="AU77" s="66" t="s">
        <v>624</v>
      </c>
      <c r="AV77" s="65" t="str">
        <f>IF(COUNTIF($AW$12:$AW77,$AW77)&gt;=2,"//","")</f>
        <v/>
      </c>
      <c r="AW77" s="65" t="str">
        <f t="shared" si="8"/>
        <v>public static final String TABLE03_NAIYO = "異なる算定方法又は係数/当該算定方法又は係数の内容";</v>
      </c>
      <c r="AX77" s="65" t="str">
        <f t="shared" si="9"/>
        <v>XmlConstantGhgOther.TABLE03_NAIYO</v>
      </c>
    </row>
    <row r="78" spans="1:50" s="63" customFormat="1" ht="26.25" customHeight="1">
      <c r="A78" s="82" t="s">
        <v>353</v>
      </c>
      <c r="B78" s="83" t="str">
        <f t="shared" si="12"/>
        <v>02</v>
      </c>
      <c r="C78" s="146"/>
      <c r="D78" s="239" t="s">
        <v>1103</v>
      </c>
      <c r="E78" s="188"/>
      <c r="F78" s="188"/>
      <c r="G78" s="188"/>
      <c r="H78" s="188"/>
      <c r="I78" s="188"/>
      <c r="J78" s="188"/>
      <c r="K78" s="188"/>
      <c r="L78" s="189"/>
      <c r="M78" s="85" t="s">
        <v>133</v>
      </c>
      <c r="N78" s="86" t="s">
        <v>133</v>
      </c>
      <c r="O78" s="87"/>
      <c r="P78" s="88"/>
      <c r="Q78" s="87"/>
      <c r="R78" s="168" t="s">
        <v>1289</v>
      </c>
      <c r="S78" s="169"/>
      <c r="T78" s="169"/>
      <c r="U78" s="170"/>
      <c r="V78" s="89"/>
      <c r="W78" s="171" t="s">
        <v>1105</v>
      </c>
      <c r="X78" s="172"/>
      <c r="Y78" s="185"/>
      <c r="Z78" s="186"/>
      <c r="AA78" s="115"/>
      <c r="AC78" s="85"/>
      <c r="AD78" s="85"/>
      <c r="AE78" s="90"/>
      <c r="AF78" s="90"/>
      <c r="AG78" s="90"/>
      <c r="AH78" s="85"/>
      <c r="AI78" s="91"/>
      <c r="AJ78" s="90"/>
      <c r="AK78" s="90"/>
      <c r="AL78" s="90"/>
      <c r="AM78" s="90"/>
      <c r="AN78" s="85"/>
      <c r="AO78" s="90"/>
      <c r="AP78" s="92"/>
      <c r="AQ78" s="92"/>
      <c r="AR78" s="93"/>
      <c r="AT78" s="65"/>
      <c r="AU78" s="66"/>
      <c r="AV78" s="65"/>
      <c r="AW78" s="65"/>
      <c r="AX78" s="65"/>
    </row>
    <row r="79" spans="1:50" s="63" customFormat="1" ht="24">
      <c r="A79" s="82" t="s">
        <v>354</v>
      </c>
      <c r="B79" s="83" t="str">
        <f t="shared" si="12"/>
        <v>03</v>
      </c>
      <c r="C79" s="121"/>
      <c r="D79" s="94"/>
      <c r="E79" s="187" t="s">
        <v>1281</v>
      </c>
      <c r="F79" s="188"/>
      <c r="G79" s="188"/>
      <c r="H79" s="188"/>
      <c r="I79" s="188"/>
      <c r="J79" s="188"/>
      <c r="K79" s="188"/>
      <c r="L79" s="189"/>
      <c r="M79" s="85" t="s">
        <v>133</v>
      </c>
      <c r="N79" s="86" t="s">
        <v>133</v>
      </c>
      <c r="O79" s="87" t="s">
        <v>321</v>
      </c>
      <c r="P79" s="88" t="s">
        <v>127</v>
      </c>
      <c r="Q79" s="103" t="s">
        <v>458</v>
      </c>
      <c r="R79" s="190" t="s">
        <v>1282</v>
      </c>
      <c r="S79" s="191"/>
      <c r="T79" s="191"/>
      <c r="U79" s="192"/>
      <c r="V79" s="89"/>
      <c r="W79" s="193" t="s">
        <v>1284</v>
      </c>
      <c r="X79" s="194"/>
      <c r="Y79" s="141"/>
      <c r="Z79" s="142"/>
      <c r="AA79" s="115"/>
      <c r="AC79" s="85"/>
      <c r="AD79" s="85"/>
      <c r="AE79" s="90"/>
      <c r="AF79" s="90"/>
      <c r="AG79" s="90"/>
      <c r="AH79" s="85"/>
      <c r="AI79" s="91"/>
      <c r="AJ79" s="90"/>
      <c r="AK79" s="90"/>
      <c r="AL79" s="90"/>
      <c r="AM79" s="90"/>
      <c r="AN79" s="85"/>
      <c r="AO79" s="90"/>
      <c r="AP79" s="92"/>
      <c r="AQ79" s="92"/>
      <c r="AR79" s="93"/>
      <c r="AT79" s="65"/>
      <c r="AU79" s="66"/>
      <c r="AV79" s="65"/>
      <c r="AW79" s="65"/>
      <c r="AX79" s="65"/>
    </row>
    <row r="80" spans="1:50" ht="33" customHeight="1">
      <c r="A80" s="82" t="s">
        <v>355</v>
      </c>
      <c r="B80" s="83" t="str">
        <f t="shared" si="12"/>
        <v>02</v>
      </c>
      <c r="C80" s="146"/>
      <c r="D80" s="239" t="s">
        <v>1288</v>
      </c>
      <c r="E80" s="188"/>
      <c r="F80" s="188"/>
      <c r="G80" s="188"/>
      <c r="H80" s="188"/>
      <c r="I80" s="188"/>
      <c r="J80" s="188"/>
      <c r="K80" s="188"/>
      <c r="L80" s="189"/>
      <c r="M80" s="85" t="s">
        <v>133</v>
      </c>
      <c r="N80" s="86" t="s">
        <v>133</v>
      </c>
      <c r="O80" s="87"/>
      <c r="P80" s="88"/>
      <c r="Q80" s="87"/>
      <c r="R80" s="168" t="s">
        <v>1286</v>
      </c>
      <c r="S80" s="210"/>
      <c r="T80" s="210"/>
      <c r="U80" s="211"/>
      <c r="V80" s="89"/>
      <c r="W80" s="171" t="s">
        <v>1287</v>
      </c>
      <c r="X80" s="200"/>
      <c r="Y80" s="185"/>
      <c r="Z80" s="186"/>
      <c r="AA80" s="33"/>
      <c r="AT80" s="119"/>
      <c r="AU80" s="63"/>
      <c r="AV80" s="119"/>
      <c r="AW80" s="119"/>
      <c r="AX80" s="119"/>
    </row>
    <row r="81" spans="1:51">
      <c r="A81" s="82" t="s">
        <v>356</v>
      </c>
      <c r="B81" s="83" t="str">
        <f t="shared" si="12"/>
        <v>03</v>
      </c>
      <c r="C81" s="121"/>
      <c r="D81" s="94"/>
      <c r="E81" s="239" t="s">
        <v>1260</v>
      </c>
      <c r="F81" s="188"/>
      <c r="G81" s="188"/>
      <c r="H81" s="188"/>
      <c r="I81" s="188"/>
      <c r="J81" s="188"/>
      <c r="K81" s="188"/>
      <c r="L81" s="189"/>
      <c r="M81" s="85" t="s">
        <v>1265</v>
      </c>
      <c r="N81" s="86" t="s">
        <v>1265</v>
      </c>
      <c r="O81" s="87" t="s">
        <v>321</v>
      </c>
      <c r="P81" s="88"/>
      <c r="Q81" s="87"/>
      <c r="R81" s="136"/>
      <c r="S81" s="137"/>
      <c r="T81" s="137"/>
      <c r="U81" s="138"/>
      <c r="V81" s="89"/>
      <c r="W81" s="147" t="s">
        <v>1263</v>
      </c>
      <c r="X81" s="140"/>
      <c r="Y81" s="141"/>
      <c r="Z81" s="142"/>
      <c r="AB81" s="63"/>
      <c r="AC81" s="85"/>
      <c r="AD81" s="85"/>
      <c r="AE81" s="90"/>
      <c r="AF81" s="90"/>
      <c r="AG81" s="90"/>
      <c r="AH81" s="85"/>
      <c r="AI81" s="91"/>
      <c r="AJ81" s="90"/>
      <c r="AK81" s="90"/>
      <c r="AL81" s="90"/>
      <c r="AM81" s="90"/>
      <c r="AN81" s="85"/>
      <c r="AO81" s="90"/>
      <c r="AP81" s="92"/>
      <c r="AQ81" s="92"/>
      <c r="AR81" s="93"/>
      <c r="AS81" s="63"/>
      <c r="AT81" s="65"/>
      <c r="AU81" s="66"/>
      <c r="AV81" s="65"/>
      <c r="AW81" s="65"/>
      <c r="AX81" s="65"/>
      <c r="AY81" s="63"/>
    </row>
    <row r="82" spans="1:51" ht="21.75" customHeight="1">
      <c r="A82" s="82" t="s">
        <v>76</v>
      </c>
      <c r="B82" s="83" t="str">
        <f t="shared" si="12"/>
        <v>04</v>
      </c>
      <c r="C82" s="121"/>
      <c r="D82" s="94"/>
      <c r="E82" s="69" t="s">
        <v>1261</v>
      </c>
      <c r="F82" s="165" t="s">
        <v>1262</v>
      </c>
      <c r="G82" s="366"/>
      <c r="H82" s="366"/>
      <c r="I82" s="366"/>
      <c r="J82" s="366"/>
      <c r="K82" s="366"/>
      <c r="L82" s="367"/>
      <c r="M82" s="85" t="s">
        <v>1265</v>
      </c>
      <c r="N82" s="86" t="s">
        <v>1266</v>
      </c>
      <c r="O82" s="87" t="s">
        <v>321</v>
      </c>
      <c r="P82" s="88"/>
      <c r="Q82" s="87"/>
      <c r="R82" s="136"/>
      <c r="S82" s="137"/>
      <c r="T82" s="137"/>
      <c r="U82" s="138"/>
      <c r="V82" s="89"/>
      <c r="W82" s="147" t="s">
        <v>1264</v>
      </c>
      <c r="X82" s="140"/>
      <c r="Y82" s="141"/>
      <c r="Z82" s="142"/>
      <c r="AB82" s="63"/>
      <c r="AC82" s="85"/>
      <c r="AD82" s="85"/>
      <c r="AE82" s="90"/>
      <c r="AF82" s="90"/>
      <c r="AG82" s="90"/>
      <c r="AH82" s="85"/>
      <c r="AI82" s="91"/>
      <c r="AJ82" s="90"/>
      <c r="AK82" s="90"/>
      <c r="AL82" s="90"/>
      <c r="AM82" s="90"/>
      <c r="AN82" s="85"/>
      <c r="AO82" s="90"/>
      <c r="AP82" s="92"/>
      <c r="AQ82" s="92"/>
      <c r="AR82" s="93"/>
      <c r="AS82" s="63"/>
      <c r="AT82" s="65"/>
      <c r="AU82" s="66"/>
      <c r="AV82" s="65"/>
      <c r="AW82" s="65"/>
      <c r="AX82" s="65"/>
      <c r="AY82" s="63"/>
    </row>
    <row r="83" spans="1:51" ht="62.25" customHeight="1">
      <c r="A83" s="82" t="s">
        <v>77</v>
      </c>
      <c r="B83" s="83" t="str">
        <f t="shared" si="12"/>
        <v>05</v>
      </c>
      <c r="C83" s="121"/>
      <c r="D83" s="94"/>
      <c r="E83" s="148"/>
      <c r="F83" s="148"/>
      <c r="G83" s="190" t="s">
        <v>1267</v>
      </c>
      <c r="H83" s="191"/>
      <c r="I83" s="191"/>
      <c r="J83" s="191"/>
      <c r="K83" s="191"/>
      <c r="L83" s="192"/>
      <c r="M83" s="85" t="s">
        <v>133</v>
      </c>
      <c r="N83" s="86" t="s">
        <v>133</v>
      </c>
      <c r="O83" s="87" t="s">
        <v>321</v>
      </c>
      <c r="P83" s="88"/>
      <c r="Q83" s="87" t="s">
        <v>1259</v>
      </c>
      <c r="R83" s="168" t="s">
        <v>1255</v>
      </c>
      <c r="S83" s="169"/>
      <c r="T83" s="169"/>
      <c r="U83" s="170"/>
      <c r="V83" s="89"/>
      <c r="W83" s="139" t="s">
        <v>1258</v>
      </c>
      <c r="X83" s="140"/>
      <c r="Y83" s="141"/>
      <c r="Z83" s="142"/>
      <c r="AB83" s="63"/>
      <c r="AC83" s="85"/>
      <c r="AD83" s="85"/>
      <c r="AE83" s="90"/>
      <c r="AF83" s="90"/>
      <c r="AG83" s="90"/>
      <c r="AH83" s="85"/>
      <c r="AI83" s="91"/>
      <c r="AJ83" s="90"/>
      <c r="AK83" s="90"/>
      <c r="AL83" s="90"/>
      <c r="AM83" s="90"/>
      <c r="AN83" s="85"/>
      <c r="AO83" s="90"/>
      <c r="AP83" s="92"/>
      <c r="AQ83" s="92"/>
      <c r="AR83" s="93"/>
      <c r="AS83" s="63"/>
      <c r="AT83" s="65"/>
      <c r="AU83" s="66"/>
      <c r="AV83" s="65"/>
      <c r="AW83" s="65"/>
      <c r="AX83" s="65"/>
      <c r="AY83" s="63"/>
    </row>
    <row r="84" spans="1:51" ht="13.5" customHeight="1">
      <c r="A84" s="82" t="s">
        <v>78</v>
      </c>
      <c r="B84" s="83" t="str">
        <f t="shared" si="12"/>
        <v>05</v>
      </c>
      <c r="C84" s="121"/>
      <c r="D84" s="149"/>
      <c r="E84" s="150"/>
      <c r="F84" s="151"/>
      <c r="G84" s="371" t="s">
        <v>1230</v>
      </c>
      <c r="H84" s="372"/>
      <c r="I84" s="372"/>
      <c r="J84" s="372"/>
      <c r="K84" s="372"/>
      <c r="L84" s="373"/>
      <c r="M84" s="85" t="s">
        <v>133</v>
      </c>
      <c r="N84" s="86" t="s">
        <v>133</v>
      </c>
      <c r="O84" s="87"/>
      <c r="P84" s="88"/>
      <c r="Q84" s="87"/>
      <c r="R84" s="168"/>
      <c r="S84" s="169"/>
      <c r="T84" s="169"/>
      <c r="U84" s="170"/>
      <c r="V84" s="89"/>
      <c r="W84" s="171" t="s">
        <v>1239</v>
      </c>
      <c r="X84" s="200"/>
      <c r="Y84" s="163"/>
      <c r="Z84" s="164"/>
      <c r="AB84" s="63"/>
      <c r="AC84" s="85"/>
      <c r="AD84" s="85"/>
      <c r="AE84" s="90"/>
      <c r="AF84" s="90"/>
      <c r="AG84" s="90"/>
      <c r="AH84" s="85"/>
      <c r="AI84" s="91"/>
      <c r="AJ84" s="90"/>
      <c r="AK84" s="90"/>
      <c r="AL84" s="90"/>
      <c r="AM84" s="90"/>
      <c r="AN84" s="85"/>
      <c r="AO84" s="90"/>
      <c r="AP84" s="92"/>
      <c r="AQ84" s="92"/>
      <c r="AR84" s="93"/>
      <c r="AS84" s="63"/>
      <c r="AT84" s="65"/>
      <c r="AU84" s="66"/>
      <c r="AV84" s="65"/>
      <c r="AW84" s="65"/>
      <c r="AX84" s="65"/>
      <c r="AY84" s="63"/>
    </row>
    <row r="85" spans="1:51" ht="24">
      <c r="A85" s="82" t="s">
        <v>79</v>
      </c>
      <c r="B85" s="83" t="str">
        <f t="shared" si="12"/>
        <v>06</v>
      </c>
      <c r="C85" s="121"/>
      <c r="D85" s="94"/>
      <c r="E85" s="150"/>
      <c r="F85" s="151"/>
      <c r="G85" s="152"/>
      <c r="H85" s="356" t="s">
        <v>1207</v>
      </c>
      <c r="I85" s="357"/>
      <c r="J85" s="357"/>
      <c r="K85" s="357"/>
      <c r="L85" s="358"/>
      <c r="M85" s="85" t="s">
        <v>133</v>
      </c>
      <c r="N85" s="86" t="s">
        <v>133</v>
      </c>
      <c r="O85" s="87" t="s">
        <v>321</v>
      </c>
      <c r="P85" s="88" t="s">
        <v>127</v>
      </c>
      <c r="Q85" s="103" t="s">
        <v>458</v>
      </c>
      <c r="R85" s="168" t="s">
        <v>460</v>
      </c>
      <c r="S85" s="169"/>
      <c r="T85" s="169"/>
      <c r="U85" s="170"/>
      <c r="V85" s="89"/>
      <c r="W85" s="171" t="s">
        <v>1106</v>
      </c>
      <c r="X85" s="172"/>
      <c r="Y85" s="163"/>
      <c r="Z85" s="164"/>
      <c r="AB85" s="63"/>
      <c r="AC85" s="85"/>
      <c r="AD85" s="85"/>
      <c r="AE85" s="90"/>
      <c r="AF85" s="90"/>
      <c r="AG85" s="90"/>
      <c r="AH85" s="85"/>
      <c r="AI85" s="91"/>
      <c r="AJ85" s="90"/>
      <c r="AK85" s="90"/>
      <c r="AL85" s="90"/>
      <c r="AM85" s="90"/>
      <c r="AN85" s="85"/>
      <c r="AO85" s="90"/>
      <c r="AP85" s="92"/>
      <c r="AQ85" s="92"/>
      <c r="AR85" s="93"/>
      <c r="AS85" s="63"/>
      <c r="AT85" s="65"/>
      <c r="AU85" s="66"/>
      <c r="AV85" s="65"/>
      <c r="AW85" s="65"/>
      <c r="AX85" s="65"/>
      <c r="AY85" s="63"/>
    </row>
    <row r="86" spans="1:51" ht="18" customHeight="1">
      <c r="A86" s="82" t="s">
        <v>80</v>
      </c>
      <c r="B86" s="83" t="str">
        <f t="shared" si="12"/>
        <v>06</v>
      </c>
      <c r="C86" s="121"/>
      <c r="D86" s="105"/>
      <c r="E86" s="153"/>
      <c r="F86" s="151"/>
      <c r="G86" s="152"/>
      <c r="H86" s="356" t="s">
        <v>1232</v>
      </c>
      <c r="I86" s="357"/>
      <c r="J86" s="357"/>
      <c r="K86" s="357"/>
      <c r="L86" s="358"/>
      <c r="M86" s="85" t="s">
        <v>133</v>
      </c>
      <c r="N86" s="86" t="s">
        <v>18</v>
      </c>
      <c r="O86" s="87" t="s">
        <v>321</v>
      </c>
      <c r="P86" s="88" t="s">
        <v>125</v>
      </c>
      <c r="Q86" s="85" t="s">
        <v>202</v>
      </c>
      <c r="R86" s="168"/>
      <c r="S86" s="169"/>
      <c r="T86" s="169"/>
      <c r="U86" s="170"/>
      <c r="V86" s="89"/>
      <c r="W86" s="171" t="s">
        <v>1107</v>
      </c>
      <c r="X86" s="172"/>
      <c r="Y86" s="163"/>
      <c r="Z86" s="164"/>
      <c r="AB86" s="63"/>
      <c r="AC86" s="85"/>
      <c r="AD86" s="85"/>
      <c r="AE86" s="90"/>
      <c r="AF86" s="90"/>
      <c r="AG86" s="90"/>
      <c r="AH86" s="85"/>
      <c r="AI86" s="91"/>
      <c r="AJ86" s="90"/>
      <c r="AK86" s="90"/>
      <c r="AL86" s="90"/>
      <c r="AM86" s="90"/>
      <c r="AN86" s="85"/>
      <c r="AO86" s="90"/>
      <c r="AP86" s="92"/>
      <c r="AQ86" s="92"/>
      <c r="AR86" s="93"/>
      <c r="AS86" s="63"/>
      <c r="AT86" s="65"/>
      <c r="AU86" s="66"/>
      <c r="AV86" s="65"/>
      <c r="AW86" s="65"/>
      <c r="AX86" s="65"/>
      <c r="AY86" s="63"/>
    </row>
    <row r="87" spans="1:51" ht="33.75" customHeight="1">
      <c r="A87" s="82" t="s">
        <v>81</v>
      </c>
      <c r="B87" s="83" t="str">
        <f t="shared" si="12"/>
        <v>06</v>
      </c>
      <c r="C87" s="121"/>
      <c r="D87" s="105"/>
      <c r="E87" s="153"/>
      <c r="F87" s="151"/>
      <c r="G87" s="152"/>
      <c r="H87" s="356" t="s">
        <v>1242</v>
      </c>
      <c r="I87" s="357"/>
      <c r="J87" s="357"/>
      <c r="K87" s="357"/>
      <c r="L87" s="358"/>
      <c r="M87" s="128" t="s">
        <v>133</v>
      </c>
      <c r="N87" s="129" t="s">
        <v>18</v>
      </c>
      <c r="O87" s="98" t="s">
        <v>321</v>
      </c>
      <c r="P87" s="130" t="s">
        <v>1228</v>
      </c>
      <c r="Q87" s="128" t="s">
        <v>28</v>
      </c>
      <c r="R87" s="187" t="s">
        <v>1113</v>
      </c>
      <c r="S87" s="202"/>
      <c r="T87" s="202"/>
      <c r="U87" s="203"/>
      <c r="V87" s="125"/>
      <c r="W87" s="193" t="s">
        <v>1244</v>
      </c>
      <c r="X87" s="194"/>
      <c r="Y87" s="354"/>
      <c r="Z87" s="355"/>
      <c r="AB87" s="63"/>
      <c r="AC87" s="85"/>
      <c r="AD87" s="85"/>
      <c r="AE87" s="90"/>
      <c r="AF87" s="90"/>
      <c r="AG87" s="90"/>
      <c r="AH87" s="85"/>
      <c r="AI87" s="91"/>
      <c r="AJ87" s="90"/>
      <c r="AK87" s="90"/>
      <c r="AL87" s="90"/>
      <c r="AM87" s="90"/>
      <c r="AN87" s="85"/>
      <c r="AO87" s="90"/>
      <c r="AP87" s="92"/>
      <c r="AQ87" s="92"/>
      <c r="AR87" s="93"/>
      <c r="AS87" s="63"/>
      <c r="AT87" s="65"/>
      <c r="AU87" s="66"/>
      <c r="AV87" s="65"/>
      <c r="AW87" s="65"/>
      <c r="AX87" s="65"/>
      <c r="AY87" s="63"/>
    </row>
    <row r="88" spans="1:51" ht="33.75" customHeight="1">
      <c r="A88" s="82" t="s">
        <v>82</v>
      </c>
      <c r="B88" s="83" t="str">
        <f t="shared" si="12"/>
        <v>06</v>
      </c>
      <c r="C88" s="121"/>
      <c r="D88" s="105"/>
      <c r="E88" s="153"/>
      <c r="F88" s="151"/>
      <c r="G88" s="152"/>
      <c r="H88" s="356" t="s">
        <v>1243</v>
      </c>
      <c r="I88" s="357"/>
      <c r="J88" s="357"/>
      <c r="K88" s="357"/>
      <c r="L88" s="358"/>
      <c r="M88" s="128" t="s">
        <v>133</v>
      </c>
      <c r="N88" s="129" t="s">
        <v>18</v>
      </c>
      <c r="O88" s="98" t="s">
        <v>321</v>
      </c>
      <c r="P88" s="130" t="s">
        <v>1228</v>
      </c>
      <c r="Q88" s="128" t="s">
        <v>28</v>
      </c>
      <c r="R88" s="187" t="s">
        <v>1113</v>
      </c>
      <c r="S88" s="202"/>
      <c r="T88" s="202"/>
      <c r="U88" s="203"/>
      <c r="V88" s="125"/>
      <c r="W88" s="193" t="s">
        <v>1245</v>
      </c>
      <c r="X88" s="194"/>
      <c r="Y88" s="354"/>
      <c r="Z88" s="355"/>
      <c r="AB88" s="63"/>
      <c r="AC88" s="85"/>
      <c r="AD88" s="85"/>
      <c r="AE88" s="90"/>
      <c r="AF88" s="90"/>
      <c r="AG88" s="90"/>
      <c r="AH88" s="85"/>
      <c r="AI88" s="91"/>
      <c r="AJ88" s="90"/>
      <c r="AK88" s="90"/>
      <c r="AL88" s="90"/>
      <c r="AM88" s="90"/>
      <c r="AN88" s="85"/>
      <c r="AO88" s="90"/>
      <c r="AP88" s="92"/>
      <c r="AQ88" s="92"/>
      <c r="AR88" s="93"/>
      <c r="AS88" s="63"/>
      <c r="AT88" s="65"/>
      <c r="AU88" s="66"/>
      <c r="AV88" s="65"/>
      <c r="AW88" s="65"/>
      <c r="AX88" s="65"/>
      <c r="AY88" s="63"/>
    </row>
    <row r="89" spans="1:51">
      <c r="A89" s="82" t="s">
        <v>83</v>
      </c>
      <c r="B89" s="83" t="str">
        <f t="shared" si="12"/>
        <v>06</v>
      </c>
      <c r="C89" s="121"/>
      <c r="D89" s="105"/>
      <c r="E89" s="153"/>
      <c r="F89" s="151"/>
      <c r="G89" s="152"/>
      <c r="H89" s="356" t="s">
        <v>1233</v>
      </c>
      <c r="I89" s="357"/>
      <c r="J89" s="357"/>
      <c r="K89" s="357"/>
      <c r="L89" s="358"/>
      <c r="M89" s="85" t="s">
        <v>133</v>
      </c>
      <c r="N89" s="86" t="s">
        <v>18</v>
      </c>
      <c r="O89" s="87" t="s">
        <v>321</v>
      </c>
      <c r="P89" s="88" t="s">
        <v>125</v>
      </c>
      <c r="Q89" s="85" t="s">
        <v>316</v>
      </c>
      <c r="R89" s="168"/>
      <c r="S89" s="169"/>
      <c r="T89" s="169"/>
      <c r="U89" s="170"/>
      <c r="V89" s="89"/>
      <c r="W89" s="193" t="s">
        <v>1108</v>
      </c>
      <c r="X89" s="194"/>
      <c r="Y89" s="163"/>
      <c r="Z89" s="164"/>
      <c r="AB89" s="63"/>
      <c r="AC89" s="85"/>
      <c r="AD89" s="85"/>
      <c r="AE89" s="90"/>
      <c r="AF89" s="90"/>
      <c r="AG89" s="90"/>
      <c r="AH89" s="85"/>
      <c r="AI89" s="91"/>
      <c r="AJ89" s="90"/>
      <c r="AK89" s="90"/>
      <c r="AL89" s="90"/>
      <c r="AM89" s="90"/>
      <c r="AN89" s="85"/>
      <c r="AO89" s="90"/>
      <c r="AP89" s="92"/>
      <c r="AQ89" s="92"/>
      <c r="AR89" s="93"/>
      <c r="AS89" s="63"/>
      <c r="AT89" s="65"/>
      <c r="AU89" s="66"/>
      <c r="AV89" s="65"/>
      <c r="AW89" s="65"/>
      <c r="AX89" s="65"/>
      <c r="AY89" s="63"/>
    </row>
    <row r="90" spans="1:51">
      <c r="A90" s="82" t="s">
        <v>84</v>
      </c>
      <c r="B90" s="83" t="str">
        <f t="shared" si="12"/>
        <v>06</v>
      </c>
      <c r="C90" s="121"/>
      <c r="D90" s="105"/>
      <c r="E90" s="153"/>
      <c r="F90" s="151"/>
      <c r="G90" s="154"/>
      <c r="H90" s="356" t="s">
        <v>1234</v>
      </c>
      <c r="I90" s="357"/>
      <c r="J90" s="357"/>
      <c r="K90" s="357"/>
      <c r="L90" s="358"/>
      <c r="M90" s="85" t="s">
        <v>133</v>
      </c>
      <c r="N90" s="86" t="s">
        <v>18</v>
      </c>
      <c r="O90" s="87" t="s">
        <v>321</v>
      </c>
      <c r="P90" s="88" t="s">
        <v>125</v>
      </c>
      <c r="Q90" s="85" t="s">
        <v>1104</v>
      </c>
      <c r="R90" s="168"/>
      <c r="S90" s="169"/>
      <c r="T90" s="169"/>
      <c r="U90" s="170"/>
      <c r="V90" s="89"/>
      <c r="W90" s="193" t="s">
        <v>1109</v>
      </c>
      <c r="X90" s="194"/>
      <c r="Y90" s="163"/>
      <c r="Z90" s="164"/>
      <c r="AB90" s="63"/>
      <c r="AC90" s="85"/>
      <c r="AD90" s="85"/>
      <c r="AE90" s="90"/>
      <c r="AF90" s="90"/>
      <c r="AG90" s="90"/>
      <c r="AH90" s="85"/>
      <c r="AI90" s="91"/>
      <c r="AJ90" s="90"/>
      <c r="AK90" s="90"/>
      <c r="AL90" s="90"/>
      <c r="AM90" s="90"/>
      <c r="AN90" s="85"/>
      <c r="AO90" s="90"/>
      <c r="AP90" s="92"/>
      <c r="AQ90" s="92"/>
      <c r="AR90" s="93"/>
      <c r="AS90" s="63"/>
      <c r="AT90" s="65"/>
      <c r="AU90" s="66"/>
      <c r="AV90" s="65"/>
      <c r="AW90" s="65"/>
      <c r="AX90" s="65"/>
      <c r="AY90" s="63"/>
    </row>
    <row r="91" spans="1:51" ht="29.1" customHeight="1">
      <c r="A91" s="82" t="s">
        <v>85</v>
      </c>
      <c r="B91" s="83" t="str">
        <f t="shared" si="12"/>
        <v>05</v>
      </c>
      <c r="C91" s="121"/>
      <c r="D91" s="149"/>
      <c r="E91" s="94"/>
      <c r="F91" s="94"/>
      <c r="G91" s="368" t="s">
        <v>1235</v>
      </c>
      <c r="H91" s="369"/>
      <c r="I91" s="369"/>
      <c r="J91" s="369"/>
      <c r="K91" s="369"/>
      <c r="L91" s="370"/>
      <c r="M91" s="71" t="s">
        <v>133</v>
      </c>
      <c r="N91" s="156" t="s">
        <v>133</v>
      </c>
      <c r="O91" s="70"/>
      <c r="P91" s="157"/>
      <c r="Q91" s="158"/>
      <c r="R91" s="168"/>
      <c r="S91" s="169"/>
      <c r="T91" s="169"/>
      <c r="U91" s="170"/>
      <c r="V91" s="73"/>
      <c r="W91" s="171" t="s">
        <v>1240</v>
      </c>
      <c r="X91" s="200"/>
      <c r="Y91" s="163"/>
      <c r="Z91" s="164"/>
      <c r="AB91" s="63"/>
      <c r="AC91" s="85"/>
      <c r="AD91" s="85"/>
      <c r="AE91" s="90"/>
      <c r="AF91" s="90"/>
      <c r="AG91" s="90"/>
      <c r="AH91" s="85"/>
      <c r="AI91" s="91"/>
      <c r="AJ91" s="90"/>
      <c r="AK91" s="90"/>
      <c r="AL91" s="90"/>
      <c r="AM91" s="90"/>
      <c r="AN91" s="85"/>
      <c r="AO91" s="90"/>
      <c r="AP91" s="92"/>
      <c r="AQ91" s="92"/>
      <c r="AR91" s="93"/>
      <c r="AS91" s="63"/>
      <c r="AT91" s="65"/>
      <c r="AU91" s="66"/>
      <c r="AV91" s="65"/>
      <c r="AW91" s="65"/>
      <c r="AX91" s="65"/>
      <c r="AY91" s="63"/>
    </row>
    <row r="92" spans="1:51" ht="33.75" customHeight="1">
      <c r="A92" s="82" t="s">
        <v>86</v>
      </c>
      <c r="B92" s="83" t="str">
        <f t="shared" si="12"/>
        <v>06</v>
      </c>
      <c r="C92" s="121"/>
      <c r="D92" s="94"/>
      <c r="E92" s="69"/>
      <c r="F92" s="94"/>
      <c r="G92" s="69"/>
      <c r="H92" s="356" t="s">
        <v>1329</v>
      </c>
      <c r="I92" s="357"/>
      <c r="J92" s="357"/>
      <c r="K92" s="357"/>
      <c r="L92" s="358"/>
      <c r="M92" s="85" t="s">
        <v>133</v>
      </c>
      <c r="N92" s="129" t="s">
        <v>133</v>
      </c>
      <c r="O92" s="98" t="s">
        <v>321</v>
      </c>
      <c r="P92" s="88" t="s">
        <v>127</v>
      </c>
      <c r="Q92" s="103" t="s">
        <v>458</v>
      </c>
      <c r="R92" s="168" t="s">
        <v>460</v>
      </c>
      <c r="S92" s="169"/>
      <c r="T92" s="169"/>
      <c r="U92" s="170"/>
      <c r="V92" s="125"/>
      <c r="W92" s="193" t="s">
        <v>1112</v>
      </c>
      <c r="X92" s="194"/>
      <c r="Y92" s="163"/>
      <c r="Z92" s="164"/>
      <c r="AB92" s="63"/>
      <c r="AC92" s="85"/>
      <c r="AD92" s="85"/>
      <c r="AE92" s="90"/>
      <c r="AF92" s="90"/>
      <c r="AG92" s="90"/>
      <c r="AH92" s="85"/>
      <c r="AI92" s="91"/>
      <c r="AJ92" s="90"/>
      <c r="AK92" s="90"/>
      <c r="AL92" s="90"/>
      <c r="AM92" s="90"/>
      <c r="AN92" s="85"/>
      <c r="AO92" s="90"/>
      <c r="AP92" s="92"/>
      <c r="AQ92" s="92"/>
      <c r="AR92" s="93"/>
      <c r="AS92" s="63"/>
      <c r="AT92" s="65"/>
      <c r="AU92" s="66"/>
      <c r="AV92" s="65"/>
      <c r="AW92" s="65"/>
      <c r="AX92" s="65"/>
      <c r="AY92" s="63"/>
    </row>
    <row r="93" spans="1:51" ht="13.5" customHeight="1">
      <c r="A93" s="82" t="s">
        <v>87</v>
      </c>
      <c r="B93" s="83" t="str">
        <f t="shared" ref="B93:B96" si="27">IF(C93&lt;&gt;"","01",IF(D93&lt;&gt;"","02",IF(E93&lt;&gt;"","03",IF(F93&lt;&gt;"","04",IF(G93&lt;&gt;"","05",IF(H93&lt;&gt;"","06",IF(I93&lt;&gt;"","07",IF(J93&lt;&gt;"","08",IF(K93&lt;&gt;"","09","10")))))))))</f>
        <v>06</v>
      </c>
      <c r="C93" s="121"/>
      <c r="D93" s="105"/>
      <c r="E93" s="95"/>
      <c r="F93" s="94"/>
      <c r="G93" s="69"/>
      <c r="H93" s="356" t="s">
        <v>1236</v>
      </c>
      <c r="I93" s="357"/>
      <c r="J93" s="357"/>
      <c r="K93" s="357"/>
      <c r="L93" s="358"/>
      <c r="M93" s="159" t="s">
        <v>133</v>
      </c>
      <c r="N93" s="86" t="s">
        <v>18</v>
      </c>
      <c r="O93" s="87" t="s">
        <v>321</v>
      </c>
      <c r="P93" s="88" t="s">
        <v>125</v>
      </c>
      <c r="Q93" s="85" t="s">
        <v>202</v>
      </c>
      <c r="R93" s="168"/>
      <c r="S93" s="169"/>
      <c r="T93" s="169"/>
      <c r="U93" s="170"/>
      <c r="V93" s="89"/>
      <c r="W93" s="193" t="s">
        <v>1111</v>
      </c>
      <c r="X93" s="194"/>
      <c r="Y93" s="163"/>
      <c r="Z93" s="164"/>
      <c r="AB93" s="63"/>
      <c r="AC93" s="85"/>
      <c r="AD93" s="85"/>
      <c r="AE93" s="90"/>
      <c r="AF93" s="90"/>
      <c r="AG93" s="90"/>
      <c r="AH93" s="85"/>
      <c r="AI93" s="91"/>
      <c r="AJ93" s="90"/>
      <c r="AK93" s="90"/>
      <c r="AL93" s="90"/>
      <c r="AM93" s="90"/>
      <c r="AN93" s="85"/>
      <c r="AO93" s="90"/>
      <c r="AP93" s="92"/>
      <c r="AQ93" s="92"/>
      <c r="AR93" s="93"/>
      <c r="AS93" s="63"/>
      <c r="AT93" s="65"/>
      <c r="AU93" s="66"/>
      <c r="AV93" s="65"/>
      <c r="AW93" s="65"/>
      <c r="AX93" s="65"/>
      <c r="AY93" s="63"/>
    </row>
    <row r="94" spans="1:51" ht="33.75" customHeight="1">
      <c r="A94" s="82" t="s">
        <v>88</v>
      </c>
      <c r="B94" s="83" t="str">
        <f t="shared" si="27"/>
        <v>06</v>
      </c>
      <c r="C94" s="121"/>
      <c r="D94" s="105"/>
      <c r="E94" s="95"/>
      <c r="F94" s="94"/>
      <c r="G94" s="69"/>
      <c r="H94" s="356" t="s">
        <v>1246</v>
      </c>
      <c r="I94" s="357"/>
      <c r="J94" s="357"/>
      <c r="K94" s="357"/>
      <c r="L94" s="358"/>
      <c r="M94" s="159" t="s">
        <v>133</v>
      </c>
      <c r="N94" s="86" t="s">
        <v>18</v>
      </c>
      <c r="O94" s="87" t="s">
        <v>321</v>
      </c>
      <c r="P94" s="130" t="s">
        <v>1228</v>
      </c>
      <c r="Q94" s="85" t="s">
        <v>28</v>
      </c>
      <c r="R94" s="168" t="s">
        <v>1113</v>
      </c>
      <c r="S94" s="169"/>
      <c r="T94" s="169"/>
      <c r="U94" s="170"/>
      <c r="V94" s="89"/>
      <c r="W94" s="171" t="s">
        <v>1248</v>
      </c>
      <c r="X94" s="172"/>
      <c r="Y94" s="354"/>
      <c r="Z94" s="355"/>
      <c r="AB94" s="63"/>
      <c r="AC94" s="85"/>
      <c r="AD94" s="85"/>
      <c r="AE94" s="90"/>
      <c r="AF94" s="90"/>
      <c r="AG94" s="90"/>
      <c r="AH94" s="85"/>
      <c r="AI94" s="91"/>
      <c r="AJ94" s="90"/>
      <c r="AK94" s="90"/>
      <c r="AL94" s="90"/>
      <c r="AM94" s="90"/>
      <c r="AN94" s="85"/>
      <c r="AO94" s="90"/>
      <c r="AP94" s="92"/>
      <c r="AQ94" s="92"/>
      <c r="AR94" s="93"/>
      <c r="AS94" s="63"/>
      <c r="AT94" s="65"/>
      <c r="AU94" s="66"/>
      <c r="AV94" s="65"/>
      <c r="AW94" s="65"/>
      <c r="AX94" s="65"/>
      <c r="AY94" s="63"/>
    </row>
    <row r="95" spans="1:51" ht="33.75" customHeight="1">
      <c r="A95" s="82" t="s">
        <v>89</v>
      </c>
      <c r="B95" s="83" t="str">
        <f t="shared" si="27"/>
        <v>06</v>
      </c>
      <c r="C95" s="121"/>
      <c r="D95" s="105"/>
      <c r="E95" s="95"/>
      <c r="F95" s="94"/>
      <c r="G95" s="69"/>
      <c r="H95" s="356" t="s">
        <v>1247</v>
      </c>
      <c r="I95" s="357"/>
      <c r="J95" s="357"/>
      <c r="K95" s="357"/>
      <c r="L95" s="358"/>
      <c r="M95" s="159" t="s">
        <v>133</v>
      </c>
      <c r="N95" s="86" t="s">
        <v>18</v>
      </c>
      <c r="O95" s="87" t="s">
        <v>321</v>
      </c>
      <c r="P95" s="88" t="s">
        <v>1228</v>
      </c>
      <c r="Q95" s="85" t="s">
        <v>28</v>
      </c>
      <c r="R95" s="168" t="s">
        <v>1113</v>
      </c>
      <c r="S95" s="169"/>
      <c r="T95" s="169"/>
      <c r="U95" s="170"/>
      <c r="V95" s="89"/>
      <c r="W95" s="171" t="s">
        <v>1249</v>
      </c>
      <c r="X95" s="172"/>
      <c r="Y95" s="354"/>
      <c r="Z95" s="355"/>
      <c r="AB95" s="63"/>
      <c r="AC95" s="85"/>
      <c r="AD95" s="85"/>
      <c r="AE95" s="90"/>
      <c r="AF95" s="90"/>
      <c r="AG95" s="90"/>
      <c r="AH95" s="85"/>
      <c r="AI95" s="91"/>
      <c r="AJ95" s="90"/>
      <c r="AK95" s="90"/>
      <c r="AL95" s="90"/>
      <c r="AM95" s="90"/>
      <c r="AN95" s="85"/>
      <c r="AO95" s="90"/>
      <c r="AP95" s="92"/>
      <c r="AQ95" s="92"/>
      <c r="AR95" s="93"/>
      <c r="AS95" s="63"/>
      <c r="AT95" s="65"/>
      <c r="AU95" s="66"/>
      <c r="AV95" s="65"/>
      <c r="AW95" s="65"/>
      <c r="AX95" s="65"/>
      <c r="AY95" s="63"/>
    </row>
    <row r="96" spans="1:51">
      <c r="A96" s="82" t="s">
        <v>90</v>
      </c>
      <c r="B96" s="83" t="str">
        <f t="shared" si="27"/>
        <v>06</v>
      </c>
      <c r="C96" s="121"/>
      <c r="D96" s="105"/>
      <c r="E96" s="95"/>
      <c r="F96" s="94"/>
      <c r="G96" s="69"/>
      <c r="H96" s="356" t="s">
        <v>1237</v>
      </c>
      <c r="I96" s="357"/>
      <c r="J96" s="357"/>
      <c r="K96" s="357"/>
      <c r="L96" s="358"/>
      <c r="M96" s="159" t="s">
        <v>133</v>
      </c>
      <c r="N96" s="160" t="s">
        <v>18</v>
      </c>
      <c r="O96" s="158" t="s">
        <v>321</v>
      </c>
      <c r="P96" s="157" t="s">
        <v>125</v>
      </c>
      <c r="Q96" s="159" t="s">
        <v>316</v>
      </c>
      <c r="R96" s="361"/>
      <c r="S96" s="362"/>
      <c r="T96" s="362"/>
      <c r="U96" s="363"/>
      <c r="V96" s="96"/>
      <c r="W96" s="364" t="s">
        <v>1110</v>
      </c>
      <c r="X96" s="365"/>
      <c r="Y96" s="163"/>
      <c r="Z96" s="164"/>
      <c r="AB96" s="63"/>
      <c r="AC96" s="85"/>
      <c r="AD96" s="85"/>
      <c r="AE96" s="90"/>
      <c r="AF96" s="90"/>
      <c r="AG96" s="90"/>
      <c r="AH96" s="85"/>
      <c r="AI96" s="91"/>
      <c r="AJ96" s="90"/>
      <c r="AK96" s="90"/>
      <c r="AL96" s="90"/>
      <c r="AM96" s="90"/>
      <c r="AN96" s="85"/>
      <c r="AO96" s="90"/>
      <c r="AP96" s="92"/>
      <c r="AQ96" s="92"/>
      <c r="AR96" s="93"/>
      <c r="AS96" s="63"/>
      <c r="AT96" s="65"/>
      <c r="AU96" s="66"/>
      <c r="AV96" s="65"/>
      <c r="AW96" s="65"/>
      <c r="AX96" s="65"/>
      <c r="AY96" s="63"/>
    </row>
    <row r="97" spans="1:50">
      <c r="A97" s="82" t="s">
        <v>91</v>
      </c>
      <c r="B97" s="83" t="str">
        <f t="shared" ref="B97" si="28">IF(C97&lt;&gt;"","01",IF(D97&lt;&gt;"","02",IF(E97&lt;&gt;"","03",IF(F97&lt;&gt;"","04",IF(G97&lt;&gt;"","05",IF(H97&lt;&gt;"","06",IF(I97&lt;&gt;"","07",IF(J97&lt;&gt;"","08",IF(K97&lt;&gt;"","09","10")))))))))</f>
        <v>06</v>
      </c>
      <c r="D97" s="105"/>
      <c r="E97" s="69"/>
      <c r="F97" s="94"/>
      <c r="G97" s="97"/>
      <c r="H97" s="356" t="s">
        <v>1238</v>
      </c>
      <c r="I97" s="357"/>
      <c r="J97" s="357"/>
      <c r="K97" s="357"/>
      <c r="L97" s="358"/>
      <c r="M97" s="159" t="s">
        <v>133</v>
      </c>
      <c r="N97" s="85" t="s">
        <v>18</v>
      </c>
      <c r="O97" s="98" t="s">
        <v>321</v>
      </c>
      <c r="P97" s="130" t="s">
        <v>125</v>
      </c>
      <c r="Q97" s="128" t="s">
        <v>1104</v>
      </c>
      <c r="R97" s="187"/>
      <c r="S97" s="202"/>
      <c r="T97" s="202"/>
      <c r="U97" s="203"/>
      <c r="V97" s="125"/>
      <c r="W97" s="193" t="s">
        <v>1241</v>
      </c>
      <c r="X97" s="194"/>
      <c r="Y97" s="359"/>
      <c r="Z97" s="360"/>
      <c r="AB97" s="63"/>
      <c r="AT97" s="119"/>
      <c r="AU97" s="63"/>
      <c r="AV97" s="119"/>
      <c r="AW97" s="119"/>
      <c r="AX97" s="119"/>
    </row>
    <row r="98" spans="1:50">
      <c r="AT98" s="119"/>
      <c r="AU98" s="63"/>
      <c r="AV98" s="119"/>
      <c r="AW98" s="119"/>
      <c r="AX98" s="119"/>
    </row>
    <row r="99" spans="1:50">
      <c r="AT99" s="119"/>
      <c r="AU99" s="63"/>
      <c r="AV99" s="119"/>
      <c r="AW99" s="119"/>
      <c r="AX99" s="119"/>
    </row>
    <row r="100" spans="1:50">
      <c r="AT100" s="119"/>
      <c r="AU100" s="63"/>
      <c r="AV100" s="119"/>
      <c r="AW100" s="119"/>
      <c r="AX100" s="119"/>
    </row>
    <row r="101" spans="1:50">
      <c r="AT101" s="119"/>
      <c r="AU101" s="63"/>
      <c r="AV101" s="119"/>
      <c r="AW101" s="119"/>
      <c r="AX101" s="119"/>
    </row>
    <row r="102" spans="1:50">
      <c r="AT102" s="119"/>
      <c r="AU102" s="63"/>
      <c r="AV102" s="119"/>
      <c r="AW102" s="119"/>
      <c r="AX102" s="119"/>
    </row>
    <row r="103" spans="1:50">
      <c r="AT103" s="119"/>
      <c r="AU103" s="63"/>
      <c r="AV103" s="119"/>
      <c r="AW103" s="119"/>
      <c r="AX103" s="119"/>
    </row>
    <row r="104" spans="1:50">
      <c r="AT104" s="119"/>
      <c r="AU104" s="63"/>
      <c r="AV104" s="119"/>
      <c r="AW104" s="119"/>
      <c r="AX104" s="119"/>
    </row>
    <row r="105" spans="1:50">
      <c r="AT105" s="119"/>
      <c r="AU105" s="63"/>
      <c r="AV105" s="119"/>
      <c r="AW105" s="119"/>
      <c r="AX105" s="119"/>
    </row>
    <row r="106" spans="1:50">
      <c r="AT106" s="119"/>
      <c r="AU106" s="63"/>
      <c r="AV106" s="119"/>
      <c r="AW106" s="119"/>
      <c r="AX106" s="119"/>
    </row>
    <row r="107" spans="1:50">
      <c r="AT107" s="119"/>
      <c r="AU107" s="63"/>
      <c r="AV107" s="119"/>
      <c r="AW107" s="119"/>
      <c r="AX107" s="119"/>
    </row>
    <row r="108" spans="1:50">
      <c r="AT108" s="119"/>
      <c r="AU108" s="63"/>
      <c r="AV108" s="119"/>
      <c r="AW108" s="119"/>
      <c r="AX108" s="119"/>
    </row>
    <row r="109" spans="1:50">
      <c r="AT109" s="119"/>
      <c r="AU109" s="63"/>
      <c r="AV109" s="119"/>
      <c r="AW109" s="119"/>
      <c r="AX109" s="119"/>
    </row>
    <row r="110" spans="1:50">
      <c r="AT110" s="119"/>
      <c r="AU110" s="63"/>
      <c r="AV110" s="119"/>
      <c r="AW110" s="119"/>
      <c r="AX110" s="119"/>
    </row>
    <row r="111" spans="1:50">
      <c r="AT111" s="119"/>
      <c r="AU111" s="63"/>
      <c r="AV111" s="119"/>
      <c r="AW111" s="119"/>
      <c r="AX111" s="119"/>
    </row>
    <row r="112" spans="1:50">
      <c r="AT112" s="119"/>
      <c r="AU112" s="63"/>
      <c r="AV112" s="119"/>
      <c r="AW112" s="119"/>
      <c r="AX112" s="119"/>
    </row>
    <row r="113" spans="46:50">
      <c r="AT113" s="119"/>
      <c r="AU113" s="63"/>
      <c r="AV113" s="119"/>
      <c r="AW113" s="119"/>
      <c r="AX113" s="119"/>
    </row>
    <row r="114" spans="46:50">
      <c r="AT114" s="119"/>
      <c r="AU114" s="63"/>
      <c r="AV114" s="119"/>
      <c r="AW114" s="119"/>
      <c r="AX114" s="119"/>
    </row>
    <row r="115" spans="46:50">
      <c r="AT115" s="119"/>
      <c r="AU115" s="63"/>
      <c r="AV115" s="119"/>
      <c r="AW115" s="119"/>
      <c r="AX115" s="119"/>
    </row>
    <row r="116" spans="46:50">
      <c r="AT116" s="119"/>
      <c r="AU116" s="63"/>
      <c r="AV116" s="119"/>
      <c r="AW116" s="119"/>
      <c r="AX116" s="119"/>
    </row>
    <row r="117" spans="46:50">
      <c r="AT117" s="119"/>
      <c r="AU117" s="63"/>
      <c r="AV117" s="119"/>
      <c r="AW117" s="119"/>
      <c r="AX117" s="119"/>
    </row>
    <row r="118" spans="46:50">
      <c r="AT118" s="119"/>
      <c r="AU118" s="63"/>
      <c r="AV118" s="119"/>
      <c r="AW118" s="119"/>
      <c r="AX118" s="119"/>
    </row>
    <row r="119" spans="46:50">
      <c r="AT119" s="119"/>
      <c r="AU119" s="63"/>
      <c r="AV119" s="119"/>
      <c r="AW119" s="119"/>
      <c r="AX119" s="119"/>
    </row>
    <row r="120" spans="46:50">
      <c r="AT120" s="119"/>
      <c r="AU120" s="63"/>
      <c r="AV120" s="119"/>
      <c r="AW120" s="119"/>
      <c r="AX120" s="119"/>
    </row>
    <row r="121" spans="46:50">
      <c r="AT121" s="119"/>
      <c r="AU121" s="63"/>
      <c r="AV121" s="119"/>
      <c r="AW121" s="119"/>
      <c r="AX121" s="119"/>
    </row>
    <row r="122" spans="46:50">
      <c r="AT122" s="119"/>
      <c r="AU122" s="63"/>
      <c r="AV122" s="119"/>
      <c r="AW122" s="119"/>
      <c r="AX122" s="119"/>
    </row>
    <row r="123" spans="46:50">
      <c r="AT123" s="119"/>
      <c r="AU123" s="63"/>
      <c r="AV123" s="119"/>
      <c r="AW123" s="119"/>
      <c r="AX123" s="119"/>
    </row>
    <row r="124" spans="46:50">
      <c r="AT124" s="119"/>
      <c r="AU124" s="63"/>
      <c r="AV124" s="119"/>
      <c r="AW124" s="119"/>
      <c r="AX124" s="119"/>
    </row>
    <row r="125" spans="46:50">
      <c r="AT125" s="119"/>
      <c r="AU125" s="63"/>
      <c r="AV125" s="119"/>
      <c r="AW125" s="119"/>
      <c r="AX125" s="119"/>
    </row>
    <row r="126" spans="46:50">
      <c r="AT126" s="119"/>
      <c r="AU126" s="63"/>
      <c r="AV126" s="119"/>
      <c r="AW126" s="119"/>
      <c r="AX126" s="119"/>
    </row>
    <row r="127" spans="46:50">
      <c r="AT127" s="119"/>
      <c r="AU127" s="63"/>
      <c r="AV127" s="119"/>
      <c r="AW127" s="119"/>
      <c r="AX127" s="119"/>
    </row>
    <row r="128" spans="46:50">
      <c r="AT128" s="119"/>
      <c r="AU128" s="63"/>
      <c r="AV128" s="119"/>
      <c r="AW128" s="119"/>
      <c r="AX128" s="119"/>
    </row>
    <row r="129" spans="46:50">
      <c r="AT129" s="119"/>
      <c r="AU129" s="63"/>
      <c r="AV129" s="119"/>
      <c r="AW129" s="119"/>
      <c r="AX129" s="119"/>
    </row>
    <row r="130" spans="46:50">
      <c r="AT130" s="119"/>
      <c r="AU130" s="63"/>
      <c r="AV130" s="119"/>
      <c r="AW130" s="119"/>
      <c r="AX130" s="119"/>
    </row>
    <row r="131" spans="46:50">
      <c r="AT131" s="119"/>
      <c r="AU131" s="63"/>
      <c r="AV131" s="119"/>
      <c r="AW131" s="119"/>
      <c r="AX131" s="119"/>
    </row>
    <row r="132" spans="46:50">
      <c r="AT132" s="119"/>
      <c r="AU132" s="63"/>
      <c r="AV132" s="119"/>
      <c r="AW132" s="119"/>
      <c r="AX132" s="119"/>
    </row>
    <row r="133" spans="46:50">
      <c r="AT133" s="119"/>
      <c r="AU133" s="63"/>
      <c r="AV133" s="119"/>
      <c r="AW133" s="119"/>
      <c r="AX133" s="119"/>
    </row>
    <row r="134" spans="46:50">
      <c r="AT134" s="119"/>
      <c r="AU134" s="63"/>
      <c r="AV134" s="119"/>
      <c r="AW134" s="119"/>
      <c r="AX134" s="119"/>
    </row>
    <row r="135" spans="46:50">
      <c r="AT135" s="119"/>
      <c r="AU135" s="63"/>
      <c r="AV135" s="119"/>
      <c r="AW135" s="119"/>
      <c r="AX135" s="119"/>
    </row>
    <row r="136" spans="46:50">
      <c r="AT136" s="119"/>
      <c r="AU136" s="63"/>
      <c r="AV136" s="119"/>
      <c r="AW136" s="119"/>
      <c r="AX136" s="119"/>
    </row>
    <row r="137" spans="46:50">
      <c r="AT137" s="119"/>
      <c r="AU137" s="63"/>
      <c r="AV137" s="119"/>
      <c r="AW137" s="119"/>
      <c r="AX137" s="119"/>
    </row>
    <row r="138" spans="46:50">
      <c r="AT138" s="119"/>
      <c r="AU138" s="63"/>
      <c r="AV138" s="119"/>
      <c r="AW138" s="119"/>
      <c r="AX138" s="119"/>
    </row>
    <row r="139" spans="46:50">
      <c r="AT139" s="119"/>
      <c r="AU139" s="63"/>
      <c r="AV139" s="119"/>
      <c r="AW139" s="119"/>
      <c r="AX139" s="119"/>
    </row>
    <row r="140" spans="46:50">
      <c r="AT140" s="119"/>
      <c r="AU140" s="63"/>
      <c r="AV140" s="119"/>
      <c r="AW140" s="119"/>
      <c r="AX140" s="119"/>
    </row>
    <row r="141" spans="46:50">
      <c r="AT141" s="119"/>
      <c r="AU141" s="63"/>
      <c r="AV141" s="119"/>
      <c r="AW141" s="119"/>
      <c r="AX141" s="119"/>
    </row>
    <row r="142" spans="46:50">
      <c r="AT142" s="119"/>
      <c r="AU142" s="63"/>
      <c r="AV142" s="119"/>
      <c r="AW142" s="119"/>
      <c r="AX142" s="119"/>
    </row>
    <row r="143" spans="46:50">
      <c r="AT143" s="119"/>
      <c r="AU143" s="63"/>
      <c r="AV143" s="119"/>
      <c r="AW143" s="119"/>
      <c r="AX143" s="119"/>
    </row>
    <row r="144" spans="46:50">
      <c r="AT144" s="119"/>
      <c r="AU144" s="63"/>
      <c r="AV144" s="119"/>
      <c r="AW144" s="119"/>
      <c r="AX144" s="119"/>
    </row>
    <row r="145" spans="46:50">
      <c r="AT145" s="119"/>
      <c r="AU145" s="63"/>
      <c r="AV145" s="119"/>
      <c r="AW145" s="119"/>
      <c r="AX145" s="119"/>
    </row>
    <row r="146" spans="46:50">
      <c r="AT146" s="119"/>
      <c r="AU146" s="63"/>
      <c r="AV146" s="119"/>
      <c r="AW146" s="119"/>
      <c r="AX146" s="119"/>
    </row>
    <row r="147" spans="46:50">
      <c r="AT147" s="119"/>
      <c r="AU147" s="63"/>
      <c r="AV147" s="119"/>
      <c r="AW147" s="119"/>
      <c r="AX147" s="119"/>
    </row>
    <row r="148" spans="46:50">
      <c r="AT148" s="119"/>
      <c r="AU148" s="63"/>
      <c r="AV148" s="119"/>
      <c r="AW148" s="119"/>
      <c r="AX148" s="119"/>
    </row>
    <row r="149" spans="46:50">
      <c r="AT149" s="119"/>
      <c r="AU149" s="63"/>
      <c r="AV149" s="119"/>
      <c r="AW149" s="119"/>
      <c r="AX149" s="119"/>
    </row>
    <row r="150" spans="46:50">
      <c r="AT150" s="119"/>
      <c r="AU150" s="63"/>
      <c r="AV150" s="119"/>
      <c r="AW150" s="119"/>
      <c r="AX150" s="119"/>
    </row>
    <row r="151" spans="46:50">
      <c r="AT151" s="119"/>
      <c r="AU151" s="63"/>
      <c r="AV151" s="119"/>
      <c r="AW151" s="119"/>
      <c r="AX151" s="119"/>
    </row>
    <row r="152" spans="46:50">
      <c r="AT152" s="119"/>
      <c r="AU152" s="63"/>
      <c r="AV152" s="119"/>
      <c r="AW152" s="119"/>
      <c r="AX152" s="119"/>
    </row>
    <row r="153" spans="46:50">
      <c r="AT153" s="119"/>
      <c r="AU153" s="63"/>
      <c r="AV153" s="119"/>
      <c r="AW153" s="119"/>
      <c r="AX153" s="119"/>
    </row>
    <row r="154" spans="46:50">
      <c r="AT154" s="119"/>
      <c r="AU154" s="63"/>
      <c r="AV154" s="119"/>
      <c r="AW154" s="119"/>
      <c r="AX154" s="119"/>
    </row>
    <row r="155" spans="46:50">
      <c r="AT155" s="119"/>
      <c r="AU155" s="63"/>
      <c r="AV155" s="119"/>
      <c r="AW155" s="119"/>
      <c r="AX155" s="119"/>
    </row>
    <row r="156" spans="46:50">
      <c r="AT156" s="119"/>
      <c r="AU156" s="63"/>
      <c r="AV156" s="119"/>
      <c r="AW156" s="119"/>
      <c r="AX156" s="119"/>
    </row>
    <row r="157" spans="46:50">
      <c r="AT157" s="119"/>
      <c r="AU157" s="63"/>
      <c r="AV157" s="119"/>
      <c r="AW157" s="119"/>
      <c r="AX157" s="119"/>
    </row>
    <row r="158" spans="46:50">
      <c r="AT158" s="119"/>
      <c r="AU158" s="63"/>
      <c r="AV158" s="119"/>
      <c r="AW158" s="119"/>
      <c r="AX158" s="119"/>
    </row>
    <row r="159" spans="46:50">
      <c r="AT159" s="119"/>
      <c r="AU159" s="63"/>
      <c r="AV159" s="119"/>
      <c r="AW159" s="119"/>
      <c r="AX159" s="119"/>
    </row>
    <row r="160" spans="46:50">
      <c r="AT160" s="119"/>
      <c r="AU160" s="63"/>
      <c r="AV160" s="119"/>
      <c r="AW160" s="119"/>
      <c r="AX160" s="119"/>
    </row>
    <row r="161" spans="50:50">
      <c r="AX161" s="119" t="str">
        <f>IF(AT161&lt;&gt;"","XmlConstantGhg1."&amp;AT161,"")</f>
        <v/>
      </c>
    </row>
    <row r="162" spans="50:50">
      <c r="AX162" s="119" t="str">
        <f>IF(AT162&lt;&gt;"","XmlConstantGhg1."&amp;AT162,"")</f>
        <v/>
      </c>
    </row>
    <row r="163" spans="50:50">
      <c r="AX163" s="119" t="str">
        <f>IF(AT163&lt;&gt;"","XmlConstantGhg1."&amp;AT163,"")</f>
        <v/>
      </c>
    </row>
    <row r="164" spans="50:50">
      <c r="AX164" s="119" t="str">
        <f>IF(AT164&lt;&gt;"","XmlConstantGhg1."&amp;AT164,"")</f>
        <v/>
      </c>
    </row>
    <row r="165" spans="50:50">
      <c r="AX165" s="119" t="str">
        <f>IF(AT165&lt;&gt;"","XmlConstantGhg1."&amp;AT165,"")</f>
        <v/>
      </c>
    </row>
  </sheetData>
  <autoFilter ref="A6:AX77" xr:uid="{00000000-0009-0000-0000-000004000000}">
    <filterColumn colId="17" showButton="0"/>
    <filterColumn colId="18" showButton="0"/>
    <filterColumn colId="19" showButton="0"/>
    <filterColumn colId="22" showButton="0"/>
    <filterColumn colId="24" showButton="0"/>
  </autoFilter>
  <mergeCells count="396">
    <mergeCell ref="W94:X94"/>
    <mergeCell ref="W95:X95"/>
    <mergeCell ref="W96:X96"/>
    <mergeCell ref="E81:L81"/>
    <mergeCell ref="H87:L87"/>
    <mergeCell ref="R88:U88"/>
    <mergeCell ref="Y88:Z88"/>
    <mergeCell ref="H94:L94"/>
    <mergeCell ref="R94:U94"/>
    <mergeCell ref="Y94:Z94"/>
    <mergeCell ref="R95:U95"/>
    <mergeCell ref="Y95:Z95"/>
    <mergeCell ref="R96:U96"/>
    <mergeCell ref="Y96:Z96"/>
    <mergeCell ref="R93:U93"/>
    <mergeCell ref="W93:X93"/>
    <mergeCell ref="Y93:Z93"/>
    <mergeCell ref="R90:U90"/>
    <mergeCell ref="W90:X90"/>
    <mergeCell ref="Y90:Z90"/>
    <mergeCell ref="R92:U92"/>
    <mergeCell ref="W92:X92"/>
    <mergeCell ref="Y92:Z92"/>
    <mergeCell ref="R89:U89"/>
    <mergeCell ref="W89:X89"/>
    <mergeCell ref="Y89:Z89"/>
    <mergeCell ref="R31:U31"/>
    <mergeCell ref="W31:X31"/>
    <mergeCell ref="Y31:Z31"/>
    <mergeCell ref="W88:X88"/>
    <mergeCell ref="W42:X42"/>
    <mergeCell ref="W43:X43"/>
    <mergeCell ref="W55:X55"/>
    <mergeCell ref="W56:X56"/>
    <mergeCell ref="W84:X84"/>
    <mergeCell ref="Y84:Z84"/>
    <mergeCell ref="R32:U32"/>
    <mergeCell ref="R33:U33"/>
    <mergeCell ref="Y32:Z32"/>
    <mergeCell ref="Y33:Z33"/>
    <mergeCell ref="Y77:Z77"/>
    <mergeCell ref="Y65:Z65"/>
    <mergeCell ref="Y66:Z66"/>
    <mergeCell ref="Y73:Z73"/>
    <mergeCell ref="Y74:Z74"/>
    <mergeCell ref="Y75:Z75"/>
    <mergeCell ref="W73:X73"/>
    <mergeCell ref="W61:X61"/>
    <mergeCell ref="R91:U91"/>
    <mergeCell ref="W91:X91"/>
    <mergeCell ref="Y91:Z91"/>
    <mergeCell ref="Y42:Z42"/>
    <mergeCell ref="Y53:Z53"/>
    <mergeCell ref="W54:X54"/>
    <mergeCell ref="W44:X44"/>
    <mergeCell ref="W34:X34"/>
    <mergeCell ref="Y34:Z34"/>
    <mergeCell ref="W39:X39"/>
    <mergeCell ref="W40:X40"/>
    <mergeCell ref="W41:X41"/>
    <mergeCell ref="R35:U35"/>
    <mergeCell ref="R36:U36"/>
    <mergeCell ref="R37:U37"/>
    <mergeCell ref="R66:U66"/>
    <mergeCell ref="R62:U62"/>
    <mergeCell ref="R63:U63"/>
    <mergeCell ref="R65:U65"/>
    <mergeCell ref="R38:U38"/>
    <mergeCell ref="R64:U64"/>
    <mergeCell ref="R54:U54"/>
    <mergeCell ref="R44:U44"/>
    <mergeCell ref="R34:U34"/>
    <mergeCell ref="G72:L72"/>
    <mergeCell ref="R72:U72"/>
    <mergeCell ref="W72:X72"/>
    <mergeCell ref="Y72:Z72"/>
    <mergeCell ref="F69:L69"/>
    <mergeCell ref="R69:U69"/>
    <mergeCell ref="W69:X69"/>
    <mergeCell ref="Y69:Z69"/>
    <mergeCell ref="G70:L70"/>
    <mergeCell ref="R70:U70"/>
    <mergeCell ref="W70:X70"/>
    <mergeCell ref="Y70:Z70"/>
    <mergeCell ref="G71:L71"/>
    <mergeCell ref="R71:U71"/>
    <mergeCell ref="W71:X71"/>
    <mergeCell ref="AX4:AX6"/>
    <mergeCell ref="AD4:AD6"/>
    <mergeCell ref="AG4:AG6"/>
    <mergeCell ref="AH4:AH6"/>
    <mergeCell ref="AI4:AI6"/>
    <mergeCell ref="AN4:AN6"/>
    <mergeCell ref="AO4:AQ4"/>
    <mergeCell ref="AR4:AR6"/>
    <mergeCell ref="AW4:AW5"/>
    <mergeCell ref="AJ4:AJ6"/>
    <mergeCell ref="AK4:AK6"/>
    <mergeCell ref="AL4:AL6"/>
    <mergeCell ref="AM4:AM6"/>
    <mergeCell ref="AT4:AT5"/>
    <mergeCell ref="AU4:AU5"/>
    <mergeCell ref="AV4:AV5"/>
    <mergeCell ref="G77:L77"/>
    <mergeCell ref="R11:U11"/>
    <mergeCell ref="R13:U13"/>
    <mergeCell ref="E33:L33"/>
    <mergeCell ref="E36:L36"/>
    <mergeCell ref="E37:L37"/>
    <mergeCell ref="R74:U74"/>
    <mergeCell ref="R77:U77"/>
    <mergeCell ref="R41:U41"/>
    <mergeCell ref="R43:U43"/>
    <mergeCell ref="R61:U61"/>
    <mergeCell ref="E41:L41"/>
    <mergeCell ref="R42:U42"/>
    <mergeCell ref="F75:L75"/>
    <mergeCell ref="E74:L74"/>
    <mergeCell ref="D73:L73"/>
    <mergeCell ref="G64:L64"/>
    <mergeCell ref="G65:L65"/>
    <mergeCell ref="G66:L66"/>
    <mergeCell ref="F63:L63"/>
    <mergeCell ref="E62:L62"/>
    <mergeCell ref="R16:U16"/>
    <mergeCell ref="D67:L67"/>
    <mergeCell ref="E44:L44"/>
    <mergeCell ref="C7:L7"/>
    <mergeCell ref="R7:U7"/>
    <mergeCell ref="E39:L39"/>
    <mergeCell ref="E40:L40"/>
    <mergeCell ref="R20:U20"/>
    <mergeCell ref="R18:U18"/>
    <mergeCell ref="R28:U28"/>
    <mergeCell ref="E20:L20"/>
    <mergeCell ref="E21:L21"/>
    <mergeCell ref="E22:L22"/>
    <mergeCell ref="E23:L23"/>
    <mergeCell ref="E24:L24"/>
    <mergeCell ref="R8:U8"/>
    <mergeCell ref="R9:U9"/>
    <mergeCell ref="R10:U10"/>
    <mergeCell ref="R14:U14"/>
    <mergeCell ref="R15:U15"/>
    <mergeCell ref="R17:U17"/>
    <mergeCell ref="R25:U25"/>
    <mergeCell ref="R24:U24"/>
    <mergeCell ref="R26:U26"/>
    <mergeCell ref="R27:U27"/>
    <mergeCell ref="R23:U23"/>
    <mergeCell ref="R29:U29"/>
    <mergeCell ref="R30:U30"/>
    <mergeCell ref="R19:U19"/>
    <mergeCell ref="D61:L61"/>
    <mergeCell ref="E42:L42"/>
    <mergeCell ref="E38:L38"/>
    <mergeCell ref="E43:L43"/>
    <mergeCell ref="R21:U21"/>
    <mergeCell ref="R22:U22"/>
    <mergeCell ref="E35:L35"/>
    <mergeCell ref="D55:L55"/>
    <mergeCell ref="R55:U55"/>
    <mergeCell ref="E56:L56"/>
    <mergeCell ref="R56:U56"/>
    <mergeCell ref="F57:L57"/>
    <mergeCell ref="R57:U57"/>
    <mergeCell ref="G58:L58"/>
    <mergeCell ref="R58:U58"/>
    <mergeCell ref="G59:L59"/>
    <mergeCell ref="R59:U59"/>
    <mergeCell ref="R39:U39"/>
    <mergeCell ref="R40:U40"/>
    <mergeCell ref="G60:L60"/>
    <mergeCell ref="R60:U60"/>
    <mergeCell ref="E34:L34"/>
    <mergeCell ref="A1:L2"/>
    <mergeCell ref="M1:N1"/>
    <mergeCell ref="P1:U1"/>
    <mergeCell ref="V1:V2"/>
    <mergeCell ref="M2:N2"/>
    <mergeCell ref="P2:U2"/>
    <mergeCell ref="W3:X6"/>
    <mergeCell ref="Y3:Z6"/>
    <mergeCell ref="P3:P4"/>
    <mergeCell ref="A3:A6"/>
    <mergeCell ref="B3:B6"/>
    <mergeCell ref="C3:L5"/>
    <mergeCell ref="M3:N4"/>
    <mergeCell ref="O3:O4"/>
    <mergeCell ref="Q4:Q5"/>
    <mergeCell ref="V4:V6"/>
    <mergeCell ref="M5:N5"/>
    <mergeCell ref="P5:P6"/>
    <mergeCell ref="R3:U6"/>
    <mergeCell ref="R12:U12"/>
    <mergeCell ref="W7:X7"/>
    <mergeCell ref="W8:X8"/>
    <mergeCell ref="W9:X9"/>
    <mergeCell ref="W10:X10"/>
    <mergeCell ref="W11:X11"/>
    <mergeCell ref="W12:X12"/>
    <mergeCell ref="W13:X13"/>
    <mergeCell ref="W14:X14"/>
    <mergeCell ref="C8:L8"/>
    <mergeCell ref="C9:L9"/>
    <mergeCell ref="C10:L10"/>
    <mergeCell ref="D32:L32"/>
    <mergeCell ref="F27:L27"/>
    <mergeCell ref="F28:L28"/>
    <mergeCell ref="F29:L29"/>
    <mergeCell ref="F30:L30"/>
    <mergeCell ref="E12:L12"/>
    <mergeCell ref="E13:L13"/>
    <mergeCell ref="E14:L14"/>
    <mergeCell ref="E15:L15"/>
    <mergeCell ref="E16:L16"/>
    <mergeCell ref="E17:L17"/>
    <mergeCell ref="E18:L18"/>
    <mergeCell ref="E19:L19"/>
    <mergeCell ref="E25:L25"/>
    <mergeCell ref="E26:L26"/>
    <mergeCell ref="D11:L11"/>
    <mergeCell ref="F31:L31"/>
    <mergeCell ref="Y28:Z28"/>
    <mergeCell ref="Y61:Z61"/>
    <mergeCell ref="Y62:Z62"/>
    <mergeCell ref="Y63:Z63"/>
    <mergeCell ref="Y64:Z64"/>
    <mergeCell ref="Y55:Z55"/>
    <mergeCell ref="Y56:Z56"/>
    <mergeCell ref="Y57:Z57"/>
    <mergeCell ref="Y58:Z58"/>
    <mergeCell ref="Y59:Z59"/>
    <mergeCell ref="Y39:Z39"/>
    <mergeCell ref="Y40:Z40"/>
    <mergeCell ref="Y41:Z41"/>
    <mergeCell ref="Y29:Z29"/>
    <mergeCell ref="Y30:Z30"/>
    <mergeCell ref="Y35:Z35"/>
    <mergeCell ref="Y36:Z36"/>
    <mergeCell ref="Y37:Z37"/>
    <mergeCell ref="Y54:Z54"/>
    <mergeCell ref="Y44:Z44"/>
    <mergeCell ref="Y43:Z43"/>
    <mergeCell ref="Y49:Z49"/>
    <mergeCell ref="W23:X23"/>
    <mergeCell ref="W24:X24"/>
    <mergeCell ref="W25:X25"/>
    <mergeCell ref="W15:X15"/>
    <mergeCell ref="W16:X16"/>
    <mergeCell ref="W18:X18"/>
    <mergeCell ref="W19:X19"/>
    <mergeCell ref="W20:X20"/>
    <mergeCell ref="W21:X21"/>
    <mergeCell ref="W17:X17"/>
    <mergeCell ref="W22:X22"/>
    <mergeCell ref="AD2:AR2"/>
    <mergeCell ref="AD3:AI3"/>
    <mergeCell ref="AJ3:AR3"/>
    <mergeCell ref="AE4:AE6"/>
    <mergeCell ref="AF4:AF6"/>
    <mergeCell ref="W36:X36"/>
    <mergeCell ref="W37:X37"/>
    <mergeCell ref="W38:X38"/>
    <mergeCell ref="W27:X27"/>
    <mergeCell ref="W28:X28"/>
    <mergeCell ref="W29:X29"/>
    <mergeCell ref="W30:X30"/>
    <mergeCell ref="W32:X32"/>
    <mergeCell ref="Y7:Z7"/>
    <mergeCell ref="Y8:Z8"/>
    <mergeCell ref="Y9:Z9"/>
    <mergeCell ref="Y10:Z10"/>
    <mergeCell ref="Y11:Z11"/>
    <mergeCell ref="Y12:Z12"/>
    <mergeCell ref="Y25:Z25"/>
    <mergeCell ref="W33:X33"/>
    <mergeCell ref="W35:X35"/>
    <mergeCell ref="Y38:Z38"/>
    <mergeCell ref="W26:X26"/>
    <mergeCell ref="Y26:Z26"/>
    <mergeCell ref="Y27:Z27"/>
    <mergeCell ref="AC4:AC5"/>
    <mergeCell ref="Y13:Z13"/>
    <mergeCell ref="Y15:Z15"/>
    <mergeCell ref="Y17:Z17"/>
    <mergeCell ref="Y18:Z18"/>
    <mergeCell ref="Y14:Z14"/>
    <mergeCell ref="Y16:Z16"/>
    <mergeCell ref="Y19:Z19"/>
    <mergeCell ref="Y20:Z20"/>
    <mergeCell ref="Y21:Z21"/>
    <mergeCell ref="Y22:Z22"/>
    <mergeCell ref="Y23:Z23"/>
    <mergeCell ref="Y24:Z24"/>
    <mergeCell ref="F45:L45"/>
    <mergeCell ref="R45:U45"/>
    <mergeCell ref="W45:X45"/>
    <mergeCell ref="Y45:Z45"/>
    <mergeCell ref="F46:L46"/>
    <mergeCell ref="R46:U46"/>
    <mergeCell ref="W46:X46"/>
    <mergeCell ref="Y46:Z46"/>
    <mergeCell ref="F51:L51"/>
    <mergeCell ref="R51:U51"/>
    <mergeCell ref="W51:X51"/>
    <mergeCell ref="Y51:Z51"/>
    <mergeCell ref="W49:X49"/>
    <mergeCell ref="F47:L47"/>
    <mergeCell ref="R47:U47"/>
    <mergeCell ref="W47:X47"/>
    <mergeCell ref="Y47:Z47"/>
    <mergeCell ref="F48:L48"/>
    <mergeCell ref="R48:U48"/>
    <mergeCell ref="W48:X48"/>
    <mergeCell ref="Y48:Z48"/>
    <mergeCell ref="F53:L53"/>
    <mergeCell ref="R53:U53"/>
    <mergeCell ref="W53:X53"/>
    <mergeCell ref="W76:X76"/>
    <mergeCell ref="W60:X60"/>
    <mergeCell ref="Y60:Z60"/>
    <mergeCell ref="W67:X67"/>
    <mergeCell ref="Y67:Z67"/>
    <mergeCell ref="W74:X74"/>
    <mergeCell ref="Y76:Z76"/>
    <mergeCell ref="R76:U76"/>
    <mergeCell ref="R75:U75"/>
    <mergeCell ref="R73:U73"/>
    <mergeCell ref="R67:U67"/>
    <mergeCell ref="G76:L76"/>
    <mergeCell ref="Y71:Z71"/>
    <mergeCell ref="E68:L68"/>
    <mergeCell ref="R68:U68"/>
    <mergeCell ref="W68:X68"/>
    <mergeCell ref="Y68:Z68"/>
    <mergeCell ref="F54:L54"/>
    <mergeCell ref="W59:X59"/>
    <mergeCell ref="W57:X57"/>
    <mergeCell ref="W58:X58"/>
    <mergeCell ref="W62:X62"/>
    <mergeCell ref="W63:X63"/>
    <mergeCell ref="W64:X64"/>
    <mergeCell ref="W65:X65"/>
    <mergeCell ref="W66:X66"/>
    <mergeCell ref="H95:L95"/>
    <mergeCell ref="R97:U97"/>
    <mergeCell ref="W97:X97"/>
    <mergeCell ref="Y97:Z97"/>
    <mergeCell ref="W77:X77"/>
    <mergeCell ref="W75:X75"/>
    <mergeCell ref="D78:L78"/>
    <mergeCell ref="R78:U78"/>
    <mergeCell ref="W78:X78"/>
    <mergeCell ref="Y78:Z78"/>
    <mergeCell ref="E79:L79"/>
    <mergeCell ref="R79:U79"/>
    <mergeCell ref="W79:X79"/>
    <mergeCell ref="F82:L82"/>
    <mergeCell ref="H88:L88"/>
    <mergeCell ref="D80:L80"/>
    <mergeCell ref="R80:U80"/>
    <mergeCell ref="W80:X80"/>
    <mergeCell ref="Y80:Z80"/>
    <mergeCell ref="F52:L52"/>
    <mergeCell ref="R52:U52"/>
    <mergeCell ref="W52:X52"/>
    <mergeCell ref="Y52:Z52"/>
    <mergeCell ref="F49:L49"/>
    <mergeCell ref="R49:U49"/>
    <mergeCell ref="F50:L50"/>
    <mergeCell ref="R50:U50"/>
    <mergeCell ref="W50:X50"/>
    <mergeCell ref="Y50:Z50"/>
    <mergeCell ref="R83:U83"/>
    <mergeCell ref="R84:U84"/>
    <mergeCell ref="R87:U87"/>
    <mergeCell ref="W87:X87"/>
    <mergeCell ref="Y87:Z87"/>
    <mergeCell ref="R85:U85"/>
    <mergeCell ref="W85:X85"/>
    <mergeCell ref="Y85:Z85"/>
    <mergeCell ref="R86:U86"/>
    <mergeCell ref="W86:X86"/>
    <mergeCell ref="Y86:Z86"/>
    <mergeCell ref="H97:L97"/>
    <mergeCell ref="G91:L91"/>
    <mergeCell ref="G83:L83"/>
    <mergeCell ref="G84:L84"/>
    <mergeCell ref="H85:L85"/>
    <mergeCell ref="H86:L86"/>
    <mergeCell ref="H89:L89"/>
    <mergeCell ref="H90:L90"/>
    <mergeCell ref="H92:L92"/>
    <mergeCell ref="H93:L93"/>
    <mergeCell ref="H96:L96"/>
  </mergeCells>
  <phoneticPr fontId="5"/>
  <conditionalFormatting sqref="AW1:AW1048573">
    <cfRule type="expression" dxfId="7" priority="1">
      <formula>COUNTIF($AW$1:$AW1,$AW1)&gt;=2</formula>
    </cfRule>
  </conditionalFormatting>
  <conditionalFormatting sqref="AW1048574:AW1048576">
    <cfRule type="expression" dxfId="6" priority="57">
      <formula>COUNTIF($AW$1:$AW1048576,$AW1048574)&gt;=2</formula>
    </cfRule>
  </conditionalFormatting>
  <dataValidations disablePrompts="1" count="3">
    <dataValidation type="list" allowBlank="1" showInputMessage="1" showErrorMessage="1" sqref="AD81:AD96 AD10:AD79" xr:uid="{00000000-0002-0000-0400-000000000000}">
      <formula1>"○"</formula1>
    </dataValidation>
    <dataValidation type="list" allowBlank="1" showInputMessage="1" showErrorMessage="1" sqref="AN81:AN96 AN10:AN79" xr:uid="{00000000-0002-0000-0400-000001000000}">
      <formula1>"Class, Array, Property, n/a"</formula1>
    </dataValidation>
    <dataValidation type="list" allowBlank="1" showInputMessage="1" showErrorMessage="1" sqref="AH81:AH96 AH10:AH79" xr:uid="{00000000-0002-0000-0400-000002000000}">
      <formula1>"数値,整数,文字列,日付,郵便番号,電話番号,メールアドレス,年度"</formula1>
    </dataValidation>
  </dataValidations>
  <pageMargins left="0.70866141732283472" right="0.70866141732283472" top="0.74803149606299213" bottom="0.74803149606299213" header="0.31496062992125984" footer="0.31496062992125984"/>
  <pageSetup paperSize="9" scale="58" firstPageNumber="2" orientation="landscape"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AX194"/>
  <sheetViews>
    <sheetView view="pageBreakPreview" zoomScaleNormal="100" zoomScaleSheetLayoutView="100" workbookViewId="0">
      <pane xSplit="12" ySplit="6" topLeftCell="M7" activePane="bottomRight" state="frozen"/>
      <selection activeCell="N24" sqref="N24"/>
      <selection pane="topRight" activeCell="N24" sqref="N24"/>
      <selection pane="bottomLeft" activeCell="N24" sqref="N24"/>
      <selection pane="bottomRight" sqref="A1:L2"/>
    </sheetView>
  </sheetViews>
  <sheetFormatPr defaultColWidth="9" defaultRowHeight="13.5"/>
  <cols>
    <col min="1" max="1" width="4.625" style="115" customWidth="1"/>
    <col min="2" max="2" width="4.5" style="116" customWidth="1"/>
    <col min="3" max="11" width="2.875" style="115" customWidth="1"/>
    <col min="12" max="12" width="16" style="115" customWidth="1"/>
    <col min="13" max="13" width="7.375" style="115" customWidth="1"/>
    <col min="14" max="14" width="7.375" style="117" customWidth="1"/>
    <col min="15" max="15" width="8.125" style="117" customWidth="1"/>
    <col min="16" max="16" width="13.875" style="115" customWidth="1"/>
    <col min="17" max="17" width="6.125" style="115" customWidth="1"/>
    <col min="18" max="20" width="14.875" style="117" customWidth="1"/>
    <col min="21" max="21" width="13.5" style="41" customWidth="1"/>
    <col min="22" max="22" width="16.875" style="115" customWidth="1"/>
    <col min="23" max="23" width="18" style="115" customWidth="1"/>
    <col min="24" max="24" width="8.875" style="115" customWidth="1"/>
    <col min="25" max="25" width="12.625" style="117" customWidth="1"/>
    <col min="26" max="26" width="12" style="117" customWidth="1"/>
    <col min="27" max="27" width="1.625" style="115" customWidth="1"/>
    <col min="28" max="28" width="1.375" style="115" customWidth="1"/>
    <col min="29" max="33" width="8.125" style="115" hidden="1" customWidth="1"/>
    <col min="34" max="34" width="11.875" style="115" hidden="1" customWidth="1"/>
    <col min="35" max="35" width="7" style="115" hidden="1" customWidth="1"/>
    <col min="36" max="37" width="8.125" style="115" hidden="1" customWidth="1"/>
    <col min="38" max="38" width="11.875" style="115" hidden="1" customWidth="1"/>
    <col min="39" max="39" width="7" style="115" hidden="1" customWidth="1"/>
    <col min="40" max="44" width="11.875" style="115" hidden="1" customWidth="1"/>
    <col min="45" max="45" width="0" style="115" hidden="1" customWidth="1"/>
    <col min="46" max="46" width="37.125" style="118" hidden="1" customWidth="1"/>
    <col min="47" max="47" width="28.875" style="118" hidden="1" customWidth="1"/>
    <col min="48" max="48" width="0" style="115" hidden="1" customWidth="1"/>
    <col min="49" max="49" width="9.125" style="118" hidden="1" customWidth="1"/>
    <col min="50" max="50" width="33" style="115" hidden="1" customWidth="1"/>
    <col min="51" max="16384" width="9" style="115"/>
  </cols>
  <sheetData>
    <row r="1" spans="1:50" s="33" customFormat="1" ht="23.25" customHeight="1">
      <c r="A1" s="248" t="s">
        <v>32</v>
      </c>
      <c r="B1" s="249"/>
      <c r="C1" s="249"/>
      <c r="D1" s="249"/>
      <c r="E1" s="249"/>
      <c r="F1" s="249"/>
      <c r="G1" s="249"/>
      <c r="H1" s="249"/>
      <c r="I1" s="249"/>
      <c r="J1" s="249"/>
      <c r="K1" s="249"/>
      <c r="L1" s="250"/>
      <c r="M1" s="254" t="s">
        <v>33</v>
      </c>
      <c r="N1" s="255"/>
      <c r="O1" s="28"/>
      <c r="P1" s="404" t="s">
        <v>282</v>
      </c>
      <c r="Q1" s="405"/>
      <c r="R1" s="405"/>
      <c r="S1" s="405"/>
      <c r="T1" s="405"/>
      <c r="U1" s="406"/>
      <c r="V1" s="259" t="s">
        <v>31</v>
      </c>
      <c r="W1" s="29"/>
      <c r="X1" s="30" t="s">
        <v>140</v>
      </c>
      <c r="Y1" s="31" t="s">
        <v>793</v>
      </c>
      <c r="Z1" s="32" t="s">
        <v>524</v>
      </c>
      <c r="AT1" s="34"/>
      <c r="AU1" s="34"/>
      <c r="AW1" s="34"/>
    </row>
    <row r="2" spans="1:50" s="33" customFormat="1" ht="23.25" customHeight="1">
      <c r="A2" s="251"/>
      <c r="B2" s="252"/>
      <c r="C2" s="252"/>
      <c r="D2" s="252"/>
      <c r="E2" s="252"/>
      <c r="F2" s="252"/>
      <c r="G2" s="252"/>
      <c r="H2" s="252"/>
      <c r="I2" s="252"/>
      <c r="J2" s="252"/>
      <c r="K2" s="252"/>
      <c r="L2" s="253"/>
      <c r="M2" s="261" t="s">
        <v>34</v>
      </c>
      <c r="N2" s="262"/>
      <c r="O2" s="35"/>
      <c r="P2" s="263"/>
      <c r="Q2" s="264"/>
      <c r="R2" s="264"/>
      <c r="S2" s="264"/>
      <c r="T2" s="264"/>
      <c r="U2" s="265"/>
      <c r="V2" s="260"/>
      <c r="W2" s="36"/>
      <c r="X2" s="37" t="s">
        <v>141</v>
      </c>
      <c r="Y2" s="161" t="s">
        <v>1270</v>
      </c>
      <c r="Z2" s="122" t="s">
        <v>797</v>
      </c>
      <c r="AD2" s="212" t="s">
        <v>537</v>
      </c>
      <c r="AE2" s="213"/>
      <c r="AF2" s="213"/>
      <c r="AG2" s="213"/>
      <c r="AH2" s="213"/>
      <c r="AI2" s="213"/>
      <c r="AJ2" s="213"/>
      <c r="AK2" s="213"/>
      <c r="AL2" s="213"/>
      <c r="AM2" s="213"/>
      <c r="AN2" s="213"/>
      <c r="AO2" s="213"/>
      <c r="AP2" s="213"/>
      <c r="AQ2" s="213"/>
      <c r="AR2" s="213"/>
      <c r="AT2" s="34"/>
      <c r="AU2" s="34"/>
      <c r="AW2" s="34"/>
    </row>
    <row r="3" spans="1:50" s="41" customFormat="1" ht="21" customHeight="1">
      <c r="A3" s="275" t="s">
        <v>0</v>
      </c>
      <c r="B3" s="279" t="s">
        <v>1</v>
      </c>
      <c r="C3" s="266" t="s">
        <v>2</v>
      </c>
      <c r="D3" s="289"/>
      <c r="E3" s="289"/>
      <c r="F3" s="289"/>
      <c r="G3" s="289"/>
      <c r="H3" s="289"/>
      <c r="I3" s="289"/>
      <c r="J3" s="289"/>
      <c r="K3" s="289"/>
      <c r="L3" s="290"/>
      <c r="M3" s="266" t="s">
        <v>155</v>
      </c>
      <c r="N3" s="297"/>
      <c r="O3" s="333" t="s">
        <v>144</v>
      </c>
      <c r="P3" s="402" t="s">
        <v>135</v>
      </c>
      <c r="Q3" s="39"/>
      <c r="R3" s="266" t="s">
        <v>137</v>
      </c>
      <c r="S3" s="267"/>
      <c r="T3" s="267"/>
      <c r="U3" s="267"/>
      <c r="V3" s="40"/>
      <c r="W3" s="335" t="s">
        <v>142</v>
      </c>
      <c r="X3" s="336"/>
      <c r="Y3" s="323" t="s">
        <v>143</v>
      </c>
      <c r="Z3" s="324"/>
      <c r="AC3" s="42"/>
      <c r="AD3" s="214" t="s">
        <v>776</v>
      </c>
      <c r="AE3" s="215"/>
      <c r="AF3" s="215"/>
      <c r="AG3" s="215"/>
      <c r="AH3" s="215"/>
      <c r="AI3" s="216"/>
      <c r="AJ3" s="217" t="s">
        <v>777</v>
      </c>
      <c r="AK3" s="218"/>
      <c r="AL3" s="218"/>
      <c r="AM3" s="218"/>
      <c r="AN3" s="218"/>
      <c r="AO3" s="218"/>
      <c r="AP3" s="218"/>
      <c r="AQ3" s="218"/>
      <c r="AR3" s="219"/>
      <c r="AT3" s="43"/>
      <c r="AU3" s="43"/>
      <c r="AV3" s="43"/>
      <c r="AW3" s="43"/>
      <c r="AX3" s="44" t="s">
        <v>536</v>
      </c>
    </row>
    <row r="4" spans="1:50" s="41" customFormat="1" ht="27" customHeight="1">
      <c r="A4" s="276"/>
      <c r="B4" s="280"/>
      <c r="C4" s="291"/>
      <c r="D4" s="292"/>
      <c r="E4" s="292"/>
      <c r="F4" s="292"/>
      <c r="G4" s="292"/>
      <c r="H4" s="292"/>
      <c r="I4" s="292"/>
      <c r="J4" s="292"/>
      <c r="K4" s="292"/>
      <c r="L4" s="293"/>
      <c r="M4" s="298"/>
      <c r="N4" s="299"/>
      <c r="O4" s="334"/>
      <c r="P4" s="403"/>
      <c r="Q4" s="331" t="s">
        <v>139</v>
      </c>
      <c r="R4" s="268"/>
      <c r="S4" s="269"/>
      <c r="T4" s="269"/>
      <c r="U4" s="269"/>
      <c r="V4" s="272" t="s">
        <v>138</v>
      </c>
      <c r="W4" s="337"/>
      <c r="X4" s="338"/>
      <c r="Y4" s="325"/>
      <c r="Z4" s="326"/>
      <c r="AC4" s="329" t="s">
        <v>525</v>
      </c>
      <c r="AD4" s="220" t="s">
        <v>526</v>
      </c>
      <c r="AE4" s="220" t="s">
        <v>778</v>
      </c>
      <c r="AF4" s="220" t="s">
        <v>779</v>
      </c>
      <c r="AG4" s="220" t="s">
        <v>144</v>
      </c>
      <c r="AH4" s="220" t="s">
        <v>527</v>
      </c>
      <c r="AI4" s="342" t="s">
        <v>538</v>
      </c>
      <c r="AJ4" s="344" t="s">
        <v>526</v>
      </c>
      <c r="AK4" s="344" t="s">
        <v>144</v>
      </c>
      <c r="AL4" s="344" t="s">
        <v>527</v>
      </c>
      <c r="AM4" s="352" t="s">
        <v>538</v>
      </c>
      <c r="AN4" s="344" t="s">
        <v>539</v>
      </c>
      <c r="AO4" s="346" t="s">
        <v>540</v>
      </c>
      <c r="AP4" s="347"/>
      <c r="AQ4" s="348"/>
      <c r="AR4" s="349" t="s">
        <v>541</v>
      </c>
      <c r="AT4" s="351" t="s">
        <v>531</v>
      </c>
      <c r="AU4" s="351" t="s">
        <v>532</v>
      </c>
      <c r="AV4" s="351" t="s">
        <v>533</v>
      </c>
      <c r="AW4" s="351" t="s">
        <v>534</v>
      </c>
      <c r="AX4" s="341" t="s">
        <v>535</v>
      </c>
    </row>
    <row r="5" spans="1:50" s="41" customFormat="1" ht="88.5" customHeight="1">
      <c r="A5" s="277"/>
      <c r="B5" s="281"/>
      <c r="C5" s="294"/>
      <c r="D5" s="295"/>
      <c r="E5" s="295"/>
      <c r="F5" s="295"/>
      <c r="G5" s="295"/>
      <c r="H5" s="295"/>
      <c r="I5" s="295"/>
      <c r="J5" s="295"/>
      <c r="K5" s="295"/>
      <c r="L5" s="296"/>
      <c r="M5" s="302" t="s">
        <v>157</v>
      </c>
      <c r="N5" s="303"/>
      <c r="O5" s="45" t="s">
        <v>156</v>
      </c>
      <c r="P5" s="398" t="s">
        <v>136</v>
      </c>
      <c r="Q5" s="332"/>
      <c r="R5" s="268"/>
      <c r="S5" s="269"/>
      <c r="T5" s="269"/>
      <c r="U5" s="269"/>
      <c r="V5" s="273"/>
      <c r="W5" s="337"/>
      <c r="X5" s="338"/>
      <c r="Y5" s="325"/>
      <c r="Z5" s="326"/>
      <c r="AC5" s="330"/>
      <c r="AD5" s="220"/>
      <c r="AE5" s="220"/>
      <c r="AF5" s="220"/>
      <c r="AG5" s="220"/>
      <c r="AH5" s="220"/>
      <c r="AI5" s="342"/>
      <c r="AJ5" s="344"/>
      <c r="AK5" s="344"/>
      <c r="AL5" s="344"/>
      <c r="AM5" s="352"/>
      <c r="AN5" s="344"/>
      <c r="AO5" s="46" t="s">
        <v>542</v>
      </c>
      <c r="AP5" s="46" t="s">
        <v>543</v>
      </c>
      <c r="AQ5" s="46" t="s">
        <v>544</v>
      </c>
      <c r="AR5" s="349"/>
      <c r="AT5" s="330"/>
      <c r="AU5" s="330"/>
      <c r="AV5" s="351"/>
      <c r="AW5" s="351"/>
      <c r="AX5" s="341"/>
    </row>
    <row r="6" spans="1:50" s="41" customFormat="1" ht="23.25" customHeight="1" thickBot="1">
      <c r="A6" s="278"/>
      <c r="B6" s="282"/>
      <c r="C6" s="47" t="s">
        <v>18</v>
      </c>
      <c r="D6" s="48" t="s">
        <v>20</v>
      </c>
      <c r="E6" s="48" t="s">
        <v>22</v>
      </c>
      <c r="F6" s="48" t="s">
        <v>24</v>
      </c>
      <c r="G6" s="48" t="s">
        <v>25</v>
      </c>
      <c r="H6" s="48" t="s">
        <v>26</v>
      </c>
      <c r="I6" s="48" t="s">
        <v>27</v>
      </c>
      <c r="J6" s="48" t="s">
        <v>28</v>
      </c>
      <c r="K6" s="48" t="s">
        <v>29</v>
      </c>
      <c r="L6" s="49" t="s">
        <v>30</v>
      </c>
      <c r="M6" s="47" t="s">
        <v>3</v>
      </c>
      <c r="N6" s="50" t="s">
        <v>4</v>
      </c>
      <c r="O6" s="51"/>
      <c r="P6" s="399"/>
      <c r="Q6" s="52"/>
      <c r="R6" s="270"/>
      <c r="S6" s="271"/>
      <c r="T6" s="271"/>
      <c r="U6" s="271"/>
      <c r="V6" s="274"/>
      <c r="W6" s="339"/>
      <c r="X6" s="340"/>
      <c r="Y6" s="327"/>
      <c r="Z6" s="328"/>
      <c r="AC6" s="53"/>
      <c r="AD6" s="221"/>
      <c r="AE6" s="221"/>
      <c r="AF6" s="221"/>
      <c r="AG6" s="221"/>
      <c r="AH6" s="221"/>
      <c r="AI6" s="343"/>
      <c r="AJ6" s="345"/>
      <c r="AK6" s="345"/>
      <c r="AL6" s="345"/>
      <c r="AM6" s="353"/>
      <c r="AN6" s="345"/>
      <c r="AO6" s="54"/>
      <c r="AP6" s="54"/>
      <c r="AQ6" s="54"/>
      <c r="AR6" s="350"/>
      <c r="AT6" s="55"/>
      <c r="AU6" s="55"/>
      <c r="AV6" s="55"/>
      <c r="AW6" s="55"/>
      <c r="AX6" s="341"/>
    </row>
    <row r="7" spans="1:50" s="63" customFormat="1" ht="12" customHeight="1">
      <c r="A7" s="56"/>
      <c r="B7" s="57"/>
      <c r="C7" s="387" t="s">
        <v>35</v>
      </c>
      <c r="D7" s="388"/>
      <c r="E7" s="388"/>
      <c r="F7" s="388"/>
      <c r="G7" s="388"/>
      <c r="H7" s="388"/>
      <c r="I7" s="388"/>
      <c r="J7" s="388"/>
      <c r="K7" s="388"/>
      <c r="L7" s="389"/>
      <c r="M7" s="58"/>
      <c r="N7" s="59"/>
      <c r="O7" s="60"/>
      <c r="P7" s="61"/>
      <c r="Q7" s="59"/>
      <c r="R7" s="286"/>
      <c r="S7" s="287"/>
      <c r="T7" s="287"/>
      <c r="U7" s="288"/>
      <c r="V7" s="62"/>
      <c r="W7" s="224"/>
      <c r="X7" s="225"/>
      <c r="Y7" s="233"/>
      <c r="Z7" s="234"/>
      <c r="AC7" s="60"/>
      <c r="AD7" s="60"/>
      <c r="AE7" s="60"/>
      <c r="AF7" s="60"/>
      <c r="AG7" s="60"/>
      <c r="AH7" s="60"/>
      <c r="AI7" s="64"/>
      <c r="AJ7" s="60"/>
      <c r="AK7" s="60"/>
      <c r="AL7" s="60"/>
      <c r="AM7" s="64"/>
      <c r="AN7" s="64"/>
      <c r="AO7" s="64"/>
      <c r="AP7" s="64"/>
      <c r="AQ7" s="64"/>
      <c r="AR7" s="64"/>
      <c r="AT7" s="65" t="str">
        <f>UPPER(W7)</f>
        <v/>
      </c>
      <c r="AU7" s="65"/>
      <c r="AV7" s="66"/>
      <c r="AW7" s="65"/>
      <c r="AX7" s="66"/>
    </row>
    <row r="8" spans="1:50" s="63" customFormat="1" ht="30.6" customHeight="1">
      <c r="A8" s="67"/>
      <c r="B8" s="68"/>
      <c r="C8" s="317" t="s">
        <v>36</v>
      </c>
      <c r="D8" s="318"/>
      <c r="E8" s="318"/>
      <c r="F8" s="318"/>
      <c r="G8" s="318"/>
      <c r="H8" s="318"/>
      <c r="I8" s="318"/>
      <c r="J8" s="318"/>
      <c r="K8" s="318"/>
      <c r="L8" s="319"/>
      <c r="M8" s="69"/>
      <c r="N8" s="70"/>
      <c r="O8" s="71"/>
      <c r="P8" s="72"/>
      <c r="Q8" s="70"/>
      <c r="R8" s="311"/>
      <c r="S8" s="312"/>
      <c r="T8" s="312"/>
      <c r="U8" s="313"/>
      <c r="V8" s="73"/>
      <c r="W8" s="226"/>
      <c r="X8" s="227"/>
      <c r="Y8" s="235"/>
      <c r="Z8" s="236"/>
      <c r="AC8" s="71"/>
      <c r="AD8" s="71"/>
      <c r="AE8" s="71"/>
      <c r="AF8" s="71"/>
      <c r="AG8" s="71"/>
      <c r="AH8" s="71"/>
      <c r="AI8" s="64"/>
      <c r="AJ8" s="71"/>
      <c r="AK8" s="71"/>
      <c r="AL8" s="71"/>
      <c r="AM8" s="64"/>
      <c r="AN8" s="64"/>
      <c r="AO8" s="64"/>
      <c r="AP8" s="64"/>
      <c r="AQ8" s="64"/>
      <c r="AR8" s="64"/>
      <c r="AT8" s="65" t="str">
        <f>UPPER(W8)</f>
        <v/>
      </c>
      <c r="AU8" s="65"/>
      <c r="AV8" s="66"/>
      <c r="AW8" s="65"/>
      <c r="AX8" s="66"/>
    </row>
    <row r="9" spans="1:50" s="63" customFormat="1" ht="13.35" customHeight="1">
      <c r="A9" s="74"/>
      <c r="B9" s="75"/>
      <c r="C9" s="314"/>
      <c r="D9" s="315"/>
      <c r="E9" s="315"/>
      <c r="F9" s="315"/>
      <c r="G9" s="315"/>
      <c r="H9" s="315"/>
      <c r="I9" s="315"/>
      <c r="J9" s="315"/>
      <c r="K9" s="315"/>
      <c r="L9" s="316"/>
      <c r="M9" s="76"/>
      <c r="N9" s="77"/>
      <c r="O9" s="78"/>
      <c r="P9" s="79"/>
      <c r="Q9" s="78"/>
      <c r="R9" s="314"/>
      <c r="S9" s="315"/>
      <c r="T9" s="315"/>
      <c r="U9" s="316"/>
      <c r="V9" s="80"/>
      <c r="W9" s="228"/>
      <c r="X9" s="229"/>
      <c r="Y9" s="237"/>
      <c r="Z9" s="238"/>
      <c r="AC9" s="81"/>
      <c r="AD9" s="81"/>
      <c r="AE9" s="81"/>
      <c r="AF9" s="81"/>
      <c r="AG9" s="81"/>
      <c r="AH9" s="81"/>
      <c r="AI9" s="64"/>
      <c r="AJ9" s="81"/>
      <c r="AK9" s="81"/>
      <c r="AL9" s="81"/>
      <c r="AM9" s="64"/>
      <c r="AN9" s="64"/>
      <c r="AO9" s="64"/>
      <c r="AP9" s="64"/>
      <c r="AQ9" s="64"/>
      <c r="AR9" s="64"/>
      <c r="AT9" s="65" t="str">
        <f>UPPER(W9)</f>
        <v/>
      </c>
      <c r="AU9" s="66" t="str">
        <f>C9&amp; D9&amp; E9&amp; F9&amp; G9&amp; H9&amp; I9&amp; J9&amp; K9&amp; L9</f>
        <v/>
      </c>
      <c r="AV9" s="66"/>
      <c r="AW9" s="65"/>
      <c r="AX9" s="65" t="str">
        <f>IF(AT9&lt;&gt;"","XmlConstFuron01."&amp;AT9,"")</f>
        <v/>
      </c>
    </row>
    <row r="10" spans="1:50" s="63" customFormat="1" ht="24.75" customHeight="1">
      <c r="A10" s="82" t="s">
        <v>18</v>
      </c>
      <c r="B10" s="83" t="str">
        <f>IF(C10&lt;&gt;"","01",IF(D10&lt;&gt;"","02",IF(E10&lt;&gt;"","03",IF(F10&lt;&gt;"","04",IF(G10&lt;&gt;"","05",IF(H10&lt;&gt;"","06",IF(I10&lt;&gt;"","07",IF(J10&lt;&gt;"","08",IF(K10&lt;&gt;"","09","10")))))))))</f>
        <v>01</v>
      </c>
      <c r="C10" s="187" t="s">
        <v>283</v>
      </c>
      <c r="D10" s="202"/>
      <c r="E10" s="202"/>
      <c r="F10" s="202"/>
      <c r="G10" s="202"/>
      <c r="H10" s="202"/>
      <c r="I10" s="202"/>
      <c r="J10" s="202"/>
      <c r="K10" s="202"/>
      <c r="L10" s="203"/>
      <c r="M10" s="85" t="s">
        <v>133</v>
      </c>
      <c r="N10" s="86" t="s">
        <v>133</v>
      </c>
      <c r="O10" s="87"/>
      <c r="P10" s="88"/>
      <c r="Q10" s="87"/>
      <c r="R10" s="195"/>
      <c r="S10" s="196"/>
      <c r="T10" s="196"/>
      <c r="U10" s="197"/>
      <c r="V10" s="135" t="s">
        <v>1100</v>
      </c>
      <c r="W10" s="171" t="s">
        <v>408</v>
      </c>
      <c r="X10" s="172"/>
      <c r="Y10" s="163"/>
      <c r="Z10" s="164"/>
      <c r="AA10" s="132"/>
      <c r="AC10" s="85"/>
      <c r="AD10" s="85"/>
      <c r="AE10" s="90"/>
      <c r="AF10" s="90"/>
      <c r="AG10" s="90" t="str">
        <f>IF(OR(O10="○",O10="〇"),"○","")</f>
        <v/>
      </c>
      <c r="AH10" s="85"/>
      <c r="AI10" s="91"/>
      <c r="AJ10" s="90" t="str">
        <f t="shared" ref="AJ10:AJ91" si="0">IF(AND(AE10="不要",AF10="不要"),"",IF(AD10&lt;&gt;"",AD10,""))</f>
        <v/>
      </c>
      <c r="AK10" s="90" t="str">
        <f t="shared" ref="AK10:AK91" si="1">IF(AE10="要",AG10,"")</f>
        <v/>
      </c>
      <c r="AL10" s="90" t="str">
        <f t="shared" ref="AL10:AL91" si="2">IF(AF10="要",IF(AH10&lt;&gt;"",AH10,""),"")</f>
        <v/>
      </c>
      <c r="AM10" s="90" t="str">
        <f t="shared" ref="AM10:AM91" si="3">IF(AF10="要",IF(AI10&lt;&gt;"",AI10,""),"")</f>
        <v/>
      </c>
      <c r="AN10" s="85" t="s">
        <v>545</v>
      </c>
      <c r="AO10" s="90" t="str">
        <f>IF(OR(AN10="Class",AN10="Array"),W10,"")</f>
        <v>Hokokusho_Yoshiki2</v>
      </c>
      <c r="AP10" s="92">
        <f t="shared" ref="AP10:AP45" si="4">IF(AO10&lt;&gt;"",COUNTIF(AO:AO,AO10),"")</f>
        <v>1</v>
      </c>
      <c r="AQ10" s="92" t="str">
        <f>IF(AND(AO10&lt;&gt;"",AP10&gt;1),COUNTIF(AO$9:AO10,AO10),"")</f>
        <v/>
      </c>
      <c r="AR10" s="93" t="str">
        <f t="shared" ref="AR10:AR91" si="5">IF(AQ10&lt;&gt;"",SUBSTITUTE(AO10&amp;TEXT(AQ10,"00"),"_",""),"")</f>
        <v/>
      </c>
      <c r="AT10" s="65" t="str">
        <f>UPPER(W10)</f>
        <v>HOKOKUSHO_YOSHIKI2</v>
      </c>
      <c r="AU10" s="66" t="s">
        <v>766</v>
      </c>
      <c r="AV10" s="65" t="str">
        <f>IF(COUNTIF($AW10:$AW$12,$AW10)&gt;=2,"//","")</f>
        <v/>
      </c>
      <c r="AW10" s="65" t="str">
        <f>IF(AND(AT10&lt;&gt;"",AU10&lt;&gt;""),"public static final String "&amp;AT10 &amp; " = """ &amp; AU10&amp;""";","")</f>
        <v>public static final String HOKOKUSHO_YOSHIKI2 = "温室効果ガス算定排出量の増減の状況に関する情報その他の情報　様式第２";</v>
      </c>
      <c r="AX10" s="65" t="str">
        <f t="shared" ref="AX10:AX29" si="6">IF(AT10&lt;&gt;"","XmlConstantGhg2."&amp;AT10,"")</f>
        <v>XmlConstantGhg2.HOKOKUSHO_YOSHIKI2</v>
      </c>
    </row>
    <row r="11" spans="1:50" s="63" customFormat="1" ht="12">
      <c r="A11" s="82" t="s">
        <v>19</v>
      </c>
      <c r="B11" s="83" t="str">
        <f t="shared" ref="B11:B91" si="7">IF(C11&lt;&gt;"","01",IF(D11&lt;&gt;"","02",IF(E11&lt;&gt;"","03",IF(F11&lt;&gt;"","04",IF(G11&lt;&gt;"","05",IF(H11&lt;&gt;"","06",IF(I11&lt;&gt;"","07",IF(J11&lt;&gt;"","08",IF(K11&lt;&gt;"","09","10")))))))))</f>
        <v>02</v>
      </c>
      <c r="C11" s="94"/>
      <c r="D11" s="239" t="s">
        <v>37</v>
      </c>
      <c r="E11" s="188"/>
      <c r="F11" s="188"/>
      <c r="G11" s="188"/>
      <c r="H11" s="188"/>
      <c r="I11" s="188"/>
      <c r="J11" s="188"/>
      <c r="K11" s="188"/>
      <c r="L11" s="189"/>
      <c r="M11" s="85" t="s">
        <v>133</v>
      </c>
      <c r="N11" s="86" t="s">
        <v>133</v>
      </c>
      <c r="O11" s="87"/>
      <c r="P11" s="88"/>
      <c r="Q11" s="87"/>
      <c r="R11" s="195"/>
      <c r="S11" s="196"/>
      <c r="T11" s="196"/>
      <c r="U11" s="197"/>
      <c r="V11" s="89"/>
      <c r="W11" s="171" t="s">
        <v>432</v>
      </c>
      <c r="X11" s="172"/>
      <c r="Y11" s="163"/>
      <c r="Z11" s="164"/>
      <c r="AC11" s="85"/>
      <c r="AD11" s="85"/>
      <c r="AE11" s="90"/>
      <c r="AF11" s="90"/>
      <c r="AG11" s="90" t="str">
        <f t="shared" ref="AG11:AG91" si="8">IF(OR(O11="○",O11="〇"),"○","")</f>
        <v/>
      </c>
      <c r="AH11" s="85"/>
      <c r="AI11" s="91"/>
      <c r="AJ11" s="90" t="str">
        <f t="shared" si="0"/>
        <v/>
      </c>
      <c r="AK11" s="90" t="str">
        <f t="shared" si="1"/>
        <v/>
      </c>
      <c r="AL11" s="90" t="str">
        <f t="shared" si="2"/>
        <v/>
      </c>
      <c r="AM11" s="90" t="str">
        <f t="shared" si="3"/>
        <v/>
      </c>
      <c r="AN11" s="85" t="s">
        <v>545</v>
      </c>
      <c r="AO11" s="90" t="str">
        <f>IF(OR(AN11="Class",AN11="Array"),W11,"")</f>
        <v>Hokokusho_Yoshiki2_00</v>
      </c>
      <c r="AP11" s="92">
        <f t="shared" si="4"/>
        <v>1</v>
      </c>
      <c r="AQ11" s="92" t="str">
        <f>IF(AND(AO11&lt;&gt;"",AP11&gt;1),COUNTIF(AO$9:AO11,AO11),"")</f>
        <v/>
      </c>
      <c r="AR11" s="93" t="str">
        <f t="shared" si="5"/>
        <v/>
      </c>
      <c r="AT11" s="65" t="str">
        <f t="shared" ref="AT11:AT29" si="9">"COVER_"&amp;UPPER(W11)</f>
        <v>COVER_HOKOKUSHO_YOSHIKI2_00</v>
      </c>
      <c r="AU11" s="66" t="s">
        <v>559</v>
      </c>
      <c r="AV11" s="65" t="str">
        <f>IF(COUNTIF($AW11:$AW$12,$AW11)&gt;=2,"//","")</f>
        <v/>
      </c>
      <c r="AW11" s="65" t="str">
        <f t="shared" ref="AW11:AW91" si="10">IF(AND(AT11&lt;&gt;"",AU11&lt;&gt;""),"public static final String "&amp;AT11 &amp; " = """ &amp; AU11&amp;""";","")</f>
        <v>public static final String COVER_HOKOKUSHO_YOSHIKI2_00 = "表紙";</v>
      </c>
      <c r="AX11" s="65" t="str">
        <f t="shared" si="6"/>
        <v>XmlConstantGhg2.COVER_HOKOKUSHO_YOSHIKI2_00</v>
      </c>
    </row>
    <row r="12" spans="1:50" s="123" customFormat="1" ht="12">
      <c r="A12" s="82" t="s">
        <v>21</v>
      </c>
      <c r="B12" s="83" t="str">
        <f t="shared" si="7"/>
        <v>03</v>
      </c>
      <c r="C12" s="94"/>
      <c r="D12" s="69"/>
      <c r="E12" s="195" t="s">
        <v>38</v>
      </c>
      <c r="F12" s="196"/>
      <c r="G12" s="196"/>
      <c r="H12" s="196"/>
      <c r="I12" s="196"/>
      <c r="J12" s="196"/>
      <c r="K12" s="196"/>
      <c r="L12" s="197"/>
      <c r="M12" s="85" t="s">
        <v>133</v>
      </c>
      <c r="N12" s="86" t="s">
        <v>133</v>
      </c>
      <c r="O12" s="86" t="s">
        <v>154</v>
      </c>
      <c r="P12" s="88" t="s">
        <v>125</v>
      </c>
      <c r="Q12" s="87" t="s">
        <v>1000</v>
      </c>
      <c r="R12" s="195"/>
      <c r="S12" s="196"/>
      <c r="T12" s="196"/>
      <c r="U12" s="197"/>
      <c r="V12" s="89"/>
      <c r="W12" s="171" t="s">
        <v>362</v>
      </c>
      <c r="X12" s="172"/>
      <c r="Y12" s="400"/>
      <c r="Z12" s="401"/>
      <c r="AA12" s="63"/>
      <c r="AC12" s="85"/>
      <c r="AD12" s="85" t="s">
        <v>488</v>
      </c>
      <c r="AE12" s="90" t="s">
        <v>781</v>
      </c>
      <c r="AF12" s="90" t="s">
        <v>781</v>
      </c>
      <c r="AG12" s="90" t="str">
        <f t="shared" si="8"/>
        <v>○</v>
      </c>
      <c r="AH12" s="85" t="s">
        <v>551</v>
      </c>
      <c r="AI12" s="91" t="s">
        <v>102</v>
      </c>
      <c r="AJ12" s="90" t="str">
        <f t="shared" si="0"/>
        <v>○</v>
      </c>
      <c r="AK12" s="90" t="str">
        <f t="shared" si="1"/>
        <v>○</v>
      </c>
      <c r="AL12" s="90" t="str">
        <f t="shared" si="2"/>
        <v>文字列</v>
      </c>
      <c r="AM12" s="90" t="str">
        <f t="shared" si="3"/>
        <v>100</v>
      </c>
      <c r="AN12" s="85" t="s">
        <v>546</v>
      </c>
      <c r="AO12" s="90" t="str">
        <f t="shared" ref="AO12:AO91" si="11">IF(OR(AN12="Class",AN12="Array"),W12,"")</f>
        <v/>
      </c>
      <c r="AP12" s="92" t="str">
        <f t="shared" si="4"/>
        <v/>
      </c>
      <c r="AQ12" s="92" t="str">
        <f>IF(AND(AO12&lt;&gt;"",AP12&gt;1),COUNTIF(AO$9:AO12,AO12),"")</f>
        <v/>
      </c>
      <c r="AR12" s="93" t="str">
        <f t="shared" si="5"/>
        <v/>
      </c>
      <c r="AT12" s="65" t="str">
        <f t="shared" si="9"/>
        <v>COVER_TEISHUTSUSAKI</v>
      </c>
      <c r="AU12" s="66" t="s">
        <v>560</v>
      </c>
      <c r="AV12" s="65" t="str">
        <f>IF(COUNTIF($AW12:$AW$12,$AW12)&gt;=2,"//","")</f>
        <v/>
      </c>
      <c r="AW12" s="65" t="str">
        <f t="shared" si="10"/>
        <v>public static final String COVER_TEISHUTSUSAKI = "提出先";</v>
      </c>
      <c r="AX12" s="65" t="str">
        <f t="shared" si="6"/>
        <v>XmlConstantGhg2.COVER_TEISHUTSUSAKI</v>
      </c>
    </row>
    <row r="13" spans="1:50" s="63" customFormat="1" ht="12">
      <c r="A13" s="82" t="s">
        <v>23</v>
      </c>
      <c r="B13" s="83" t="str">
        <f t="shared" si="7"/>
        <v>03</v>
      </c>
      <c r="C13" s="94"/>
      <c r="D13" s="69"/>
      <c r="E13" s="195" t="s">
        <v>39</v>
      </c>
      <c r="F13" s="196"/>
      <c r="G13" s="196"/>
      <c r="H13" s="196"/>
      <c r="I13" s="196"/>
      <c r="J13" s="196"/>
      <c r="K13" s="196"/>
      <c r="L13" s="197"/>
      <c r="M13" s="85" t="s">
        <v>133</v>
      </c>
      <c r="N13" s="86" t="s">
        <v>133</v>
      </c>
      <c r="O13" s="87" t="s">
        <v>323</v>
      </c>
      <c r="P13" s="88" t="s">
        <v>158</v>
      </c>
      <c r="Q13" s="87" t="s">
        <v>319</v>
      </c>
      <c r="R13" s="195" t="s">
        <v>218</v>
      </c>
      <c r="S13" s="196"/>
      <c r="T13" s="196"/>
      <c r="U13" s="197"/>
      <c r="V13" s="89"/>
      <c r="W13" s="171" t="s">
        <v>506</v>
      </c>
      <c r="X13" s="172"/>
      <c r="Y13" s="185"/>
      <c r="Z13" s="186"/>
      <c r="AC13" s="85"/>
      <c r="AD13" s="85" t="s">
        <v>488</v>
      </c>
      <c r="AE13" s="90" t="s">
        <v>780</v>
      </c>
      <c r="AF13" s="90" t="s">
        <v>781</v>
      </c>
      <c r="AG13" s="90" t="str">
        <f t="shared" si="8"/>
        <v/>
      </c>
      <c r="AH13" s="85" t="s">
        <v>528</v>
      </c>
      <c r="AI13" s="91"/>
      <c r="AJ13" s="90" t="str">
        <f t="shared" si="0"/>
        <v>○</v>
      </c>
      <c r="AK13" s="90" t="str">
        <f t="shared" si="1"/>
        <v/>
      </c>
      <c r="AL13" s="90" t="str">
        <f t="shared" si="2"/>
        <v>日付</v>
      </c>
      <c r="AM13" s="90" t="str">
        <f t="shared" si="3"/>
        <v/>
      </c>
      <c r="AN13" s="85" t="s">
        <v>546</v>
      </c>
      <c r="AO13" s="90" t="str">
        <f t="shared" si="11"/>
        <v/>
      </c>
      <c r="AP13" s="92" t="str">
        <f t="shared" si="4"/>
        <v/>
      </c>
      <c r="AQ13" s="92" t="str">
        <f>IF(AND(AO13&lt;&gt;"",AP13&gt;1),COUNTIF(AO$9:AO13,AO13),"")</f>
        <v/>
      </c>
      <c r="AR13" s="93" t="str">
        <f t="shared" si="5"/>
        <v/>
      </c>
      <c r="AT13" s="65" t="str">
        <f t="shared" si="9"/>
        <v>COVER_TEISHUTSUBI</v>
      </c>
      <c r="AU13" s="66" t="s">
        <v>561</v>
      </c>
      <c r="AV13" s="65" t="str">
        <f>IF(COUNTIF($AW$12:$AW13,$AW13)&gt;=2,"//","")</f>
        <v/>
      </c>
      <c r="AW13" s="65" t="str">
        <f t="shared" si="10"/>
        <v>public static final String COVER_TEISHUTSUBI = "提出年月日";</v>
      </c>
      <c r="AX13" s="65" t="str">
        <f t="shared" si="6"/>
        <v>XmlConstantGhg2.COVER_TEISHUTSUBI</v>
      </c>
    </row>
    <row r="14" spans="1:50" s="63" customFormat="1" ht="13.35" customHeight="1">
      <c r="A14" s="82" t="s">
        <v>508</v>
      </c>
      <c r="B14" s="83" t="str">
        <f t="shared" si="7"/>
        <v>03</v>
      </c>
      <c r="C14" s="69"/>
      <c r="D14" s="95"/>
      <c r="E14" s="195" t="s">
        <v>507</v>
      </c>
      <c r="F14" s="196"/>
      <c r="G14" s="196"/>
      <c r="H14" s="196"/>
      <c r="I14" s="196"/>
      <c r="J14" s="196"/>
      <c r="K14" s="196"/>
      <c r="L14" s="197"/>
      <c r="M14" s="85" t="s">
        <v>133</v>
      </c>
      <c r="N14" s="86" t="s">
        <v>133</v>
      </c>
      <c r="O14" s="86" t="s">
        <v>487</v>
      </c>
      <c r="P14" s="88" t="s">
        <v>126</v>
      </c>
      <c r="Q14" s="85" t="s">
        <v>319</v>
      </c>
      <c r="R14" s="195" t="s">
        <v>220</v>
      </c>
      <c r="S14" s="196"/>
      <c r="T14" s="196"/>
      <c r="U14" s="197"/>
      <c r="V14" s="89"/>
      <c r="W14" s="171" t="s">
        <v>498</v>
      </c>
      <c r="X14" s="172"/>
      <c r="Y14" s="185" t="s">
        <v>556</v>
      </c>
      <c r="Z14" s="186"/>
      <c r="AC14" s="85"/>
      <c r="AD14" s="85" t="s">
        <v>488</v>
      </c>
      <c r="AE14" s="90" t="s">
        <v>780</v>
      </c>
      <c r="AF14" s="90" t="s">
        <v>780</v>
      </c>
      <c r="AG14" s="90" t="str">
        <f t="shared" si="8"/>
        <v/>
      </c>
      <c r="AH14" s="85" t="s">
        <v>507</v>
      </c>
      <c r="AI14" s="91"/>
      <c r="AJ14" s="90" t="str">
        <f t="shared" si="0"/>
        <v/>
      </c>
      <c r="AK14" s="90" t="str">
        <f t="shared" si="1"/>
        <v/>
      </c>
      <c r="AL14" s="90" t="str">
        <f t="shared" si="2"/>
        <v/>
      </c>
      <c r="AM14" s="90" t="str">
        <f t="shared" si="3"/>
        <v/>
      </c>
      <c r="AN14" s="85" t="s">
        <v>546</v>
      </c>
      <c r="AO14" s="90" t="str">
        <f t="shared" si="11"/>
        <v/>
      </c>
      <c r="AP14" s="92" t="str">
        <f t="shared" si="4"/>
        <v/>
      </c>
      <c r="AQ14" s="92" t="str">
        <f>IF(AND(AO14&lt;&gt;"",AP14&gt;1),COUNTIF(AO$9:AO14,AO14),"")</f>
        <v/>
      </c>
      <c r="AR14" s="93" t="str">
        <f t="shared" si="5"/>
        <v/>
      </c>
      <c r="AT14" s="65" t="str">
        <f t="shared" si="9"/>
        <v>COVER_ZIP</v>
      </c>
      <c r="AU14" s="66" t="s">
        <v>507</v>
      </c>
      <c r="AV14" s="65" t="str">
        <f>IF(COUNTIF($AW$12:$AW14,$AW14)&gt;=2,"//","")</f>
        <v/>
      </c>
      <c r="AW14" s="65" t="str">
        <f t="shared" si="10"/>
        <v>public static final String COVER_ZIP = "郵便番号";</v>
      </c>
      <c r="AX14" s="65" t="str">
        <f t="shared" si="6"/>
        <v>XmlConstantGhg2.COVER_ZIP</v>
      </c>
    </row>
    <row r="15" spans="1:50" s="63" customFormat="1" ht="12">
      <c r="A15" s="82" t="s">
        <v>160</v>
      </c>
      <c r="B15" s="83" t="str">
        <f t="shared" si="7"/>
        <v>03</v>
      </c>
      <c r="C15" s="94"/>
      <c r="D15" s="69"/>
      <c r="E15" s="195" t="s">
        <v>228</v>
      </c>
      <c r="F15" s="196"/>
      <c r="G15" s="196"/>
      <c r="H15" s="196"/>
      <c r="I15" s="196"/>
      <c r="J15" s="196"/>
      <c r="K15" s="196"/>
      <c r="L15" s="197"/>
      <c r="M15" s="85" t="s">
        <v>128</v>
      </c>
      <c r="N15" s="86" t="s">
        <v>128</v>
      </c>
      <c r="O15" s="86" t="s">
        <v>487</v>
      </c>
      <c r="P15" s="88" t="s">
        <v>410</v>
      </c>
      <c r="Q15" s="87" t="s">
        <v>61</v>
      </c>
      <c r="R15" s="168"/>
      <c r="S15" s="169"/>
      <c r="T15" s="169"/>
      <c r="U15" s="170"/>
      <c r="V15" s="89"/>
      <c r="W15" s="171" t="s">
        <v>501</v>
      </c>
      <c r="X15" s="172"/>
      <c r="Y15" s="246"/>
      <c r="Z15" s="247"/>
      <c r="AC15" s="85"/>
      <c r="AD15" s="85" t="s">
        <v>488</v>
      </c>
      <c r="AE15" s="90" t="s">
        <v>780</v>
      </c>
      <c r="AF15" s="90" t="s">
        <v>781</v>
      </c>
      <c r="AG15" s="90" t="str">
        <f t="shared" si="8"/>
        <v/>
      </c>
      <c r="AH15" s="85" t="s">
        <v>551</v>
      </c>
      <c r="AI15" s="91" t="s">
        <v>61</v>
      </c>
      <c r="AJ15" s="90" t="str">
        <f t="shared" si="0"/>
        <v>○</v>
      </c>
      <c r="AK15" s="90" t="str">
        <f t="shared" si="1"/>
        <v/>
      </c>
      <c r="AL15" s="90" t="str">
        <f t="shared" si="2"/>
        <v>文字列</v>
      </c>
      <c r="AM15" s="90" t="str">
        <f t="shared" si="3"/>
        <v>50</v>
      </c>
      <c r="AN15" s="85" t="s">
        <v>546</v>
      </c>
      <c r="AO15" s="90" t="str">
        <f t="shared" si="11"/>
        <v/>
      </c>
      <c r="AP15" s="92" t="str">
        <f t="shared" si="4"/>
        <v/>
      </c>
      <c r="AQ15" s="92" t="str">
        <f>IF(AND(AO15&lt;&gt;"",AP15&gt;1),COUNTIF(AO$9:AO15,AO15),"")</f>
        <v/>
      </c>
      <c r="AR15" s="93" t="str">
        <f t="shared" si="5"/>
        <v/>
      </c>
      <c r="AT15" s="65" t="str">
        <f t="shared" si="9"/>
        <v>COVER_ADDRESS_FURIGANA</v>
      </c>
      <c r="AU15" s="66" t="s">
        <v>753</v>
      </c>
      <c r="AV15" s="65" t="str">
        <f>IF(COUNTIF($AW$12:$AW15,$AW15)&gt;=2,"//","")</f>
        <v/>
      </c>
      <c r="AW15" s="65" t="str">
        <f t="shared" si="10"/>
        <v>public static final String COVER_ADDRESS_FURIGANA = "住所ふりがな";</v>
      </c>
      <c r="AX15" s="65" t="str">
        <f t="shared" si="6"/>
        <v>XmlConstantGhg2.COVER_ADDRESS_FURIGANA</v>
      </c>
    </row>
    <row r="16" spans="1:50" s="63" customFormat="1" ht="12">
      <c r="A16" s="82" t="s">
        <v>161</v>
      </c>
      <c r="B16" s="83" t="str">
        <f t="shared" si="7"/>
        <v>03</v>
      </c>
      <c r="C16" s="94"/>
      <c r="D16" s="69"/>
      <c r="E16" s="195" t="s">
        <v>40</v>
      </c>
      <c r="F16" s="196"/>
      <c r="G16" s="196"/>
      <c r="H16" s="196"/>
      <c r="I16" s="196"/>
      <c r="J16" s="196"/>
      <c r="K16" s="196"/>
      <c r="L16" s="197"/>
      <c r="M16" s="85" t="s">
        <v>128</v>
      </c>
      <c r="N16" s="86" t="s">
        <v>128</v>
      </c>
      <c r="O16" s="86" t="s">
        <v>488</v>
      </c>
      <c r="P16" s="88" t="s">
        <v>125</v>
      </c>
      <c r="Q16" s="87" t="s">
        <v>61</v>
      </c>
      <c r="R16" s="195"/>
      <c r="S16" s="196"/>
      <c r="T16" s="196"/>
      <c r="U16" s="197"/>
      <c r="V16" s="89"/>
      <c r="W16" s="171" t="s">
        <v>502</v>
      </c>
      <c r="X16" s="172"/>
      <c r="Y16" s="163"/>
      <c r="Z16" s="164"/>
      <c r="AC16" s="85"/>
      <c r="AD16" s="85" t="s">
        <v>488</v>
      </c>
      <c r="AE16" s="90" t="s">
        <v>780</v>
      </c>
      <c r="AF16" s="90" t="s">
        <v>781</v>
      </c>
      <c r="AG16" s="90" t="str">
        <f t="shared" si="8"/>
        <v>○</v>
      </c>
      <c r="AH16" s="85" t="s">
        <v>551</v>
      </c>
      <c r="AI16" s="91" t="s">
        <v>61</v>
      </c>
      <c r="AJ16" s="90" t="str">
        <f t="shared" si="0"/>
        <v>○</v>
      </c>
      <c r="AK16" s="90" t="str">
        <f t="shared" si="1"/>
        <v/>
      </c>
      <c r="AL16" s="90" t="str">
        <f t="shared" si="2"/>
        <v>文字列</v>
      </c>
      <c r="AM16" s="90" t="str">
        <f t="shared" si="3"/>
        <v>50</v>
      </c>
      <c r="AN16" s="85" t="s">
        <v>546</v>
      </c>
      <c r="AO16" s="90" t="str">
        <f t="shared" si="11"/>
        <v/>
      </c>
      <c r="AP16" s="92" t="str">
        <f t="shared" si="4"/>
        <v/>
      </c>
      <c r="AQ16" s="92" t="str">
        <f>IF(AND(AO16&lt;&gt;"",AP16&gt;1),COUNTIF(AO$9:AO16,AO16),"")</f>
        <v/>
      </c>
      <c r="AR16" s="93" t="str">
        <f t="shared" si="5"/>
        <v/>
      </c>
      <c r="AT16" s="65" t="str">
        <f t="shared" si="9"/>
        <v>COVER_ADDRESS</v>
      </c>
      <c r="AU16" s="66" t="s">
        <v>754</v>
      </c>
      <c r="AV16" s="65" t="str">
        <f>IF(COUNTIF($AW$12:$AW16,$AW16)&gt;=2,"//","")</f>
        <v/>
      </c>
      <c r="AW16" s="65" t="str">
        <f t="shared" si="10"/>
        <v>public static final String COVER_ADDRESS = "住所";</v>
      </c>
      <c r="AX16" s="65" t="str">
        <f t="shared" si="6"/>
        <v>XmlConstantGhg2.COVER_ADDRESS</v>
      </c>
    </row>
    <row r="17" spans="1:50" s="63" customFormat="1" ht="12">
      <c r="A17" s="82" t="s">
        <v>162</v>
      </c>
      <c r="B17" s="83" t="str">
        <f t="shared" si="7"/>
        <v>03</v>
      </c>
      <c r="C17" s="94"/>
      <c r="D17" s="69"/>
      <c r="E17" s="195" t="s">
        <v>242</v>
      </c>
      <c r="F17" s="196"/>
      <c r="G17" s="196"/>
      <c r="H17" s="196"/>
      <c r="I17" s="196"/>
      <c r="J17" s="196"/>
      <c r="K17" s="196"/>
      <c r="L17" s="197"/>
      <c r="M17" s="85" t="s">
        <v>128</v>
      </c>
      <c r="N17" s="86" t="s">
        <v>128</v>
      </c>
      <c r="O17" s="86" t="s">
        <v>487</v>
      </c>
      <c r="P17" s="88" t="s">
        <v>410</v>
      </c>
      <c r="Q17" s="87" t="s">
        <v>61</v>
      </c>
      <c r="R17" s="195"/>
      <c r="S17" s="196"/>
      <c r="T17" s="196"/>
      <c r="U17" s="197"/>
      <c r="V17" s="89"/>
      <c r="W17" s="171" t="s">
        <v>503</v>
      </c>
      <c r="X17" s="172"/>
      <c r="Y17" s="163"/>
      <c r="Z17" s="164"/>
      <c r="AC17" s="85"/>
      <c r="AD17" s="85" t="s">
        <v>488</v>
      </c>
      <c r="AE17" s="90" t="s">
        <v>780</v>
      </c>
      <c r="AF17" s="90" t="s">
        <v>781</v>
      </c>
      <c r="AG17" s="90" t="str">
        <f t="shared" si="8"/>
        <v/>
      </c>
      <c r="AH17" s="85" t="s">
        <v>551</v>
      </c>
      <c r="AI17" s="91" t="s">
        <v>61</v>
      </c>
      <c r="AJ17" s="90" t="str">
        <f t="shared" si="0"/>
        <v>○</v>
      </c>
      <c r="AK17" s="90" t="str">
        <f t="shared" si="1"/>
        <v/>
      </c>
      <c r="AL17" s="90" t="str">
        <f t="shared" si="2"/>
        <v>文字列</v>
      </c>
      <c r="AM17" s="90" t="str">
        <f t="shared" si="3"/>
        <v>50</v>
      </c>
      <c r="AN17" s="85" t="s">
        <v>546</v>
      </c>
      <c r="AO17" s="90" t="str">
        <f t="shared" si="11"/>
        <v/>
      </c>
      <c r="AP17" s="92" t="str">
        <f t="shared" si="4"/>
        <v/>
      </c>
      <c r="AQ17" s="92" t="str">
        <f>IF(AND(AO17&lt;&gt;"",AP17&gt;1),COUNTIF(AO$9:AO17,AO17),"")</f>
        <v/>
      </c>
      <c r="AR17" s="93" t="str">
        <f t="shared" si="5"/>
        <v/>
      </c>
      <c r="AT17" s="65" t="str">
        <f t="shared" si="9"/>
        <v>COVER_TEIKYO_NAME_FURIGANA</v>
      </c>
      <c r="AU17" s="66" t="s">
        <v>767</v>
      </c>
      <c r="AV17" s="65" t="str">
        <f>IF(COUNTIF($AW$12:$AW17,$AW17)&gt;=2,"//","")</f>
        <v/>
      </c>
      <c r="AW17" s="65" t="str">
        <f t="shared" si="10"/>
        <v>public static final String COVER_TEIKYO_NAME_FURIGANA = "氏名ふりがな";</v>
      </c>
      <c r="AX17" s="65" t="str">
        <f t="shared" si="6"/>
        <v>XmlConstantGhg2.COVER_TEIKYO_NAME_FURIGANA</v>
      </c>
    </row>
    <row r="18" spans="1:50" s="63" customFormat="1" ht="12">
      <c r="A18" s="82" t="s">
        <v>5</v>
      </c>
      <c r="B18" s="83" t="str">
        <f t="shared" si="7"/>
        <v>03</v>
      </c>
      <c r="C18" s="94"/>
      <c r="D18" s="69"/>
      <c r="E18" s="195" t="s">
        <v>489</v>
      </c>
      <c r="F18" s="196"/>
      <c r="G18" s="196"/>
      <c r="H18" s="196"/>
      <c r="I18" s="196"/>
      <c r="J18" s="196"/>
      <c r="K18" s="196"/>
      <c r="L18" s="197"/>
      <c r="M18" s="85" t="s">
        <v>128</v>
      </c>
      <c r="N18" s="86" t="s">
        <v>128</v>
      </c>
      <c r="O18" s="86" t="s">
        <v>488</v>
      </c>
      <c r="P18" s="88" t="s">
        <v>125</v>
      </c>
      <c r="Q18" s="87" t="s">
        <v>61</v>
      </c>
      <c r="R18" s="195"/>
      <c r="S18" s="196"/>
      <c r="T18" s="196"/>
      <c r="U18" s="197"/>
      <c r="V18" s="89"/>
      <c r="W18" s="171" t="s">
        <v>504</v>
      </c>
      <c r="X18" s="172"/>
      <c r="Y18" s="163"/>
      <c r="Z18" s="164"/>
      <c r="AC18" s="85"/>
      <c r="AD18" s="85" t="s">
        <v>488</v>
      </c>
      <c r="AE18" s="90" t="s">
        <v>780</v>
      </c>
      <c r="AF18" s="90" t="s">
        <v>781</v>
      </c>
      <c r="AG18" s="90" t="str">
        <f t="shared" si="8"/>
        <v>○</v>
      </c>
      <c r="AH18" s="85" t="s">
        <v>551</v>
      </c>
      <c r="AI18" s="91" t="s">
        <v>61</v>
      </c>
      <c r="AJ18" s="90" t="str">
        <f t="shared" si="0"/>
        <v>○</v>
      </c>
      <c r="AK18" s="90" t="str">
        <f t="shared" si="1"/>
        <v/>
      </c>
      <c r="AL18" s="90" t="str">
        <f t="shared" si="2"/>
        <v>文字列</v>
      </c>
      <c r="AM18" s="90" t="str">
        <f t="shared" si="3"/>
        <v>50</v>
      </c>
      <c r="AN18" s="85" t="s">
        <v>546</v>
      </c>
      <c r="AO18" s="90" t="str">
        <f t="shared" si="11"/>
        <v/>
      </c>
      <c r="AP18" s="92" t="str">
        <f t="shared" si="4"/>
        <v/>
      </c>
      <c r="AQ18" s="92" t="str">
        <f>IF(AND(AO18&lt;&gt;"",AP18&gt;1),COUNTIF(AO$9:AO18,AO18),"")</f>
        <v/>
      </c>
      <c r="AR18" s="93" t="str">
        <f t="shared" si="5"/>
        <v/>
      </c>
      <c r="AT18" s="65" t="str">
        <f t="shared" si="9"/>
        <v>COVER_TEIKYO_NAME</v>
      </c>
      <c r="AU18" s="66" t="s">
        <v>768</v>
      </c>
      <c r="AV18" s="65" t="str">
        <f>IF(COUNTIF($AW$12:$AW18,$AW18)&gt;=2,"//","")</f>
        <v/>
      </c>
      <c r="AW18" s="65" t="str">
        <f t="shared" si="10"/>
        <v>public static final String COVER_TEIKYO_NAME = "氏名";</v>
      </c>
      <c r="AX18" s="65" t="str">
        <f t="shared" si="6"/>
        <v>XmlConstantGhg2.COVER_TEIKYO_NAME</v>
      </c>
    </row>
    <row r="19" spans="1:50" s="63" customFormat="1" ht="12">
      <c r="A19" s="82" t="s">
        <v>6</v>
      </c>
      <c r="B19" s="83" t="str">
        <f t="shared" si="7"/>
        <v>03</v>
      </c>
      <c r="C19" s="94"/>
      <c r="D19" s="69"/>
      <c r="E19" s="195" t="s">
        <v>867</v>
      </c>
      <c r="F19" s="196"/>
      <c r="G19" s="196"/>
      <c r="H19" s="196"/>
      <c r="I19" s="196"/>
      <c r="J19" s="196"/>
      <c r="K19" s="196"/>
      <c r="L19" s="197"/>
      <c r="M19" s="85" t="s">
        <v>128</v>
      </c>
      <c r="N19" s="86" t="s">
        <v>128</v>
      </c>
      <c r="O19" s="86" t="s">
        <v>488</v>
      </c>
      <c r="P19" s="88" t="s">
        <v>833</v>
      </c>
      <c r="Q19" s="87" t="s">
        <v>834</v>
      </c>
      <c r="R19" s="195" t="s">
        <v>835</v>
      </c>
      <c r="S19" s="196"/>
      <c r="T19" s="196"/>
      <c r="U19" s="197"/>
      <c r="V19" s="89"/>
      <c r="W19" s="171" t="s">
        <v>836</v>
      </c>
      <c r="X19" s="172"/>
      <c r="Y19" s="163"/>
      <c r="Z19" s="164"/>
      <c r="AC19" s="85"/>
      <c r="AD19" s="85" t="s">
        <v>488</v>
      </c>
      <c r="AE19" s="90" t="s">
        <v>780</v>
      </c>
      <c r="AF19" s="90" t="s">
        <v>781</v>
      </c>
      <c r="AG19" s="90" t="str">
        <f t="shared" si="8"/>
        <v>○</v>
      </c>
      <c r="AH19" s="85" t="s">
        <v>551</v>
      </c>
      <c r="AI19" s="91" t="s">
        <v>61</v>
      </c>
      <c r="AJ19" s="90" t="str">
        <f t="shared" si="0"/>
        <v>○</v>
      </c>
      <c r="AK19" s="90" t="str">
        <f t="shared" si="1"/>
        <v/>
      </c>
      <c r="AL19" s="90" t="str">
        <f t="shared" si="2"/>
        <v>文字列</v>
      </c>
      <c r="AM19" s="90" t="str">
        <f t="shared" si="3"/>
        <v>50</v>
      </c>
      <c r="AN19" s="85" t="s">
        <v>546</v>
      </c>
      <c r="AO19" s="90" t="str">
        <f t="shared" si="11"/>
        <v/>
      </c>
      <c r="AP19" s="92" t="str">
        <f t="shared" si="4"/>
        <v/>
      </c>
      <c r="AQ19" s="92" t="str">
        <f>IF(AND(AO19&lt;&gt;"",AP19&gt;1),COUNTIF(AO$9:AO19,AO19),"")</f>
        <v/>
      </c>
      <c r="AR19" s="93" t="str">
        <f t="shared" si="5"/>
        <v/>
      </c>
      <c r="AT19" s="65" t="str">
        <f t="shared" si="9"/>
        <v>COVER_HOJIN_NO</v>
      </c>
      <c r="AU19" s="66" t="s">
        <v>767</v>
      </c>
      <c r="AV19" s="65" t="str">
        <f>IF(COUNTIF($AW$12:$AW19,$AW19)&gt;=2,"//","")</f>
        <v/>
      </c>
      <c r="AW19" s="65" t="str">
        <f t="shared" si="10"/>
        <v>public static final String COVER_HOJIN_NO = "氏名ふりがな";</v>
      </c>
      <c r="AX19" s="65" t="str">
        <f t="shared" si="6"/>
        <v>XmlConstantGhg2.COVER_HOJIN_NO</v>
      </c>
    </row>
    <row r="20" spans="1:50" s="63" customFormat="1" ht="12">
      <c r="A20" s="82" t="s">
        <v>7</v>
      </c>
      <c r="B20" s="83" t="str">
        <f t="shared" si="7"/>
        <v>03</v>
      </c>
      <c r="C20" s="94"/>
      <c r="D20" s="69"/>
      <c r="E20" s="195" t="s">
        <v>837</v>
      </c>
      <c r="F20" s="196"/>
      <c r="G20" s="196"/>
      <c r="H20" s="196"/>
      <c r="I20" s="196"/>
      <c r="J20" s="196"/>
      <c r="K20" s="196"/>
      <c r="L20" s="197"/>
      <c r="M20" s="85" t="s">
        <v>128</v>
      </c>
      <c r="N20" s="86" t="s">
        <v>128</v>
      </c>
      <c r="O20" s="86" t="s">
        <v>488</v>
      </c>
      <c r="P20" s="88" t="s">
        <v>125</v>
      </c>
      <c r="Q20" s="87" t="s">
        <v>61</v>
      </c>
      <c r="R20" s="195"/>
      <c r="S20" s="196"/>
      <c r="T20" s="196"/>
      <c r="U20" s="197"/>
      <c r="V20" s="89"/>
      <c r="W20" s="171" t="s">
        <v>838</v>
      </c>
      <c r="X20" s="200"/>
      <c r="Y20" s="163"/>
      <c r="Z20" s="164"/>
      <c r="AC20" s="85"/>
      <c r="AD20" s="85" t="s">
        <v>488</v>
      </c>
      <c r="AE20" s="90" t="s">
        <v>780</v>
      </c>
      <c r="AF20" s="90" t="s">
        <v>781</v>
      </c>
      <c r="AG20" s="90" t="str">
        <f t="shared" si="8"/>
        <v>○</v>
      </c>
      <c r="AH20" s="85" t="s">
        <v>551</v>
      </c>
      <c r="AI20" s="91" t="s">
        <v>61</v>
      </c>
      <c r="AJ20" s="90" t="str">
        <f t="shared" si="0"/>
        <v>○</v>
      </c>
      <c r="AK20" s="90" t="str">
        <f t="shared" si="1"/>
        <v/>
      </c>
      <c r="AL20" s="90" t="str">
        <f t="shared" si="2"/>
        <v>文字列</v>
      </c>
      <c r="AM20" s="90" t="str">
        <f t="shared" si="3"/>
        <v>50</v>
      </c>
      <c r="AN20" s="85" t="s">
        <v>546</v>
      </c>
      <c r="AO20" s="90" t="str">
        <f t="shared" si="11"/>
        <v/>
      </c>
      <c r="AP20" s="92" t="str">
        <f t="shared" si="4"/>
        <v/>
      </c>
      <c r="AQ20" s="92" t="str">
        <f>IF(AND(AO20&lt;&gt;"",AP20&gt;1),COUNTIF(AO$9:AO20,AO20),"")</f>
        <v/>
      </c>
      <c r="AR20" s="93" t="str">
        <f t="shared" si="5"/>
        <v/>
      </c>
      <c r="AT20" s="65" t="str">
        <f t="shared" si="9"/>
        <v>COVER_DAIHYOSHA_NAME</v>
      </c>
      <c r="AU20" s="66" t="s">
        <v>768</v>
      </c>
      <c r="AV20" s="65" t="str">
        <f>IF(COUNTIF($AW$12:$AW20,$AW20)&gt;=2,"//","")</f>
        <v/>
      </c>
      <c r="AW20" s="65" t="str">
        <f t="shared" si="10"/>
        <v>public static final String COVER_DAIHYOSHA_NAME = "氏名";</v>
      </c>
      <c r="AX20" s="65" t="str">
        <f t="shared" si="6"/>
        <v>XmlConstantGhg2.COVER_DAIHYOSHA_NAME</v>
      </c>
    </row>
    <row r="21" spans="1:50" s="63" customFormat="1" ht="12" customHeight="1">
      <c r="A21" s="82" t="s">
        <v>8</v>
      </c>
      <c r="B21" s="83" t="str">
        <f t="shared" si="7"/>
        <v>03</v>
      </c>
      <c r="C21" s="94"/>
      <c r="D21" s="69"/>
      <c r="E21" s="195" t="s">
        <v>433</v>
      </c>
      <c r="F21" s="196"/>
      <c r="G21" s="196"/>
      <c r="H21" s="196"/>
      <c r="I21" s="196"/>
      <c r="J21" s="196"/>
      <c r="K21" s="196"/>
      <c r="L21" s="197"/>
      <c r="M21" s="85" t="s">
        <v>133</v>
      </c>
      <c r="N21" s="86" t="s">
        <v>133</v>
      </c>
      <c r="O21" s="86" t="s">
        <v>154</v>
      </c>
      <c r="P21" s="88" t="s">
        <v>134</v>
      </c>
      <c r="Q21" s="85" t="s">
        <v>325</v>
      </c>
      <c r="R21" s="168" t="s">
        <v>284</v>
      </c>
      <c r="S21" s="169"/>
      <c r="T21" s="169"/>
      <c r="U21" s="170"/>
      <c r="V21" s="89"/>
      <c r="W21" s="171" t="s">
        <v>434</v>
      </c>
      <c r="X21" s="172"/>
      <c r="Y21" s="185"/>
      <c r="Z21" s="186"/>
      <c r="AC21" s="85"/>
      <c r="AD21" s="85" t="s">
        <v>488</v>
      </c>
      <c r="AE21" s="90" t="s">
        <v>781</v>
      </c>
      <c r="AF21" s="90" t="s">
        <v>780</v>
      </c>
      <c r="AG21" s="90" t="str">
        <f t="shared" si="8"/>
        <v>○</v>
      </c>
      <c r="AH21" s="85" t="s">
        <v>550</v>
      </c>
      <c r="AI21" s="91" t="s">
        <v>128</v>
      </c>
      <c r="AJ21" s="90" t="str">
        <f t="shared" si="0"/>
        <v>○</v>
      </c>
      <c r="AK21" s="90" t="str">
        <f t="shared" si="1"/>
        <v>○</v>
      </c>
      <c r="AL21" s="90" t="str">
        <f t="shared" si="2"/>
        <v/>
      </c>
      <c r="AM21" s="90" t="str">
        <f t="shared" si="3"/>
        <v/>
      </c>
      <c r="AN21" s="85" t="s">
        <v>546</v>
      </c>
      <c r="AO21" s="90" t="str">
        <f t="shared" si="11"/>
        <v/>
      </c>
      <c r="AP21" s="92" t="str">
        <f t="shared" si="4"/>
        <v/>
      </c>
      <c r="AQ21" s="92" t="str">
        <f>IF(AND(AO21&lt;&gt;"",AP21&gt;1),COUNTIF(AO$9:AO21,AO21),"")</f>
        <v/>
      </c>
      <c r="AR21" s="93" t="str">
        <f t="shared" si="5"/>
        <v/>
      </c>
      <c r="AT21" s="65" t="str">
        <f t="shared" si="9"/>
        <v>COVER_TEIKYO_KBN</v>
      </c>
      <c r="AU21" s="66" t="s">
        <v>769</v>
      </c>
      <c r="AV21" s="65" t="str">
        <f>IF(COUNTIF($AW$12:$AW21,$AW21)&gt;=2,"//","")</f>
        <v/>
      </c>
      <c r="AW21" s="65" t="str">
        <f t="shared" si="10"/>
        <v>public static final String COVER_TEIKYO_KBN = "提供区分";</v>
      </c>
      <c r="AX21" s="65" t="str">
        <f t="shared" si="6"/>
        <v>XmlConstantGhg2.COVER_TEIKYO_KBN</v>
      </c>
    </row>
    <row r="22" spans="1:50" s="63" customFormat="1" ht="12" customHeight="1">
      <c r="A22" s="82" t="s">
        <v>9</v>
      </c>
      <c r="B22" s="83" t="str">
        <f t="shared" si="7"/>
        <v>03</v>
      </c>
      <c r="D22" s="69"/>
      <c r="E22" s="195" t="s">
        <v>265</v>
      </c>
      <c r="F22" s="196"/>
      <c r="G22" s="196"/>
      <c r="H22" s="196"/>
      <c r="I22" s="196"/>
      <c r="J22" s="196"/>
      <c r="K22" s="196"/>
      <c r="L22" s="197"/>
      <c r="M22" s="85" t="s">
        <v>133</v>
      </c>
      <c r="N22" s="86" t="s">
        <v>128</v>
      </c>
      <c r="O22" s="86" t="s">
        <v>468</v>
      </c>
      <c r="P22" s="88" t="s">
        <v>124</v>
      </c>
      <c r="Q22" s="87" t="s">
        <v>392</v>
      </c>
      <c r="R22" s="168" t="s">
        <v>471</v>
      </c>
      <c r="S22" s="169"/>
      <c r="T22" s="169"/>
      <c r="U22" s="170"/>
      <c r="V22" s="89"/>
      <c r="W22" s="171" t="s">
        <v>399</v>
      </c>
      <c r="X22" s="172"/>
      <c r="Y22" s="185"/>
      <c r="Z22" s="186"/>
      <c r="AC22" s="85"/>
      <c r="AD22" s="85" t="s">
        <v>488</v>
      </c>
      <c r="AE22" s="90" t="s">
        <v>780</v>
      </c>
      <c r="AF22" s="90" t="s">
        <v>780</v>
      </c>
      <c r="AG22" s="90" t="str">
        <f t="shared" si="8"/>
        <v/>
      </c>
      <c r="AH22" s="85" t="s">
        <v>550</v>
      </c>
      <c r="AI22" s="91" t="s">
        <v>21</v>
      </c>
      <c r="AJ22" s="90" t="str">
        <f t="shared" si="0"/>
        <v/>
      </c>
      <c r="AK22" s="90" t="str">
        <f t="shared" si="1"/>
        <v/>
      </c>
      <c r="AL22" s="90" t="str">
        <f t="shared" si="2"/>
        <v/>
      </c>
      <c r="AM22" s="90" t="str">
        <f t="shared" si="3"/>
        <v/>
      </c>
      <c r="AN22" s="85" t="s">
        <v>546</v>
      </c>
      <c r="AO22" s="90" t="str">
        <f t="shared" si="11"/>
        <v/>
      </c>
      <c r="AP22" s="92" t="str">
        <f t="shared" si="4"/>
        <v/>
      </c>
      <c r="AQ22" s="92" t="str">
        <f>IF(AND(AO22&lt;&gt;"",AP22&gt;1),COUNTIF(AO$9:AO22,AO22),"")</f>
        <v/>
      </c>
      <c r="AR22" s="93" t="str">
        <f t="shared" si="5"/>
        <v/>
      </c>
      <c r="AT22" s="65" t="str">
        <f t="shared" si="9"/>
        <v>COVER_JIGYOSHO_NO</v>
      </c>
      <c r="AU22" s="66" t="s">
        <v>265</v>
      </c>
      <c r="AV22" s="65" t="str">
        <f>IF(COUNTIF($AW$12:$AW22,$AW22)&gt;=2,"//","")</f>
        <v/>
      </c>
      <c r="AW22" s="65" t="str">
        <f t="shared" si="10"/>
        <v>public static final String COVER_JIGYOSHO_NO = "事業所番号";</v>
      </c>
      <c r="AX22" s="65" t="str">
        <f t="shared" si="6"/>
        <v>XmlConstantGhg2.COVER_JIGYOSHO_NO</v>
      </c>
    </row>
    <row r="23" spans="1:50" s="63" customFormat="1" ht="12">
      <c r="A23" s="82" t="s">
        <v>10</v>
      </c>
      <c r="B23" s="83" t="str">
        <f t="shared" si="7"/>
        <v>03</v>
      </c>
      <c r="C23" s="69"/>
      <c r="D23" s="124"/>
      <c r="E23" s="195" t="s">
        <v>229</v>
      </c>
      <c r="F23" s="196"/>
      <c r="G23" s="196"/>
      <c r="H23" s="196"/>
      <c r="I23" s="196"/>
      <c r="J23" s="196"/>
      <c r="K23" s="196"/>
      <c r="L23" s="197"/>
      <c r="M23" s="85" t="s">
        <v>133</v>
      </c>
      <c r="N23" s="86" t="s">
        <v>133</v>
      </c>
      <c r="O23" s="86" t="s">
        <v>154</v>
      </c>
      <c r="P23" s="88" t="s">
        <v>124</v>
      </c>
      <c r="Q23" s="87" t="s">
        <v>331</v>
      </c>
      <c r="R23" s="195" t="s">
        <v>123</v>
      </c>
      <c r="S23" s="196"/>
      <c r="T23" s="196"/>
      <c r="U23" s="197"/>
      <c r="V23" s="89"/>
      <c r="W23" s="171" t="s">
        <v>411</v>
      </c>
      <c r="X23" s="172"/>
      <c r="Y23" s="163"/>
      <c r="Z23" s="164"/>
      <c r="AC23" s="85"/>
      <c r="AD23" s="85" t="s">
        <v>488</v>
      </c>
      <c r="AE23" s="90" t="s">
        <v>781</v>
      </c>
      <c r="AF23" s="90" t="s">
        <v>781</v>
      </c>
      <c r="AG23" s="90" t="str">
        <f t="shared" si="8"/>
        <v>○</v>
      </c>
      <c r="AH23" s="85" t="s">
        <v>550</v>
      </c>
      <c r="AI23" s="91" t="s">
        <v>5</v>
      </c>
      <c r="AJ23" s="90" t="str">
        <f t="shared" si="0"/>
        <v>○</v>
      </c>
      <c r="AK23" s="90" t="str">
        <f t="shared" si="1"/>
        <v>○</v>
      </c>
      <c r="AL23" s="90" t="str">
        <f t="shared" si="2"/>
        <v>整数</v>
      </c>
      <c r="AM23" s="90" t="str">
        <f t="shared" si="3"/>
        <v>9</v>
      </c>
      <c r="AN23" s="85" t="s">
        <v>546</v>
      </c>
      <c r="AO23" s="90" t="str">
        <f t="shared" si="11"/>
        <v/>
      </c>
      <c r="AP23" s="92" t="str">
        <f t="shared" si="4"/>
        <v/>
      </c>
      <c r="AQ23" s="92" t="str">
        <f>IF(AND(AO23&lt;&gt;"",AP23&gt;1),COUNTIF(AO$9:AO23,AO23),"")</f>
        <v/>
      </c>
      <c r="AR23" s="93" t="str">
        <f t="shared" si="5"/>
        <v/>
      </c>
      <c r="AT23" s="65" t="str">
        <f t="shared" si="9"/>
        <v>COVER_HAISHUTSUSHA_NO</v>
      </c>
      <c r="AU23" s="66" t="s">
        <v>562</v>
      </c>
      <c r="AV23" s="65" t="str">
        <f>IF(COUNTIF($AW$12:$AW23,$AW23)&gt;=2,"//","")</f>
        <v/>
      </c>
      <c r="AW23" s="65" t="str">
        <f t="shared" si="10"/>
        <v>public static final String COVER_HAISHUTSUSHA_NO = "特定排出者コード";</v>
      </c>
      <c r="AX23" s="65" t="str">
        <f t="shared" si="6"/>
        <v>XmlConstantGhg2.COVER_HAISHUTSUSHA_NO</v>
      </c>
    </row>
    <row r="24" spans="1:50" s="63" customFormat="1" ht="12">
      <c r="A24" s="82" t="s">
        <v>11</v>
      </c>
      <c r="B24" s="83" t="str">
        <f t="shared" si="7"/>
        <v>03</v>
      </c>
      <c r="D24" s="69"/>
      <c r="E24" s="195" t="s">
        <v>495</v>
      </c>
      <c r="F24" s="196"/>
      <c r="G24" s="196"/>
      <c r="H24" s="196"/>
      <c r="I24" s="196"/>
      <c r="J24" s="196"/>
      <c r="K24" s="196"/>
      <c r="L24" s="197"/>
      <c r="M24" s="85" t="s">
        <v>133</v>
      </c>
      <c r="N24" s="86" t="s">
        <v>128</v>
      </c>
      <c r="O24" s="86" t="s">
        <v>468</v>
      </c>
      <c r="P24" s="88" t="s">
        <v>124</v>
      </c>
      <c r="Q24" s="87" t="s">
        <v>497</v>
      </c>
      <c r="R24" s="168"/>
      <c r="S24" s="169"/>
      <c r="T24" s="169"/>
      <c r="U24" s="170"/>
      <c r="V24" s="89"/>
      <c r="W24" s="171" t="s">
        <v>499</v>
      </c>
      <c r="X24" s="172"/>
      <c r="Y24" s="185"/>
      <c r="Z24" s="186"/>
      <c r="AC24" s="85"/>
      <c r="AD24" s="85" t="s">
        <v>488</v>
      </c>
      <c r="AE24" s="90" t="s">
        <v>780</v>
      </c>
      <c r="AF24" s="90" t="s">
        <v>781</v>
      </c>
      <c r="AG24" s="90" t="str">
        <f t="shared" si="8"/>
        <v/>
      </c>
      <c r="AH24" s="85" t="s">
        <v>550</v>
      </c>
      <c r="AI24" s="91" t="s">
        <v>161</v>
      </c>
      <c r="AJ24" s="90" t="str">
        <f t="shared" si="0"/>
        <v>○</v>
      </c>
      <c r="AK24" s="90" t="str">
        <f t="shared" si="1"/>
        <v/>
      </c>
      <c r="AL24" s="90" t="str">
        <f t="shared" si="2"/>
        <v>整数</v>
      </c>
      <c r="AM24" s="90" t="str">
        <f t="shared" si="3"/>
        <v>7</v>
      </c>
      <c r="AN24" s="85" t="s">
        <v>546</v>
      </c>
      <c r="AO24" s="90" t="str">
        <f t="shared" si="11"/>
        <v/>
      </c>
      <c r="AP24" s="92" t="str">
        <f t="shared" si="4"/>
        <v/>
      </c>
      <c r="AQ24" s="92" t="str">
        <f>IF(AND(AO24&lt;&gt;"",AP24&gt;1),COUNTIF(AO$9:AO24,AO24),"")</f>
        <v/>
      </c>
      <c r="AR24" s="93" t="str">
        <f t="shared" si="5"/>
        <v/>
      </c>
      <c r="AT24" s="65" t="str">
        <f t="shared" si="9"/>
        <v>COVER_SHITEIKOJO_NO</v>
      </c>
      <c r="AU24" s="66" t="s">
        <v>757</v>
      </c>
      <c r="AV24" s="65" t="str">
        <f>IF(COUNTIF($AW$12:$AW24,$AW24)&gt;=2,"//","")</f>
        <v/>
      </c>
      <c r="AW24" s="65" t="str">
        <f t="shared" si="10"/>
        <v>public static final String COVER_SHITEIKOJO_NO = "エネルギー管理指定工場等番号";</v>
      </c>
      <c r="AX24" s="65" t="str">
        <f t="shared" si="6"/>
        <v>XmlConstantGhg2.COVER_SHITEIKOJO_NO</v>
      </c>
    </row>
    <row r="25" spans="1:50" s="63" customFormat="1" ht="12">
      <c r="A25" s="82" t="s">
        <v>12</v>
      </c>
      <c r="B25" s="83" t="str">
        <f t="shared" si="7"/>
        <v>03</v>
      </c>
      <c r="C25" s="69"/>
      <c r="D25" s="97"/>
      <c r="E25" s="195" t="s">
        <v>496</v>
      </c>
      <c r="F25" s="196"/>
      <c r="G25" s="196"/>
      <c r="H25" s="196"/>
      <c r="I25" s="196"/>
      <c r="J25" s="196"/>
      <c r="K25" s="196"/>
      <c r="L25" s="197"/>
      <c r="M25" s="85" t="s">
        <v>133</v>
      </c>
      <c r="N25" s="86" t="s">
        <v>133</v>
      </c>
      <c r="O25" s="86" t="s">
        <v>487</v>
      </c>
      <c r="P25" s="88" t="s">
        <v>125</v>
      </c>
      <c r="Q25" s="87" t="s">
        <v>202</v>
      </c>
      <c r="R25" s="195"/>
      <c r="S25" s="196"/>
      <c r="T25" s="196"/>
      <c r="U25" s="197"/>
      <c r="V25" s="89"/>
      <c r="W25" s="171" t="s">
        <v>500</v>
      </c>
      <c r="X25" s="172"/>
      <c r="Y25" s="163"/>
      <c r="Z25" s="164"/>
      <c r="AC25" s="85"/>
      <c r="AD25" s="85" t="s">
        <v>488</v>
      </c>
      <c r="AE25" s="90" t="s">
        <v>780</v>
      </c>
      <c r="AF25" s="90" t="s">
        <v>781</v>
      </c>
      <c r="AG25" s="90" t="str">
        <f t="shared" si="8"/>
        <v/>
      </c>
      <c r="AH25" s="85" t="s">
        <v>551</v>
      </c>
      <c r="AI25" s="91" t="s">
        <v>61</v>
      </c>
      <c r="AJ25" s="90" t="str">
        <f t="shared" si="0"/>
        <v>○</v>
      </c>
      <c r="AK25" s="90" t="str">
        <f t="shared" si="1"/>
        <v/>
      </c>
      <c r="AL25" s="90" t="str">
        <f t="shared" si="2"/>
        <v>文字列</v>
      </c>
      <c r="AM25" s="90" t="str">
        <f t="shared" si="3"/>
        <v>50</v>
      </c>
      <c r="AN25" s="85" t="s">
        <v>546</v>
      </c>
      <c r="AO25" s="90" t="str">
        <f t="shared" si="11"/>
        <v/>
      </c>
      <c r="AP25" s="92" t="str">
        <f t="shared" si="4"/>
        <v/>
      </c>
      <c r="AQ25" s="92" t="str">
        <f>IF(AND(AO25&lt;&gt;"",AP25&gt;1),COUNTIF(AO$9:AO25,AO25),"")</f>
        <v/>
      </c>
      <c r="AR25" s="93" t="str">
        <f t="shared" si="5"/>
        <v/>
      </c>
      <c r="AT25" s="65" t="str">
        <f t="shared" si="9"/>
        <v>COVER_JIGYOSHO_NAME</v>
      </c>
      <c r="AU25" s="66" t="s">
        <v>266</v>
      </c>
      <c r="AV25" s="65" t="str">
        <f>IF(COUNTIF($AW$12:$AW25,$AW25)&gt;=2,"//","")</f>
        <v/>
      </c>
      <c r="AW25" s="65" t="str">
        <f t="shared" si="10"/>
        <v>public static final String COVER_JIGYOSHO_NAME = "事業所の名称";</v>
      </c>
      <c r="AX25" s="65" t="str">
        <f t="shared" si="6"/>
        <v>XmlConstantGhg2.COVER_JIGYOSHO_NAME</v>
      </c>
    </row>
    <row r="26" spans="1:50" s="63" customFormat="1" ht="12">
      <c r="A26" s="82" t="s">
        <v>13</v>
      </c>
      <c r="B26" s="83" t="str">
        <f t="shared" si="7"/>
        <v>02</v>
      </c>
      <c r="C26" s="94"/>
      <c r="D26" s="407" t="s">
        <v>285</v>
      </c>
      <c r="E26" s="408"/>
      <c r="F26" s="408"/>
      <c r="G26" s="408"/>
      <c r="H26" s="408"/>
      <c r="I26" s="408"/>
      <c r="J26" s="408"/>
      <c r="K26" s="408"/>
      <c r="L26" s="409"/>
      <c r="M26" s="85" t="s">
        <v>133</v>
      </c>
      <c r="N26" s="86" t="s">
        <v>133</v>
      </c>
      <c r="O26" s="87"/>
      <c r="P26" s="88"/>
      <c r="Q26" s="87"/>
      <c r="R26" s="195"/>
      <c r="S26" s="196"/>
      <c r="T26" s="196"/>
      <c r="U26" s="197"/>
      <c r="V26" s="89"/>
      <c r="W26" s="171" t="s">
        <v>291</v>
      </c>
      <c r="X26" s="172"/>
      <c r="Y26" s="185"/>
      <c r="Z26" s="186"/>
      <c r="AC26" s="85"/>
      <c r="AD26" s="85"/>
      <c r="AE26" s="90"/>
      <c r="AF26" s="90"/>
      <c r="AG26" s="90" t="str">
        <f t="shared" si="8"/>
        <v/>
      </c>
      <c r="AH26" s="85"/>
      <c r="AI26" s="91"/>
      <c r="AJ26" s="90" t="str">
        <f t="shared" si="0"/>
        <v/>
      </c>
      <c r="AK26" s="90" t="str">
        <f t="shared" si="1"/>
        <v/>
      </c>
      <c r="AL26" s="90" t="str">
        <f t="shared" si="2"/>
        <v/>
      </c>
      <c r="AM26" s="90" t="str">
        <f t="shared" si="3"/>
        <v/>
      </c>
      <c r="AN26" s="85" t="s">
        <v>545</v>
      </c>
      <c r="AO26" s="90" t="str">
        <f t="shared" si="11"/>
        <v>Joho</v>
      </c>
      <c r="AP26" s="92">
        <f t="shared" si="4"/>
        <v>1</v>
      </c>
      <c r="AQ26" s="92" t="str">
        <f>IF(AND(AO26&lt;&gt;"",AP26&gt;1),COUNTIF(AO$9:AO26,AO26),"")</f>
        <v/>
      </c>
      <c r="AR26" s="93" t="str">
        <f t="shared" si="5"/>
        <v/>
      </c>
      <c r="AT26" s="65" t="str">
        <f t="shared" si="9"/>
        <v>COVER_JOHO</v>
      </c>
      <c r="AU26" s="66" t="s">
        <v>770</v>
      </c>
      <c r="AV26" s="65" t="str">
        <f>IF(COUNTIF($AW$12:$AW26,$AW26)&gt;=2,"//","")</f>
        <v/>
      </c>
      <c r="AW26" s="65" t="str">
        <f t="shared" si="10"/>
        <v>public static final String COVER_JOHO = "温室効果ガスに関する情報";</v>
      </c>
      <c r="AX26" s="65" t="str">
        <f t="shared" si="6"/>
        <v>XmlConstantGhg2.COVER_JOHO</v>
      </c>
    </row>
    <row r="27" spans="1:50" s="63" customFormat="1" ht="30.6" customHeight="1">
      <c r="A27" s="82" t="s">
        <v>14</v>
      </c>
      <c r="B27" s="83" t="str">
        <f t="shared" si="7"/>
        <v>03</v>
      </c>
      <c r="C27" s="69"/>
      <c r="D27" s="95"/>
      <c r="E27" s="195" t="s">
        <v>286</v>
      </c>
      <c r="F27" s="196"/>
      <c r="G27" s="196"/>
      <c r="H27" s="196"/>
      <c r="I27" s="196"/>
      <c r="J27" s="196"/>
      <c r="K27" s="196"/>
      <c r="L27" s="197"/>
      <c r="M27" s="85" t="s">
        <v>133</v>
      </c>
      <c r="N27" s="86" t="s">
        <v>128</v>
      </c>
      <c r="O27" s="86" t="s">
        <v>163</v>
      </c>
      <c r="P27" s="88" t="s">
        <v>125</v>
      </c>
      <c r="Q27" s="87" t="s">
        <v>453</v>
      </c>
      <c r="R27" s="168" t="s">
        <v>435</v>
      </c>
      <c r="S27" s="169"/>
      <c r="T27" s="169"/>
      <c r="U27" s="170"/>
      <c r="V27" s="89"/>
      <c r="W27" s="171" t="s">
        <v>868</v>
      </c>
      <c r="X27" s="172"/>
      <c r="Y27" s="163"/>
      <c r="Z27" s="164"/>
      <c r="AC27" s="85"/>
      <c r="AD27" s="85" t="s">
        <v>488</v>
      </c>
      <c r="AE27" s="90" t="s">
        <v>780</v>
      </c>
      <c r="AF27" s="90" t="s">
        <v>781</v>
      </c>
      <c r="AG27" s="90" t="str">
        <f t="shared" si="8"/>
        <v/>
      </c>
      <c r="AH27" s="85" t="s">
        <v>551</v>
      </c>
      <c r="AI27" s="91" t="s">
        <v>553</v>
      </c>
      <c r="AJ27" s="90" t="str">
        <f t="shared" si="0"/>
        <v>○</v>
      </c>
      <c r="AK27" s="90" t="str">
        <f t="shared" si="1"/>
        <v/>
      </c>
      <c r="AL27" s="90" t="str">
        <f t="shared" si="2"/>
        <v>文字列</v>
      </c>
      <c r="AM27" s="90" t="str">
        <f t="shared" si="3"/>
        <v>800</v>
      </c>
      <c r="AN27" s="85" t="s">
        <v>546</v>
      </c>
      <c r="AO27" s="90" t="str">
        <f t="shared" si="11"/>
        <v/>
      </c>
      <c r="AP27" s="92" t="str">
        <f t="shared" si="4"/>
        <v/>
      </c>
      <c r="AQ27" s="92" t="str">
        <f>IF(AND(AO27&lt;&gt;"",AP27&gt;1),COUNTIF(AO$9:AO27,AO27),"")</f>
        <v/>
      </c>
      <c r="AR27" s="93" t="str">
        <f t="shared" si="5"/>
        <v/>
      </c>
      <c r="AT27" s="65" t="str">
        <f t="shared" si="9"/>
        <v>COVER_HAISHUTSURYO_ZOGEN_JOHO</v>
      </c>
      <c r="AU27" s="66" t="s">
        <v>771</v>
      </c>
      <c r="AV27" s="65" t="str">
        <f>IF(COUNTIF($AW$12:$AW27,$AW27)&gt;=2,"//","")</f>
        <v/>
      </c>
      <c r="AW27" s="65" t="str">
        <f t="shared" si="10"/>
        <v>public static final String COVER_HAISHUTSURYO_ZOGEN_JOHO = "温室効果ガスに関する情報/算定排出量の増減の状況に関する情報";</v>
      </c>
      <c r="AX27" s="65" t="str">
        <f t="shared" si="6"/>
        <v>XmlConstantGhg2.COVER_HAISHUTSURYO_ZOGEN_JOHO</v>
      </c>
    </row>
    <row r="28" spans="1:50" s="63" customFormat="1" ht="30.6" customHeight="1">
      <c r="A28" s="82" t="s">
        <v>15</v>
      </c>
      <c r="B28" s="83" t="str">
        <f t="shared" si="7"/>
        <v>03</v>
      </c>
      <c r="C28" s="94"/>
      <c r="D28" s="69"/>
      <c r="E28" s="195" t="s">
        <v>287</v>
      </c>
      <c r="F28" s="196"/>
      <c r="G28" s="196"/>
      <c r="H28" s="196"/>
      <c r="I28" s="196"/>
      <c r="J28" s="196"/>
      <c r="K28" s="196"/>
      <c r="L28" s="197"/>
      <c r="M28" s="85" t="s">
        <v>133</v>
      </c>
      <c r="N28" s="86" t="s">
        <v>133</v>
      </c>
      <c r="O28" s="86" t="s">
        <v>163</v>
      </c>
      <c r="P28" s="88" t="s">
        <v>125</v>
      </c>
      <c r="Q28" s="87" t="s">
        <v>453</v>
      </c>
      <c r="R28" s="168" t="s">
        <v>436</v>
      </c>
      <c r="S28" s="169"/>
      <c r="T28" s="169"/>
      <c r="U28" s="170"/>
      <c r="V28" s="89"/>
      <c r="W28" s="171" t="s">
        <v>869</v>
      </c>
      <c r="X28" s="172"/>
      <c r="Y28" s="246"/>
      <c r="Z28" s="247"/>
      <c r="AC28" s="85"/>
      <c r="AD28" s="85" t="s">
        <v>488</v>
      </c>
      <c r="AE28" s="90" t="s">
        <v>780</v>
      </c>
      <c r="AF28" s="90" t="s">
        <v>781</v>
      </c>
      <c r="AG28" s="90" t="str">
        <f t="shared" si="8"/>
        <v/>
      </c>
      <c r="AH28" s="85" t="s">
        <v>551</v>
      </c>
      <c r="AI28" s="91" t="s">
        <v>553</v>
      </c>
      <c r="AJ28" s="90" t="str">
        <f t="shared" si="0"/>
        <v>○</v>
      </c>
      <c r="AK28" s="90" t="str">
        <f t="shared" si="1"/>
        <v/>
      </c>
      <c r="AL28" s="90" t="str">
        <f t="shared" si="2"/>
        <v>文字列</v>
      </c>
      <c r="AM28" s="90" t="str">
        <f t="shared" si="3"/>
        <v>800</v>
      </c>
      <c r="AN28" s="85" t="s">
        <v>546</v>
      </c>
      <c r="AO28" s="90" t="str">
        <f t="shared" si="11"/>
        <v/>
      </c>
      <c r="AP28" s="92" t="str">
        <f t="shared" si="4"/>
        <v/>
      </c>
      <c r="AQ28" s="92" t="str">
        <f>IF(AND(AO28&lt;&gt;"",AP28&gt;1),COUNTIF(AO$9:AO28,AO28),"")</f>
        <v/>
      </c>
      <c r="AR28" s="93" t="str">
        <f t="shared" si="5"/>
        <v/>
      </c>
      <c r="AT28" s="65" t="str">
        <f t="shared" si="9"/>
        <v>COVER_GENTANI_ZOGEN_JOHO</v>
      </c>
      <c r="AU28" s="66" t="s">
        <v>772</v>
      </c>
      <c r="AV28" s="65" t="str">
        <f>IF(COUNTIF($AW$12:$AW28,$AW28)&gt;=2,"//","")</f>
        <v/>
      </c>
      <c r="AW28" s="65" t="str">
        <f t="shared" si="10"/>
        <v>public static final String COVER_GENTANI_ZOGEN_JOHO = "温室効果ガスに関する情報/排出原単位の増減の状況に関する情報";</v>
      </c>
      <c r="AX28" s="65" t="str">
        <f t="shared" si="6"/>
        <v>XmlConstantGhg2.COVER_GENTANI_ZOGEN_JOHO</v>
      </c>
    </row>
    <row r="29" spans="1:50" s="63" customFormat="1" ht="12">
      <c r="A29" s="82" t="s">
        <v>16</v>
      </c>
      <c r="B29" s="83" t="str">
        <f t="shared" si="7"/>
        <v>03</v>
      </c>
      <c r="C29" s="94"/>
      <c r="D29" s="69"/>
      <c r="E29" s="239" t="s">
        <v>288</v>
      </c>
      <c r="F29" s="196"/>
      <c r="G29" s="196"/>
      <c r="H29" s="196"/>
      <c r="I29" s="196"/>
      <c r="J29" s="196"/>
      <c r="K29" s="196"/>
      <c r="L29" s="197"/>
      <c r="M29" s="85" t="s">
        <v>133</v>
      </c>
      <c r="N29" s="86" t="s">
        <v>133</v>
      </c>
      <c r="O29" s="86"/>
      <c r="P29" s="88"/>
      <c r="Q29" s="87"/>
      <c r="R29" s="168" t="s">
        <v>870</v>
      </c>
      <c r="S29" s="169"/>
      <c r="T29" s="169"/>
      <c r="U29" s="170"/>
      <c r="V29" s="89"/>
      <c r="W29" s="171" t="s">
        <v>871</v>
      </c>
      <c r="X29" s="172"/>
      <c r="Y29" s="198"/>
      <c r="Z29" s="199"/>
      <c r="AC29" s="85"/>
      <c r="AD29" s="85" t="s">
        <v>488</v>
      </c>
      <c r="AE29" s="90" t="s">
        <v>780</v>
      </c>
      <c r="AF29" s="90" t="s">
        <v>781</v>
      </c>
      <c r="AG29" s="90" t="str">
        <f t="shared" si="8"/>
        <v/>
      </c>
      <c r="AH29" s="85" t="s">
        <v>551</v>
      </c>
      <c r="AI29" s="91" t="s">
        <v>553</v>
      </c>
      <c r="AJ29" s="90" t="str">
        <f t="shared" si="0"/>
        <v>○</v>
      </c>
      <c r="AK29" s="90" t="str">
        <f t="shared" si="1"/>
        <v/>
      </c>
      <c r="AL29" s="90" t="str">
        <f t="shared" si="2"/>
        <v>文字列</v>
      </c>
      <c r="AM29" s="90" t="str">
        <f t="shared" si="3"/>
        <v>800</v>
      </c>
      <c r="AN29" s="85" t="s">
        <v>546</v>
      </c>
      <c r="AO29" s="90" t="str">
        <f t="shared" si="11"/>
        <v/>
      </c>
      <c r="AP29" s="92" t="str">
        <f t="shared" si="4"/>
        <v/>
      </c>
      <c r="AQ29" s="92" t="str">
        <f>IF(AND(AO29&lt;&gt;"",AP29&gt;1),COUNTIF(AO$9:AO29,AO29),"")</f>
        <v/>
      </c>
      <c r="AR29" s="93" t="str">
        <f t="shared" si="5"/>
        <v/>
      </c>
      <c r="AT29" s="65" t="str">
        <f t="shared" si="9"/>
        <v>COVER_SAKUGEN_SOTI_JOHO</v>
      </c>
      <c r="AU29" s="66" t="s">
        <v>773</v>
      </c>
      <c r="AV29" s="65" t="str">
        <f>IF(COUNTIF($AW$12:$AW29,$AW29)&gt;=2,"//","")</f>
        <v/>
      </c>
      <c r="AW29" s="65" t="str">
        <f t="shared" si="10"/>
        <v>public static final String COVER_SAKUGEN_SOTI_JOHO = "温室効果ガスに関する情報/排出量の削減に関し実施した措置に関する情報";</v>
      </c>
      <c r="AX29" s="65" t="str">
        <f t="shared" si="6"/>
        <v>XmlConstantGhg2.COVER_SAKUGEN_SOTI_JOHO</v>
      </c>
    </row>
    <row r="30" spans="1:50" s="63" customFormat="1" ht="26.25" customHeight="1">
      <c r="A30" s="82" t="s">
        <v>17</v>
      </c>
      <c r="B30" s="83" t="str">
        <f t="shared" si="7"/>
        <v>04</v>
      </c>
      <c r="C30" s="69"/>
      <c r="D30" s="69"/>
      <c r="E30" s="101"/>
      <c r="F30" s="187" t="s">
        <v>872</v>
      </c>
      <c r="G30" s="202"/>
      <c r="H30" s="202"/>
      <c r="I30" s="202"/>
      <c r="J30" s="202"/>
      <c r="K30" s="202"/>
      <c r="L30" s="203"/>
      <c r="M30" s="85" t="s">
        <v>18</v>
      </c>
      <c r="N30" s="86" t="s">
        <v>133</v>
      </c>
      <c r="O30" s="87" t="s">
        <v>873</v>
      </c>
      <c r="P30" s="88" t="s">
        <v>874</v>
      </c>
      <c r="Q30" s="87" t="s">
        <v>875</v>
      </c>
      <c r="R30" s="168" t="s">
        <v>876</v>
      </c>
      <c r="S30" s="196"/>
      <c r="T30" s="196"/>
      <c r="U30" s="197"/>
      <c r="V30" s="89"/>
      <c r="W30" s="204" t="s">
        <v>877</v>
      </c>
      <c r="X30" s="205"/>
      <c r="Y30" s="206"/>
      <c r="Z30" s="207"/>
      <c r="AC30" s="85"/>
      <c r="AD30" s="85"/>
      <c r="AE30" s="90"/>
      <c r="AF30" s="90"/>
      <c r="AG30" s="90" t="str">
        <f t="shared" si="8"/>
        <v/>
      </c>
      <c r="AH30" s="85"/>
      <c r="AI30" s="91"/>
      <c r="AJ30" s="90" t="str">
        <f t="shared" si="0"/>
        <v/>
      </c>
      <c r="AK30" s="90" t="str">
        <f t="shared" si="1"/>
        <v/>
      </c>
      <c r="AL30" s="90" t="str">
        <f t="shared" si="2"/>
        <v/>
      </c>
      <c r="AM30" s="90" t="str">
        <f t="shared" si="3"/>
        <v/>
      </c>
      <c r="AN30" s="85" t="s">
        <v>548</v>
      </c>
      <c r="AO30" s="90" t="str">
        <f t="shared" si="11"/>
        <v>Torikumi_Jokyo</v>
      </c>
      <c r="AP30" s="92">
        <f t="shared" si="4"/>
        <v>1</v>
      </c>
      <c r="AQ30" s="92" t="str">
        <f>IF(AND(AO30&lt;&gt;"",AP30&gt;1),COUNTIF(AO$9:AO30,AO30),"")</f>
        <v/>
      </c>
      <c r="AR30" s="93" t="str">
        <f t="shared" si="5"/>
        <v/>
      </c>
      <c r="AT30" s="65" t="s">
        <v>697</v>
      </c>
      <c r="AU30" s="66" t="s">
        <v>598</v>
      </c>
      <c r="AV30" s="65" t="str">
        <f>IF(COUNTIF($AW$12:$AW30,$AW30)&gt;=2,"//","")</f>
        <v/>
      </c>
      <c r="AW30" s="65" t="str">
        <f t="shared" si="10"/>
        <v>public static final String TABLE01_JIGYOBUNRUI = "事業分類明細";</v>
      </c>
      <c r="AX30" s="65" t="str">
        <f t="shared" ref="AX30:AX37" si="12">IF(AT30&lt;&gt;"","XmlConstantGhg1."&amp;AT30,"")</f>
        <v>XmlConstantGhg1.TABLE01_JIGYOBUNRUI</v>
      </c>
    </row>
    <row r="31" spans="1:50" s="63" customFormat="1" ht="26.25" customHeight="1">
      <c r="A31" s="82" t="s">
        <v>145</v>
      </c>
      <c r="B31" s="83" t="str">
        <f t="shared" si="7"/>
        <v>04</v>
      </c>
      <c r="C31" s="69"/>
      <c r="D31" s="69"/>
      <c r="E31" s="101"/>
      <c r="F31" s="187" t="s">
        <v>878</v>
      </c>
      <c r="G31" s="202"/>
      <c r="H31" s="202"/>
      <c r="I31" s="202"/>
      <c r="J31" s="202"/>
      <c r="K31" s="202"/>
      <c r="L31" s="203"/>
      <c r="M31" s="85" t="s">
        <v>18</v>
      </c>
      <c r="N31" s="86" t="s">
        <v>133</v>
      </c>
      <c r="O31" s="87" t="s">
        <v>873</v>
      </c>
      <c r="P31" s="88" t="s">
        <v>874</v>
      </c>
      <c r="Q31" s="87" t="s">
        <v>879</v>
      </c>
      <c r="R31" s="168" t="s">
        <v>880</v>
      </c>
      <c r="S31" s="196"/>
      <c r="T31" s="196"/>
      <c r="U31" s="197"/>
      <c r="V31" s="89"/>
      <c r="W31" s="204" t="s">
        <v>881</v>
      </c>
      <c r="X31" s="205"/>
      <c r="Y31" s="206"/>
      <c r="Z31" s="207"/>
      <c r="AC31" s="85"/>
      <c r="AD31" s="85"/>
      <c r="AE31" s="90"/>
      <c r="AF31" s="90"/>
      <c r="AG31" s="90" t="str">
        <f t="shared" si="8"/>
        <v/>
      </c>
      <c r="AH31" s="85"/>
      <c r="AI31" s="91"/>
      <c r="AJ31" s="90" t="str">
        <f t="shared" si="0"/>
        <v/>
      </c>
      <c r="AK31" s="90" t="str">
        <f t="shared" si="1"/>
        <v/>
      </c>
      <c r="AL31" s="90" t="str">
        <f t="shared" si="2"/>
        <v/>
      </c>
      <c r="AM31" s="90" t="str">
        <f t="shared" si="3"/>
        <v/>
      </c>
      <c r="AN31" s="85" t="s">
        <v>548</v>
      </c>
      <c r="AO31" s="90" t="str">
        <f t="shared" si="11"/>
        <v>Torikumi_Jokyo_Url</v>
      </c>
      <c r="AP31" s="92">
        <f t="shared" si="4"/>
        <v>1</v>
      </c>
      <c r="AQ31" s="92" t="str">
        <f>IF(AND(AO31&lt;&gt;"",AP31&gt;1),COUNTIF(AO$9:AO31,AO31),"")</f>
        <v/>
      </c>
      <c r="AR31" s="93" t="str">
        <f t="shared" si="5"/>
        <v/>
      </c>
      <c r="AT31" s="65" t="s">
        <v>697</v>
      </c>
      <c r="AU31" s="66" t="s">
        <v>598</v>
      </c>
      <c r="AV31" s="65" t="str">
        <f>IF(COUNTIF($AW$12:$AW31,$AW31)&gt;=2,"//","")</f>
        <v>//</v>
      </c>
      <c r="AW31" s="65" t="str">
        <f t="shared" si="10"/>
        <v>public static final String TABLE01_JIGYOBUNRUI = "事業分類明細";</v>
      </c>
      <c r="AX31" s="65" t="str">
        <f t="shared" si="12"/>
        <v>XmlConstantGhg1.TABLE01_JIGYOBUNRUI</v>
      </c>
    </row>
    <row r="32" spans="1:50" s="63" customFormat="1" ht="26.25" customHeight="1">
      <c r="A32" s="82" t="s">
        <v>146</v>
      </c>
      <c r="B32" s="83" t="str">
        <f t="shared" si="7"/>
        <v>04</v>
      </c>
      <c r="C32" s="69"/>
      <c r="D32" s="69"/>
      <c r="E32" s="101"/>
      <c r="F32" s="187" t="s">
        <v>882</v>
      </c>
      <c r="G32" s="202"/>
      <c r="H32" s="202"/>
      <c r="I32" s="202"/>
      <c r="J32" s="202"/>
      <c r="K32" s="202"/>
      <c r="L32" s="203"/>
      <c r="M32" s="85" t="s">
        <v>18</v>
      </c>
      <c r="N32" s="86" t="s">
        <v>133</v>
      </c>
      <c r="O32" s="87" t="s">
        <v>873</v>
      </c>
      <c r="P32" s="88" t="s">
        <v>874</v>
      </c>
      <c r="Q32" s="87" t="s">
        <v>875</v>
      </c>
      <c r="R32" s="168" t="s">
        <v>883</v>
      </c>
      <c r="S32" s="196"/>
      <c r="T32" s="196"/>
      <c r="U32" s="197"/>
      <c r="V32" s="89"/>
      <c r="W32" s="204" t="s">
        <v>884</v>
      </c>
      <c r="X32" s="205"/>
      <c r="Y32" s="206"/>
      <c r="Z32" s="207"/>
      <c r="AC32" s="85"/>
      <c r="AD32" s="85"/>
      <c r="AE32" s="90"/>
      <c r="AF32" s="90"/>
      <c r="AG32" s="90" t="str">
        <f t="shared" si="8"/>
        <v/>
      </c>
      <c r="AH32" s="85"/>
      <c r="AI32" s="91"/>
      <c r="AJ32" s="90" t="str">
        <f t="shared" si="0"/>
        <v/>
      </c>
      <c r="AK32" s="90" t="str">
        <f t="shared" si="1"/>
        <v/>
      </c>
      <c r="AL32" s="90" t="str">
        <f t="shared" si="2"/>
        <v/>
      </c>
      <c r="AM32" s="90" t="str">
        <f t="shared" si="3"/>
        <v/>
      </c>
      <c r="AN32" s="85" t="s">
        <v>548</v>
      </c>
      <c r="AO32" s="90" t="str">
        <f t="shared" si="11"/>
        <v>Saisei_Energy_Jokyo</v>
      </c>
      <c r="AP32" s="92">
        <f t="shared" si="4"/>
        <v>1</v>
      </c>
      <c r="AQ32" s="92" t="str">
        <f>IF(AND(AO32&lt;&gt;"",AP32&gt;1),COUNTIF(AO$9:AO32,AO32),"")</f>
        <v/>
      </c>
      <c r="AR32" s="93" t="str">
        <f t="shared" si="5"/>
        <v/>
      </c>
      <c r="AT32" s="65" t="s">
        <v>697</v>
      </c>
      <c r="AU32" s="66" t="s">
        <v>598</v>
      </c>
      <c r="AV32" s="65" t="str">
        <f>IF(COUNTIF($AW$12:$AW32,$AW32)&gt;=2,"//","")</f>
        <v>//</v>
      </c>
      <c r="AW32" s="65" t="str">
        <f t="shared" si="10"/>
        <v>public static final String TABLE01_JIGYOBUNRUI = "事業分類明細";</v>
      </c>
      <c r="AX32" s="65" t="str">
        <f t="shared" si="12"/>
        <v>XmlConstantGhg1.TABLE01_JIGYOBUNRUI</v>
      </c>
    </row>
    <row r="33" spans="1:50" s="63" customFormat="1" ht="26.25" customHeight="1">
      <c r="A33" s="82" t="s">
        <v>147</v>
      </c>
      <c r="B33" s="83" t="str">
        <f t="shared" si="7"/>
        <v>04</v>
      </c>
      <c r="C33" s="69"/>
      <c r="D33" s="69"/>
      <c r="E33" s="101"/>
      <c r="F33" s="187" t="s">
        <v>885</v>
      </c>
      <c r="G33" s="202"/>
      <c r="H33" s="202"/>
      <c r="I33" s="202"/>
      <c r="J33" s="202"/>
      <c r="K33" s="202"/>
      <c r="L33" s="203"/>
      <c r="M33" s="85" t="s">
        <v>18</v>
      </c>
      <c r="N33" s="86" t="s">
        <v>133</v>
      </c>
      <c r="O33" s="87" t="s">
        <v>873</v>
      </c>
      <c r="P33" s="88" t="s">
        <v>874</v>
      </c>
      <c r="Q33" s="87" t="s">
        <v>879</v>
      </c>
      <c r="R33" s="168" t="s">
        <v>886</v>
      </c>
      <c r="S33" s="196"/>
      <c r="T33" s="196"/>
      <c r="U33" s="197"/>
      <c r="V33" s="89"/>
      <c r="W33" s="204" t="s">
        <v>887</v>
      </c>
      <c r="X33" s="205"/>
      <c r="Y33" s="206"/>
      <c r="Z33" s="207"/>
      <c r="AC33" s="85"/>
      <c r="AD33" s="85"/>
      <c r="AE33" s="90"/>
      <c r="AF33" s="90"/>
      <c r="AG33" s="90" t="str">
        <f t="shared" si="8"/>
        <v/>
      </c>
      <c r="AH33" s="85"/>
      <c r="AI33" s="91"/>
      <c r="AJ33" s="90" t="str">
        <f t="shared" si="0"/>
        <v/>
      </c>
      <c r="AK33" s="90" t="str">
        <f t="shared" si="1"/>
        <v/>
      </c>
      <c r="AL33" s="90" t="str">
        <f t="shared" si="2"/>
        <v/>
      </c>
      <c r="AM33" s="90" t="str">
        <f t="shared" si="3"/>
        <v/>
      </c>
      <c r="AN33" s="85" t="s">
        <v>548</v>
      </c>
      <c r="AO33" s="90" t="str">
        <f t="shared" si="11"/>
        <v>Saisei_Energy_Jokyo_Url</v>
      </c>
      <c r="AP33" s="92">
        <f t="shared" si="4"/>
        <v>1</v>
      </c>
      <c r="AQ33" s="92" t="str">
        <f>IF(AND(AO33&lt;&gt;"",AP33&gt;1),COUNTIF(AO$9:AO33,AO33),"")</f>
        <v/>
      </c>
      <c r="AR33" s="93" t="str">
        <f t="shared" si="5"/>
        <v/>
      </c>
      <c r="AT33" s="65" t="s">
        <v>697</v>
      </c>
      <c r="AU33" s="66" t="s">
        <v>598</v>
      </c>
      <c r="AV33" s="65" t="str">
        <f>IF(COUNTIF($AW$12:$AW33,$AW33)&gt;=2,"//","")</f>
        <v>//</v>
      </c>
      <c r="AW33" s="65" t="str">
        <f t="shared" si="10"/>
        <v>public static final String TABLE01_JIGYOBUNRUI = "事業分類明細";</v>
      </c>
      <c r="AX33" s="65" t="str">
        <f t="shared" si="12"/>
        <v>XmlConstantGhg1.TABLE01_JIGYOBUNRUI</v>
      </c>
    </row>
    <row r="34" spans="1:50" s="63" customFormat="1" ht="26.25" customHeight="1">
      <c r="A34" s="82" t="s">
        <v>43</v>
      </c>
      <c r="B34" s="83" t="str">
        <f t="shared" si="7"/>
        <v>04</v>
      </c>
      <c r="C34" s="69"/>
      <c r="D34" s="69"/>
      <c r="E34" s="101"/>
      <c r="F34" s="187" t="s">
        <v>888</v>
      </c>
      <c r="G34" s="202"/>
      <c r="H34" s="202"/>
      <c r="I34" s="202"/>
      <c r="J34" s="202"/>
      <c r="K34" s="202"/>
      <c r="L34" s="203"/>
      <c r="M34" s="85" t="s">
        <v>18</v>
      </c>
      <c r="N34" s="86" t="s">
        <v>133</v>
      </c>
      <c r="O34" s="87" t="s">
        <v>873</v>
      </c>
      <c r="P34" s="88" t="s">
        <v>874</v>
      </c>
      <c r="Q34" s="87" t="s">
        <v>875</v>
      </c>
      <c r="R34" s="168" t="s">
        <v>889</v>
      </c>
      <c r="S34" s="196"/>
      <c r="T34" s="196"/>
      <c r="U34" s="197"/>
      <c r="V34" s="89"/>
      <c r="W34" s="204" t="s">
        <v>890</v>
      </c>
      <c r="X34" s="205"/>
      <c r="Y34" s="206"/>
      <c r="Z34" s="207"/>
      <c r="AC34" s="85"/>
      <c r="AD34" s="85"/>
      <c r="AE34" s="90"/>
      <c r="AF34" s="90"/>
      <c r="AG34" s="90" t="str">
        <f t="shared" si="8"/>
        <v/>
      </c>
      <c r="AH34" s="85"/>
      <c r="AI34" s="91"/>
      <c r="AJ34" s="90" t="str">
        <f t="shared" si="0"/>
        <v/>
      </c>
      <c r="AK34" s="90" t="str">
        <f t="shared" si="1"/>
        <v/>
      </c>
      <c r="AL34" s="90" t="str">
        <f t="shared" si="2"/>
        <v/>
      </c>
      <c r="AM34" s="90" t="str">
        <f t="shared" si="3"/>
        <v/>
      </c>
      <c r="AN34" s="85" t="s">
        <v>548</v>
      </c>
      <c r="AO34" s="90" t="str">
        <f t="shared" si="11"/>
        <v>Energy_Tenkan_Jokyo</v>
      </c>
      <c r="AP34" s="92">
        <f t="shared" si="4"/>
        <v>1</v>
      </c>
      <c r="AQ34" s="92" t="str">
        <f>IF(AND(AO34&lt;&gt;"",AP34&gt;1),COUNTIF(AO$9:AO34,AO34),"")</f>
        <v/>
      </c>
      <c r="AR34" s="93" t="str">
        <f t="shared" si="5"/>
        <v/>
      </c>
      <c r="AT34" s="65" t="s">
        <v>697</v>
      </c>
      <c r="AU34" s="66" t="s">
        <v>598</v>
      </c>
      <c r="AV34" s="65" t="str">
        <f>IF(COUNTIF($AW$12:$AW34,$AW34)&gt;=2,"//","")</f>
        <v>//</v>
      </c>
      <c r="AW34" s="65" t="str">
        <f t="shared" si="10"/>
        <v>public static final String TABLE01_JIGYOBUNRUI = "事業分類明細";</v>
      </c>
      <c r="AX34" s="65" t="str">
        <f t="shared" si="12"/>
        <v>XmlConstantGhg1.TABLE01_JIGYOBUNRUI</v>
      </c>
    </row>
    <row r="35" spans="1:50" s="63" customFormat="1" ht="26.25" customHeight="1">
      <c r="A35" s="82" t="s">
        <v>44</v>
      </c>
      <c r="B35" s="83" t="str">
        <f t="shared" si="7"/>
        <v>04</v>
      </c>
      <c r="C35" s="69"/>
      <c r="D35" s="69"/>
      <c r="E35" s="101"/>
      <c r="F35" s="187" t="s">
        <v>891</v>
      </c>
      <c r="G35" s="202"/>
      <c r="H35" s="202"/>
      <c r="I35" s="202"/>
      <c r="J35" s="202"/>
      <c r="K35" s="202"/>
      <c r="L35" s="203"/>
      <c r="M35" s="85" t="s">
        <v>18</v>
      </c>
      <c r="N35" s="86" t="s">
        <v>133</v>
      </c>
      <c r="O35" s="87" t="s">
        <v>873</v>
      </c>
      <c r="P35" s="88" t="s">
        <v>874</v>
      </c>
      <c r="Q35" s="87" t="s">
        <v>879</v>
      </c>
      <c r="R35" s="168" t="s">
        <v>892</v>
      </c>
      <c r="S35" s="196"/>
      <c r="T35" s="196"/>
      <c r="U35" s="197"/>
      <c r="V35" s="89"/>
      <c r="W35" s="204" t="s">
        <v>893</v>
      </c>
      <c r="X35" s="205"/>
      <c r="Y35" s="206"/>
      <c r="Z35" s="207"/>
      <c r="AC35" s="85"/>
      <c r="AD35" s="85"/>
      <c r="AE35" s="90"/>
      <c r="AF35" s="90"/>
      <c r="AG35" s="90" t="str">
        <f t="shared" si="8"/>
        <v/>
      </c>
      <c r="AH35" s="85"/>
      <c r="AI35" s="91"/>
      <c r="AJ35" s="90" t="str">
        <f t="shared" si="0"/>
        <v/>
      </c>
      <c r="AK35" s="90" t="str">
        <f t="shared" si="1"/>
        <v/>
      </c>
      <c r="AL35" s="90" t="str">
        <f t="shared" si="2"/>
        <v/>
      </c>
      <c r="AM35" s="90" t="str">
        <f t="shared" si="3"/>
        <v/>
      </c>
      <c r="AN35" s="85" t="s">
        <v>548</v>
      </c>
      <c r="AO35" s="90" t="str">
        <f t="shared" si="11"/>
        <v>Energy_Tenkan_Jokyo_Url</v>
      </c>
      <c r="AP35" s="92">
        <f t="shared" si="4"/>
        <v>1</v>
      </c>
      <c r="AQ35" s="92" t="str">
        <f>IF(AND(AO35&lt;&gt;"",AP35&gt;1),COUNTIF(AO$9:AO35,AO35),"")</f>
        <v/>
      </c>
      <c r="AR35" s="93" t="str">
        <f t="shared" si="5"/>
        <v/>
      </c>
      <c r="AT35" s="65" t="s">
        <v>697</v>
      </c>
      <c r="AU35" s="66" t="s">
        <v>598</v>
      </c>
      <c r="AV35" s="65" t="str">
        <f>IF(COUNTIF($AW$12:$AW35,$AW35)&gt;=2,"//","")</f>
        <v>//</v>
      </c>
      <c r="AW35" s="65" t="str">
        <f t="shared" si="10"/>
        <v>public static final String TABLE01_JIGYOBUNRUI = "事業分類明細";</v>
      </c>
      <c r="AX35" s="65" t="str">
        <f t="shared" si="12"/>
        <v>XmlConstantGhg1.TABLE01_JIGYOBUNRUI</v>
      </c>
    </row>
    <row r="36" spans="1:50" s="63" customFormat="1" ht="26.25" customHeight="1">
      <c r="A36" s="82" t="s">
        <v>45</v>
      </c>
      <c r="B36" s="83" t="str">
        <f t="shared" si="7"/>
        <v>04</v>
      </c>
      <c r="C36" s="69"/>
      <c r="D36" s="69"/>
      <c r="E36" s="101"/>
      <c r="F36" s="187" t="s">
        <v>894</v>
      </c>
      <c r="G36" s="202"/>
      <c r="H36" s="202"/>
      <c r="I36" s="202"/>
      <c r="J36" s="202"/>
      <c r="K36" s="202"/>
      <c r="L36" s="203"/>
      <c r="M36" s="85" t="s">
        <v>18</v>
      </c>
      <c r="N36" s="86" t="s">
        <v>133</v>
      </c>
      <c r="O36" s="87" t="s">
        <v>873</v>
      </c>
      <c r="P36" s="88" t="s">
        <v>874</v>
      </c>
      <c r="Q36" s="87" t="s">
        <v>875</v>
      </c>
      <c r="R36" s="168" t="s">
        <v>895</v>
      </c>
      <c r="S36" s="196"/>
      <c r="T36" s="196"/>
      <c r="U36" s="197"/>
      <c r="V36" s="89"/>
      <c r="W36" s="204" t="s">
        <v>896</v>
      </c>
      <c r="X36" s="205"/>
      <c r="Y36" s="206"/>
      <c r="Z36" s="207"/>
      <c r="AC36" s="85"/>
      <c r="AD36" s="85"/>
      <c r="AE36" s="90"/>
      <c r="AF36" s="90"/>
      <c r="AG36" s="90" t="str">
        <f t="shared" si="8"/>
        <v/>
      </c>
      <c r="AH36" s="85"/>
      <c r="AI36" s="91"/>
      <c r="AJ36" s="90" t="str">
        <f t="shared" si="0"/>
        <v/>
      </c>
      <c r="AK36" s="90" t="str">
        <f t="shared" si="1"/>
        <v/>
      </c>
      <c r="AL36" s="90" t="str">
        <f t="shared" si="2"/>
        <v/>
      </c>
      <c r="AM36" s="90" t="str">
        <f t="shared" si="3"/>
        <v/>
      </c>
      <c r="AN36" s="85" t="s">
        <v>548</v>
      </c>
      <c r="AO36" s="90" t="str">
        <f t="shared" si="11"/>
        <v>Sonota_Soti</v>
      </c>
      <c r="AP36" s="92">
        <f t="shared" si="4"/>
        <v>1</v>
      </c>
      <c r="AQ36" s="92" t="str">
        <f>IF(AND(AO36&lt;&gt;"",AP36&gt;1),COUNTIF(AO$9:AO36,AO36),"")</f>
        <v/>
      </c>
      <c r="AR36" s="93" t="str">
        <f t="shared" si="5"/>
        <v/>
      </c>
      <c r="AT36" s="65" t="s">
        <v>697</v>
      </c>
      <c r="AU36" s="66" t="s">
        <v>598</v>
      </c>
      <c r="AV36" s="65" t="str">
        <f>IF(COUNTIF($AW$12:$AW36,$AW36)&gt;=2,"//","")</f>
        <v>//</v>
      </c>
      <c r="AW36" s="65" t="str">
        <f t="shared" si="10"/>
        <v>public static final String TABLE01_JIGYOBUNRUI = "事業分類明細";</v>
      </c>
      <c r="AX36" s="65" t="str">
        <f t="shared" si="12"/>
        <v>XmlConstantGhg1.TABLE01_JIGYOBUNRUI</v>
      </c>
    </row>
    <row r="37" spans="1:50" s="63" customFormat="1" ht="26.25" customHeight="1">
      <c r="A37" s="82" t="s">
        <v>46</v>
      </c>
      <c r="B37" s="83" t="str">
        <f t="shared" si="7"/>
        <v>04</v>
      </c>
      <c r="C37" s="69"/>
      <c r="D37" s="69"/>
      <c r="E37" s="102"/>
      <c r="F37" s="187" t="s">
        <v>897</v>
      </c>
      <c r="G37" s="202"/>
      <c r="H37" s="202"/>
      <c r="I37" s="202"/>
      <c r="J37" s="202"/>
      <c r="K37" s="202"/>
      <c r="L37" s="203"/>
      <c r="M37" s="85" t="s">
        <v>18</v>
      </c>
      <c r="N37" s="86" t="s">
        <v>133</v>
      </c>
      <c r="O37" s="87" t="s">
        <v>873</v>
      </c>
      <c r="P37" s="88" t="s">
        <v>874</v>
      </c>
      <c r="Q37" s="87" t="s">
        <v>879</v>
      </c>
      <c r="R37" s="168" t="s">
        <v>898</v>
      </c>
      <c r="S37" s="196"/>
      <c r="T37" s="196"/>
      <c r="U37" s="197"/>
      <c r="V37" s="89"/>
      <c r="W37" s="204" t="s">
        <v>899</v>
      </c>
      <c r="X37" s="205"/>
      <c r="Y37" s="206"/>
      <c r="Z37" s="207"/>
      <c r="AC37" s="85"/>
      <c r="AD37" s="85"/>
      <c r="AE37" s="90"/>
      <c r="AF37" s="90"/>
      <c r="AG37" s="90" t="str">
        <f t="shared" si="8"/>
        <v/>
      </c>
      <c r="AH37" s="85"/>
      <c r="AI37" s="91"/>
      <c r="AJ37" s="90" t="str">
        <f t="shared" si="0"/>
        <v/>
      </c>
      <c r="AK37" s="90" t="str">
        <f t="shared" si="1"/>
        <v/>
      </c>
      <c r="AL37" s="90" t="str">
        <f t="shared" si="2"/>
        <v/>
      </c>
      <c r="AM37" s="90" t="str">
        <f t="shared" si="3"/>
        <v/>
      </c>
      <c r="AN37" s="85" t="s">
        <v>548</v>
      </c>
      <c r="AO37" s="90" t="str">
        <f t="shared" si="11"/>
        <v>Sonota_Soti_Url</v>
      </c>
      <c r="AP37" s="92">
        <f t="shared" si="4"/>
        <v>1</v>
      </c>
      <c r="AQ37" s="92" t="str">
        <f>IF(AND(AO37&lt;&gt;"",AP37&gt;1),COUNTIF(AO$9:AO37,AO37),"")</f>
        <v/>
      </c>
      <c r="AR37" s="93" t="str">
        <f t="shared" si="5"/>
        <v/>
      </c>
      <c r="AT37" s="65" t="s">
        <v>697</v>
      </c>
      <c r="AU37" s="66" t="s">
        <v>598</v>
      </c>
      <c r="AV37" s="65" t="str">
        <f>IF(COUNTIF($AW$12:$AW37,$AW37)&gt;=2,"//","")</f>
        <v>//</v>
      </c>
      <c r="AW37" s="65" t="str">
        <f t="shared" si="10"/>
        <v>public static final String TABLE01_JIGYOBUNRUI = "事業分類明細";</v>
      </c>
      <c r="AX37" s="65" t="str">
        <f t="shared" si="12"/>
        <v>XmlConstantGhg1.TABLE01_JIGYOBUNRUI</v>
      </c>
    </row>
    <row r="38" spans="1:50" s="63" customFormat="1" ht="39" customHeight="1">
      <c r="A38" s="82" t="s">
        <v>47</v>
      </c>
      <c r="B38" s="83" t="str">
        <f>IF(C38&lt;&gt;"","01",IF(D38&lt;&gt;"","02",IF(E38&lt;&gt;"","03",IF(F38&lt;&gt;"","04",IF(G38&lt;&gt;"","05",IF(H38&lt;&gt;"","06",IF(I38&lt;&gt;"","07",IF(J38&lt;&gt;"","08",IF(K38&lt;&gt;"","09","10")))))))))</f>
        <v>03</v>
      </c>
      <c r="C38" s="94"/>
      <c r="D38" s="69"/>
      <c r="E38" s="168" t="s">
        <v>289</v>
      </c>
      <c r="F38" s="169"/>
      <c r="G38" s="169"/>
      <c r="H38" s="169"/>
      <c r="I38" s="169"/>
      <c r="J38" s="169"/>
      <c r="K38" s="169"/>
      <c r="L38" s="170"/>
      <c r="M38" s="85" t="s">
        <v>133</v>
      </c>
      <c r="N38" s="86" t="s">
        <v>133</v>
      </c>
      <c r="O38" s="86" t="s">
        <v>163</v>
      </c>
      <c r="P38" s="88" t="s">
        <v>125</v>
      </c>
      <c r="Q38" s="87" t="s">
        <v>453</v>
      </c>
      <c r="R38" s="168" t="s">
        <v>437</v>
      </c>
      <c r="S38" s="169"/>
      <c r="T38" s="169"/>
      <c r="U38" s="170"/>
      <c r="V38" s="125"/>
      <c r="W38" s="171" t="s">
        <v>900</v>
      </c>
      <c r="X38" s="172"/>
      <c r="Y38" s="246"/>
      <c r="Z38" s="247"/>
      <c r="AC38" s="85"/>
      <c r="AD38" s="85" t="s">
        <v>488</v>
      </c>
      <c r="AE38" s="90" t="s">
        <v>780</v>
      </c>
      <c r="AF38" s="90" t="s">
        <v>781</v>
      </c>
      <c r="AG38" s="90" t="str">
        <f>IF(OR(O38="○",O38="〇"),"○","")</f>
        <v/>
      </c>
      <c r="AH38" s="85" t="s">
        <v>551</v>
      </c>
      <c r="AI38" s="91" t="s">
        <v>553</v>
      </c>
      <c r="AJ38" s="90" t="str">
        <f>IF(AND(AE38="不要",AF38="不要"),"",IF(AD38&lt;&gt;"",AD38,""))</f>
        <v>○</v>
      </c>
      <c r="AK38" s="90" t="str">
        <f>IF(AE38="要",AG38,"")</f>
        <v/>
      </c>
      <c r="AL38" s="90" t="str">
        <f>IF(AF38="要",IF(AH38&lt;&gt;"",AH38,""),"")</f>
        <v>文字列</v>
      </c>
      <c r="AM38" s="90" t="str">
        <f>IF(AF38="要",IF(AI38&lt;&gt;"",AI38,""),"")</f>
        <v>800</v>
      </c>
      <c r="AN38" s="85" t="s">
        <v>546</v>
      </c>
      <c r="AO38" s="90" t="str">
        <f>IF(OR(AN38="Class",AN38="Array"),W38,"")</f>
        <v/>
      </c>
      <c r="AP38" s="92" t="str">
        <f t="shared" si="4"/>
        <v/>
      </c>
      <c r="AQ38" s="92" t="str">
        <f>IF(AND(AO38&lt;&gt;"",AP38&gt;1),COUNTIF(AO$9:AO42,AO38),"")</f>
        <v/>
      </c>
      <c r="AR38" s="93" t="str">
        <f>IF(AQ38&lt;&gt;"",SUBSTITUTE(AO38&amp;TEXT(AQ38,"00"),"_",""),"")</f>
        <v/>
      </c>
      <c r="AT38" s="65" t="str">
        <f>"COVER_"&amp;UPPER(W38)</f>
        <v>COVER_SANTEI_KANRI_JOHO</v>
      </c>
      <c r="AU38" s="66" t="s">
        <v>774</v>
      </c>
      <c r="AV38" s="65" t="str">
        <f>IF(COUNTIF($AW$12:$AW42,$AW38)&gt;=2,"//","")</f>
        <v/>
      </c>
      <c r="AW38" s="65" t="str">
        <f>IF(AND(AT38&lt;&gt;"",AU38&lt;&gt;""),"public static final String "&amp;AT38 &amp; " = """ &amp; AU38&amp;""";","")</f>
        <v>public static final String COVER_SANTEI_KANRI_JOHO = "温室効果ガスに関する情報/算定排出量等の算定方法及び算定の基礎となるデータの管理方法に関する情報";</v>
      </c>
      <c r="AX38" s="65" t="str">
        <f>IF(AT38&lt;&gt;"","XmlConstantGhg2."&amp;AT38,"")</f>
        <v>XmlConstantGhg2.COVER_SANTEI_KANRI_JOHO</v>
      </c>
    </row>
    <row r="39" spans="1:50" s="63" customFormat="1" ht="39" customHeight="1">
      <c r="A39" s="82" t="s">
        <v>148</v>
      </c>
      <c r="B39" s="83" t="str">
        <f t="shared" si="7"/>
        <v>03</v>
      </c>
      <c r="C39" s="94"/>
      <c r="D39" s="69"/>
      <c r="E39" s="187" t="s">
        <v>901</v>
      </c>
      <c r="F39" s="169"/>
      <c r="G39" s="169"/>
      <c r="H39" s="169"/>
      <c r="I39" s="169"/>
      <c r="J39" s="169"/>
      <c r="K39" s="169"/>
      <c r="L39" s="170"/>
      <c r="M39" s="85" t="s">
        <v>133</v>
      </c>
      <c r="N39" s="86" t="s">
        <v>133</v>
      </c>
      <c r="O39" s="86"/>
      <c r="P39" s="88"/>
      <c r="Q39" s="87"/>
      <c r="R39" s="168" t="s">
        <v>902</v>
      </c>
      <c r="S39" s="169"/>
      <c r="T39" s="169"/>
      <c r="U39" s="170"/>
      <c r="V39" s="89"/>
      <c r="W39" s="171" t="s">
        <v>903</v>
      </c>
      <c r="X39" s="172"/>
      <c r="Y39" s="198"/>
      <c r="Z39" s="199"/>
      <c r="AC39" s="85"/>
      <c r="AD39" s="85" t="s">
        <v>488</v>
      </c>
      <c r="AE39" s="90" t="s">
        <v>780</v>
      </c>
      <c r="AF39" s="90" t="s">
        <v>781</v>
      </c>
      <c r="AG39" s="90" t="str">
        <f t="shared" si="8"/>
        <v/>
      </c>
      <c r="AH39" s="85" t="s">
        <v>551</v>
      </c>
      <c r="AI39" s="91" t="s">
        <v>553</v>
      </c>
      <c r="AJ39" s="90" t="str">
        <f t="shared" si="0"/>
        <v>○</v>
      </c>
      <c r="AK39" s="90" t="str">
        <f t="shared" si="1"/>
        <v/>
      </c>
      <c r="AL39" s="90" t="str">
        <f t="shared" si="2"/>
        <v>文字列</v>
      </c>
      <c r="AM39" s="90" t="str">
        <f t="shared" si="3"/>
        <v>800</v>
      </c>
      <c r="AN39" s="85" t="s">
        <v>546</v>
      </c>
      <c r="AO39" s="90" t="str">
        <f t="shared" si="11"/>
        <v/>
      </c>
      <c r="AP39" s="92" t="str">
        <f t="shared" si="4"/>
        <v/>
      </c>
      <c r="AQ39" s="92" t="str">
        <f>IF(AND(AO39&lt;&gt;"",AP39&gt;1),COUNTIF(AO$9:AO39,AO39),"")</f>
        <v/>
      </c>
      <c r="AR39" s="93" t="str">
        <f t="shared" si="5"/>
        <v/>
      </c>
      <c r="AT39" s="65" t="str">
        <f>"COVER_"&amp;UPPER(W39)</f>
        <v>COVER_HAISHUTSURYO_KYUSYURYO_JOHO</v>
      </c>
      <c r="AU39" s="66" t="s">
        <v>773</v>
      </c>
      <c r="AV39" s="65" t="str">
        <f>IF(COUNTIF($AW$12:$AW39,$AW39)&gt;=2,"//","")</f>
        <v/>
      </c>
      <c r="AW39" s="65" t="str">
        <f t="shared" si="10"/>
        <v>public static final String COVER_HAISHUTSURYO_KYUSYURYO_JOHO = "温室効果ガスに関する情報/排出量の削減に関し実施した措置に関する情報";</v>
      </c>
      <c r="AX39" s="65" t="str">
        <f>IF(AT39&lt;&gt;"","XmlConstantGhg2."&amp;AT39,"")</f>
        <v>XmlConstantGhg2.COVER_HAISHUTSURYO_KYUSYURYO_JOHO</v>
      </c>
    </row>
    <row r="40" spans="1:50" s="63" customFormat="1" ht="39" customHeight="1">
      <c r="A40" s="82" t="s">
        <v>149</v>
      </c>
      <c r="B40" s="83" t="str">
        <f t="shared" si="7"/>
        <v>04</v>
      </c>
      <c r="C40" s="69"/>
      <c r="D40" s="69"/>
      <c r="E40" s="101"/>
      <c r="F40" s="187" t="s">
        <v>904</v>
      </c>
      <c r="G40" s="202"/>
      <c r="H40" s="202"/>
      <c r="I40" s="202"/>
      <c r="J40" s="202"/>
      <c r="K40" s="202"/>
      <c r="L40" s="203"/>
      <c r="M40" s="85" t="s">
        <v>18</v>
      </c>
      <c r="N40" s="86" t="s">
        <v>133</v>
      </c>
      <c r="O40" s="87"/>
      <c r="P40" s="88"/>
      <c r="Q40" s="87"/>
      <c r="R40" s="168" t="s">
        <v>905</v>
      </c>
      <c r="S40" s="196"/>
      <c r="T40" s="196"/>
      <c r="U40" s="197"/>
      <c r="V40" s="89"/>
      <c r="W40" s="204" t="s">
        <v>906</v>
      </c>
      <c r="X40" s="205"/>
      <c r="Y40" s="206"/>
      <c r="Z40" s="207"/>
      <c r="AC40" s="85"/>
      <c r="AD40" s="85"/>
      <c r="AE40" s="90"/>
      <c r="AF40" s="90"/>
      <c r="AG40" s="90" t="str">
        <f t="shared" si="8"/>
        <v/>
      </c>
      <c r="AH40" s="85"/>
      <c r="AI40" s="91"/>
      <c r="AJ40" s="90" t="str">
        <f t="shared" si="0"/>
        <v/>
      </c>
      <c r="AK40" s="90" t="str">
        <f t="shared" si="1"/>
        <v/>
      </c>
      <c r="AL40" s="90" t="str">
        <f t="shared" si="2"/>
        <v/>
      </c>
      <c r="AM40" s="90" t="str">
        <f t="shared" si="3"/>
        <v/>
      </c>
      <c r="AN40" s="85" t="s">
        <v>548</v>
      </c>
      <c r="AO40" s="90" t="str">
        <f t="shared" si="11"/>
        <v>Haishutsuryo_Joho</v>
      </c>
      <c r="AP40" s="92">
        <f t="shared" si="4"/>
        <v>1</v>
      </c>
      <c r="AQ40" s="92" t="str">
        <f>IF(AND(AO40&lt;&gt;"",AP40&gt;1),COUNTIF(AO$9:AO40,AO40),"")</f>
        <v/>
      </c>
      <c r="AR40" s="93" t="str">
        <f t="shared" si="5"/>
        <v/>
      </c>
      <c r="AT40" s="65" t="s">
        <v>697</v>
      </c>
      <c r="AU40" s="66" t="s">
        <v>598</v>
      </c>
      <c r="AV40" s="65" t="str">
        <f>IF(COUNTIF($AW$12:$AW40,$AW40)&gt;=2,"//","")</f>
        <v>//</v>
      </c>
      <c r="AW40" s="65" t="str">
        <f t="shared" si="10"/>
        <v>public static final String TABLE01_JIGYOBUNRUI = "事業分類明細";</v>
      </c>
      <c r="AX40" s="65" t="str">
        <f t="shared" ref="AX40:AX56" si="13">IF(AT40&lt;&gt;"","XmlConstantGhg1."&amp;AT40,"")</f>
        <v>XmlConstantGhg1.TABLE01_JIGYOBUNRUI</v>
      </c>
    </row>
    <row r="41" spans="1:50" s="63" customFormat="1" ht="26.25" customHeight="1">
      <c r="A41" s="82" t="s">
        <v>150</v>
      </c>
      <c r="B41" s="83" t="str">
        <f t="shared" si="7"/>
        <v>05</v>
      </c>
      <c r="C41" s="69"/>
      <c r="D41" s="69"/>
      <c r="E41" s="101"/>
      <c r="F41" s="101"/>
      <c r="G41" s="410" t="s">
        <v>907</v>
      </c>
      <c r="H41" s="411"/>
      <c r="I41" s="411"/>
      <c r="J41" s="411"/>
      <c r="K41" s="411"/>
      <c r="L41" s="412"/>
      <c r="M41" s="85" t="s">
        <v>18</v>
      </c>
      <c r="N41" s="86" t="s">
        <v>133</v>
      </c>
      <c r="O41" s="87" t="s">
        <v>873</v>
      </c>
      <c r="P41" s="88" t="s">
        <v>874</v>
      </c>
      <c r="Q41" s="87" t="s">
        <v>875</v>
      </c>
      <c r="R41" s="168" t="s">
        <v>908</v>
      </c>
      <c r="S41" s="196"/>
      <c r="T41" s="196"/>
      <c r="U41" s="197"/>
      <c r="V41" s="89"/>
      <c r="W41" s="204" t="s">
        <v>909</v>
      </c>
      <c r="X41" s="205"/>
      <c r="Y41" s="206"/>
      <c r="Z41" s="207"/>
      <c r="AC41" s="85"/>
      <c r="AD41" s="85" t="s">
        <v>488</v>
      </c>
      <c r="AE41" s="90" t="s">
        <v>780</v>
      </c>
      <c r="AF41" s="90" t="s">
        <v>780</v>
      </c>
      <c r="AG41" s="90" t="str">
        <f t="shared" si="8"/>
        <v/>
      </c>
      <c r="AH41" s="85" t="s">
        <v>550</v>
      </c>
      <c r="AI41" s="91" t="s">
        <v>19</v>
      </c>
      <c r="AJ41" s="90" t="str">
        <f t="shared" si="0"/>
        <v/>
      </c>
      <c r="AK41" s="90" t="str">
        <f t="shared" si="1"/>
        <v/>
      </c>
      <c r="AL41" s="90" t="str">
        <f t="shared" si="2"/>
        <v/>
      </c>
      <c r="AM41" s="90" t="str">
        <f t="shared" si="3"/>
        <v/>
      </c>
      <c r="AN41" s="85" t="s">
        <v>546</v>
      </c>
      <c r="AO41" s="90" t="str">
        <f t="shared" si="11"/>
        <v/>
      </c>
      <c r="AP41" s="92" t="str">
        <f t="shared" si="4"/>
        <v/>
      </c>
      <c r="AQ41" s="92" t="str">
        <f>IF(AND(AO41&lt;&gt;"",AP41&gt;1),COUNTIF(AO$9:AO41,AO41),"")</f>
        <v/>
      </c>
      <c r="AR41" s="93" t="str">
        <f t="shared" si="5"/>
        <v/>
      </c>
      <c r="AT41" s="65" t="s">
        <v>698</v>
      </c>
      <c r="AU41" s="66" t="s">
        <v>599</v>
      </c>
      <c r="AV41" s="65" t="str">
        <f>IF(COUNTIF($AW$12:$AW41,$AW41)&gt;=2,"//","")</f>
        <v/>
      </c>
      <c r="AW41" s="65" t="str">
        <f t="shared" si="10"/>
        <v>public static final String TABLE01_JIGYOBUNRUI_RENBAN = "事業分類明細/番号";</v>
      </c>
      <c r="AX41" s="65" t="str">
        <f t="shared" si="13"/>
        <v>XmlConstantGhg1.TABLE01_JIGYOBUNRUI_RENBAN</v>
      </c>
    </row>
    <row r="42" spans="1:50" s="63" customFormat="1" ht="26.25" customHeight="1">
      <c r="A42" s="82" t="s">
        <v>151</v>
      </c>
      <c r="B42" s="83" t="str">
        <f t="shared" si="7"/>
        <v>05</v>
      </c>
      <c r="C42" s="69"/>
      <c r="D42" s="69"/>
      <c r="E42" s="101"/>
      <c r="F42" s="101"/>
      <c r="G42" s="410" t="s">
        <v>910</v>
      </c>
      <c r="H42" s="411"/>
      <c r="I42" s="411"/>
      <c r="J42" s="411"/>
      <c r="K42" s="411"/>
      <c r="L42" s="412"/>
      <c r="M42" s="85" t="s">
        <v>18</v>
      </c>
      <c r="N42" s="86" t="s">
        <v>133</v>
      </c>
      <c r="O42" s="87" t="s">
        <v>873</v>
      </c>
      <c r="P42" s="88" t="s">
        <v>874</v>
      </c>
      <c r="Q42" s="87" t="s">
        <v>998</v>
      </c>
      <c r="R42" s="168" t="s">
        <v>911</v>
      </c>
      <c r="S42" s="196"/>
      <c r="T42" s="196"/>
      <c r="U42" s="197"/>
      <c r="V42" s="89"/>
      <c r="W42" s="204" t="s">
        <v>912</v>
      </c>
      <c r="X42" s="205"/>
      <c r="Y42" s="206"/>
      <c r="Z42" s="207"/>
      <c r="AC42" s="85"/>
      <c r="AD42" s="85" t="s">
        <v>488</v>
      </c>
      <c r="AE42" s="90" t="s">
        <v>780</v>
      </c>
      <c r="AF42" s="90" t="s">
        <v>780</v>
      </c>
      <c r="AG42" s="90" t="str">
        <f t="shared" si="8"/>
        <v/>
      </c>
      <c r="AH42" s="85" t="s">
        <v>550</v>
      </c>
      <c r="AI42" s="91" t="s">
        <v>19</v>
      </c>
      <c r="AJ42" s="90" t="str">
        <f t="shared" si="0"/>
        <v/>
      </c>
      <c r="AK42" s="90" t="str">
        <f t="shared" si="1"/>
        <v/>
      </c>
      <c r="AL42" s="90" t="str">
        <f t="shared" si="2"/>
        <v/>
      </c>
      <c r="AM42" s="90" t="str">
        <f t="shared" si="3"/>
        <v/>
      </c>
      <c r="AN42" s="85" t="s">
        <v>546</v>
      </c>
      <c r="AO42" s="90" t="str">
        <f t="shared" si="11"/>
        <v/>
      </c>
      <c r="AP42" s="92" t="str">
        <f t="shared" si="4"/>
        <v/>
      </c>
      <c r="AQ42" s="92" t="str">
        <f>IF(AND(AO42&lt;&gt;"",AP42&gt;1),COUNTIF(AO$9:AO42,AO42),"")</f>
        <v/>
      </c>
      <c r="AR42" s="93" t="str">
        <f t="shared" si="5"/>
        <v/>
      </c>
      <c r="AT42" s="65" t="s">
        <v>698</v>
      </c>
      <c r="AU42" s="66" t="s">
        <v>599</v>
      </c>
      <c r="AV42" s="65" t="str">
        <f>IF(COUNTIF($AW$12:$AW42,$AW42)&gt;=2,"//","")</f>
        <v>//</v>
      </c>
      <c r="AW42" s="65" t="str">
        <f t="shared" si="10"/>
        <v>public static final String TABLE01_JIGYOBUNRUI_RENBAN = "事業分類明細/番号";</v>
      </c>
      <c r="AX42" s="65" t="str">
        <f t="shared" si="13"/>
        <v>XmlConstantGhg1.TABLE01_JIGYOBUNRUI_RENBAN</v>
      </c>
    </row>
    <row r="43" spans="1:50" s="63" customFormat="1" ht="26.25" customHeight="1">
      <c r="A43" s="82" t="s">
        <v>152</v>
      </c>
      <c r="B43" s="83" t="str">
        <f t="shared" si="7"/>
        <v>05</v>
      </c>
      <c r="C43" s="69"/>
      <c r="D43" s="69"/>
      <c r="E43" s="101"/>
      <c r="F43" s="101"/>
      <c r="G43" s="410" t="s">
        <v>913</v>
      </c>
      <c r="H43" s="411"/>
      <c r="I43" s="411"/>
      <c r="J43" s="411"/>
      <c r="K43" s="411"/>
      <c r="L43" s="412"/>
      <c r="M43" s="85" t="s">
        <v>18</v>
      </c>
      <c r="N43" s="86" t="s">
        <v>133</v>
      </c>
      <c r="O43" s="87" t="s">
        <v>873</v>
      </c>
      <c r="P43" s="88" t="s">
        <v>124</v>
      </c>
      <c r="Q43" s="87" t="s">
        <v>6</v>
      </c>
      <c r="R43" s="168" t="s">
        <v>914</v>
      </c>
      <c r="S43" s="196"/>
      <c r="T43" s="196"/>
      <c r="U43" s="197"/>
      <c r="V43" s="89"/>
      <c r="W43" s="204" t="s">
        <v>915</v>
      </c>
      <c r="X43" s="205"/>
      <c r="Y43" s="206"/>
      <c r="Z43" s="207"/>
      <c r="AC43" s="85"/>
      <c r="AD43" s="85" t="s">
        <v>488</v>
      </c>
      <c r="AE43" s="90" t="s">
        <v>780</v>
      </c>
      <c r="AF43" s="90" t="s">
        <v>780</v>
      </c>
      <c r="AG43" s="90" t="str">
        <f t="shared" si="8"/>
        <v/>
      </c>
      <c r="AH43" s="85" t="s">
        <v>550</v>
      </c>
      <c r="AI43" s="91" t="s">
        <v>19</v>
      </c>
      <c r="AJ43" s="90" t="str">
        <f t="shared" si="0"/>
        <v/>
      </c>
      <c r="AK43" s="90" t="str">
        <f t="shared" si="1"/>
        <v/>
      </c>
      <c r="AL43" s="90" t="str">
        <f t="shared" si="2"/>
        <v/>
      </c>
      <c r="AM43" s="90" t="str">
        <f t="shared" si="3"/>
        <v/>
      </c>
      <c r="AN43" s="85" t="s">
        <v>546</v>
      </c>
      <c r="AO43" s="90" t="str">
        <f t="shared" si="11"/>
        <v/>
      </c>
      <c r="AP43" s="92" t="str">
        <f t="shared" si="4"/>
        <v/>
      </c>
      <c r="AQ43" s="92" t="str">
        <f>IF(AND(AO43&lt;&gt;"",AP43&gt;1),COUNTIF(AO$9:AO43,AO43),"")</f>
        <v/>
      </c>
      <c r="AR43" s="93" t="str">
        <f t="shared" si="5"/>
        <v/>
      </c>
      <c r="AT43" s="65" t="s">
        <v>698</v>
      </c>
      <c r="AU43" s="66" t="s">
        <v>599</v>
      </c>
      <c r="AV43" s="65" t="str">
        <f>IF(COUNTIF($AW$12:$AW43,$AW43)&gt;=2,"//","")</f>
        <v>//</v>
      </c>
      <c r="AW43" s="65" t="str">
        <f t="shared" si="10"/>
        <v>public static final String TABLE01_JIGYOBUNRUI_RENBAN = "事業分類明細/番号";</v>
      </c>
      <c r="AX43" s="65" t="str">
        <f t="shared" si="13"/>
        <v>XmlConstantGhg1.TABLE01_JIGYOBUNRUI_RENBAN</v>
      </c>
    </row>
    <row r="44" spans="1:50" s="63" customFormat="1" ht="36.75" customHeight="1">
      <c r="A44" s="82" t="s">
        <v>343</v>
      </c>
      <c r="B44" s="83" t="str">
        <f t="shared" si="7"/>
        <v>05</v>
      </c>
      <c r="C44" s="69"/>
      <c r="D44" s="69"/>
      <c r="E44" s="101"/>
      <c r="F44" s="101"/>
      <c r="G44" s="410" t="s">
        <v>916</v>
      </c>
      <c r="H44" s="411"/>
      <c r="I44" s="411"/>
      <c r="J44" s="411"/>
      <c r="K44" s="411"/>
      <c r="L44" s="412"/>
      <c r="M44" s="85" t="s">
        <v>18</v>
      </c>
      <c r="N44" s="86" t="s">
        <v>133</v>
      </c>
      <c r="O44" s="87" t="s">
        <v>873</v>
      </c>
      <c r="P44" s="88" t="s">
        <v>874</v>
      </c>
      <c r="Q44" s="87" t="s">
        <v>875</v>
      </c>
      <c r="R44" s="168" t="s">
        <v>917</v>
      </c>
      <c r="S44" s="196"/>
      <c r="T44" s="196"/>
      <c r="U44" s="197"/>
      <c r="V44" s="89"/>
      <c r="W44" s="204" t="s">
        <v>918</v>
      </c>
      <c r="X44" s="205"/>
      <c r="Y44" s="206"/>
      <c r="Z44" s="207"/>
      <c r="AC44" s="85"/>
      <c r="AD44" s="85" t="s">
        <v>488</v>
      </c>
      <c r="AE44" s="90" t="s">
        <v>780</v>
      </c>
      <c r="AF44" s="90" t="s">
        <v>780</v>
      </c>
      <c r="AG44" s="90" t="str">
        <f t="shared" si="8"/>
        <v/>
      </c>
      <c r="AH44" s="85" t="s">
        <v>550</v>
      </c>
      <c r="AI44" s="91" t="s">
        <v>19</v>
      </c>
      <c r="AJ44" s="90" t="str">
        <f t="shared" si="0"/>
        <v/>
      </c>
      <c r="AK44" s="90" t="str">
        <f t="shared" si="1"/>
        <v/>
      </c>
      <c r="AL44" s="90" t="str">
        <f t="shared" si="2"/>
        <v/>
      </c>
      <c r="AM44" s="90" t="str">
        <f t="shared" si="3"/>
        <v/>
      </c>
      <c r="AN44" s="85" t="s">
        <v>546</v>
      </c>
      <c r="AO44" s="90" t="str">
        <f t="shared" si="11"/>
        <v/>
      </c>
      <c r="AP44" s="92" t="str">
        <f t="shared" si="4"/>
        <v/>
      </c>
      <c r="AQ44" s="92" t="str">
        <f>IF(AND(AO44&lt;&gt;"",AP44&gt;1),COUNTIF(AO$9:AO44,AO44),"")</f>
        <v/>
      </c>
      <c r="AR44" s="93" t="str">
        <f t="shared" si="5"/>
        <v/>
      </c>
      <c r="AT44" s="65" t="s">
        <v>698</v>
      </c>
      <c r="AU44" s="66" t="s">
        <v>599</v>
      </c>
      <c r="AV44" s="65" t="str">
        <f>IF(COUNTIF($AW$12:$AW44,$AW44)&gt;=2,"//","")</f>
        <v>//</v>
      </c>
      <c r="AW44" s="65" t="str">
        <f t="shared" si="10"/>
        <v>public static final String TABLE01_JIGYOBUNRUI_RENBAN = "事業分類明細/番号";</v>
      </c>
      <c r="AX44" s="65" t="str">
        <f t="shared" si="13"/>
        <v>XmlConstantGhg1.TABLE01_JIGYOBUNRUI_RENBAN</v>
      </c>
    </row>
    <row r="45" spans="1:50" s="63" customFormat="1" ht="26.25" customHeight="1">
      <c r="A45" s="82" t="s">
        <v>153</v>
      </c>
      <c r="B45" s="83" t="str">
        <f t="shared" si="7"/>
        <v>05</v>
      </c>
      <c r="C45" s="69"/>
      <c r="D45" s="69"/>
      <c r="E45" s="101"/>
      <c r="F45" s="101"/>
      <c r="G45" s="410" t="s">
        <v>913</v>
      </c>
      <c r="H45" s="411"/>
      <c r="I45" s="411"/>
      <c r="J45" s="411"/>
      <c r="K45" s="411"/>
      <c r="L45" s="412"/>
      <c r="M45" s="85" t="s">
        <v>18</v>
      </c>
      <c r="N45" s="86" t="s">
        <v>133</v>
      </c>
      <c r="O45" s="87" t="s">
        <v>873</v>
      </c>
      <c r="P45" s="88" t="s">
        <v>874</v>
      </c>
      <c r="Q45" s="87" t="s">
        <v>998</v>
      </c>
      <c r="R45" s="168" t="s">
        <v>919</v>
      </c>
      <c r="S45" s="169"/>
      <c r="T45" s="169"/>
      <c r="U45" s="170"/>
      <c r="V45" s="89"/>
      <c r="W45" s="204" t="s">
        <v>920</v>
      </c>
      <c r="X45" s="205"/>
      <c r="Y45" s="206"/>
      <c r="Z45" s="207"/>
      <c r="AC45" s="85"/>
      <c r="AD45" s="85" t="s">
        <v>488</v>
      </c>
      <c r="AE45" s="90" t="s">
        <v>780</v>
      </c>
      <c r="AF45" s="90" t="s">
        <v>780</v>
      </c>
      <c r="AG45" s="90" t="str">
        <f t="shared" si="8"/>
        <v/>
      </c>
      <c r="AH45" s="85" t="s">
        <v>550</v>
      </c>
      <c r="AI45" s="91" t="s">
        <v>19</v>
      </c>
      <c r="AJ45" s="90" t="str">
        <f t="shared" si="0"/>
        <v/>
      </c>
      <c r="AK45" s="90" t="str">
        <f t="shared" si="1"/>
        <v/>
      </c>
      <c r="AL45" s="90" t="str">
        <f t="shared" si="2"/>
        <v/>
      </c>
      <c r="AM45" s="90" t="str">
        <f t="shared" si="3"/>
        <v/>
      </c>
      <c r="AN45" s="85" t="s">
        <v>546</v>
      </c>
      <c r="AO45" s="90" t="str">
        <f t="shared" si="11"/>
        <v/>
      </c>
      <c r="AP45" s="92" t="str">
        <f t="shared" si="4"/>
        <v/>
      </c>
      <c r="AQ45" s="92" t="str">
        <f>IF(AND(AO45&lt;&gt;"",AP45&gt;1),COUNTIF(AO$9:AO45,AO45),"")</f>
        <v/>
      </c>
      <c r="AR45" s="93" t="str">
        <f t="shared" si="5"/>
        <v/>
      </c>
      <c r="AT45" s="65" t="s">
        <v>698</v>
      </c>
      <c r="AU45" s="66" t="s">
        <v>599</v>
      </c>
      <c r="AV45" s="65" t="str">
        <f>IF(COUNTIF($AW$12:$AW45,$AW45)&gt;=2,"//","")</f>
        <v>//</v>
      </c>
      <c r="AW45" s="65" t="str">
        <f t="shared" si="10"/>
        <v>public static final String TABLE01_JIGYOBUNRUI_RENBAN = "事業分類明細/番号";</v>
      </c>
      <c r="AX45" s="65" t="str">
        <f t="shared" si="13"/>
        <v>XmlConstantGhg1.TABLE01_JIGYOBUNRUI_RENBAN</v>
      </c>
    </row>
    <row r="46" spans="1:50" s="63" customFormat="1" ht="26.25" customHeight="1">
      <c r="A46" s="82" t="s">
        <v>48</v>
      </c>
      <c r="B46" s="83" t="str">
        <f t="shared" si="7"/>
        <v>04</v>
      </c>
      <c r="C46" s="69"/>
      <c r="D46" s="69"/>
      <c r="E46" s="101"/>
      <c r="F46" s="187" t="s">
        <v>1205</v>
      </c>
      <c r="G46" s="202"/>
      <c r="H46" s="202"/>
      <c r="I46" s="202"/>
      <c r="J46" s="202"/>
      <c r="K46" s="202"/>
      <c r="L46" s="203"/>
      <c r="M46" s="85" t="s">
        <v>18</v>
      </c>
      <c r="N46" s="86" t="s">
        <v>133</v>
      </c>
      <c r="O46" s="87"/>
      <c r="P46" s="88"/>
      <c r="Q46" s="87"/>
      <c r="R46" s="168" t="s">
        <v>1209</v>
      </c>
      <c r="S46" s="196"/>
      <c r="T46" s="196"/>
      <c r="U46" s="197"/>
      <c r="V46" s="89"/>
      <c r="W46" s="204" t="s">
        <v>1218</v>
      </c>
      <c r="X46" s="205"/>
      <c r="Y46" s="206"/>
      <c r="Z46" s="207"/>
      <c r="AC46" s="85"/>
      <c r="AD46" s="85"/>
      <c r="AE46" s="90"/>
      <c r="AF46" s="90"/>
      <c r="AG46" s="90"/>
      <c r="AH46" s="85"/>
      <c r="AI46" s="91"/>
      <c r="AJ46" s="90"/>
      <c r="AK46" s="90"/>
      <c r="AL46" s="90"/>
      <c r="AM46" s="90"/>
      <c r="AN46" s="85"/>
      <c r="AO46" s="90"/>
      <c r="AP46" s="92"/>
      <c r="AQ46" s="92"/>
      <c r="AR46" s="93"/>
      <c r="AT46" s="65"/>
      <c r="AU46" s="66"/>
      <c r="AV46" s="65"/>
      <c r="AW46" s="65"/>
      <c r="AX46" s="65"/>
    </row>
    <row r="47" spans="1:50" s="63" customFormat="1" ht="46.5" customHeight="1">
      <c r="A47" s="82" t="s">
        <v>1211</v>
      </c>
      <c r="B47" s="83" t="str">
        <f>IF(C47&lt;&gt;"","01",IF(D47&lt;&gt;"","02",IF(E47&lt;&gt;"","03",IF(F47&lt;&gt;"","04",IF(G47&lt;&gt;"","05",IF(H47&lt;&gt;"","06",IF(I47&lt;&gt;"","07",IF(J47&lt;&gt;"","08",IF(K47&lt;&gt;"","09","10")))))))))</f>
        <v>05</v>
      </c>
      <c r="C47" s="69"/>
      <c r="D47" s="69"/>
      <c r="E47" s="101"/>
      <c r="F47" s="101"/>
      <c r="G47" s="190" t="s">
        <v>1206</v>
      </c>
      <c r="H47" s="191"/>
      <c r="I47" s="191"/>
      <c r="J47" s="191"/>
      <c r="K47" s="191"/>
      <c r="L47" s="192"/>
      <c r="M47" s="85" t="s">
        <v>18</v>
      </c>
      <c r="N47" s="86" t="s">
        <v>133</v>
      </c>
      <c r="O47" s="87"/>
      <c r="P47" s="88"/>
      <c r="Q47" s="87"/>
      <c r="R47" s="168" t="s">
        <v>1216</v>
      </c>
      <c r="S47" s="196"/>
      <c r="T47" s="196"/>
      <c r="U47" s="197"/>
      <c r="V47" s="89"/>
      <c r="W47" s="204" t="s">
        <v>1317</v>
      </c>
      <c r="X47" s="205"/>
      <c r="Y47" s="206"/>
      <c r="Z47" s="207"/>
      <c r="AC47" s="85"/>
      <c r="AD47" s="85"/>
      <c r="AE47" s="90"/>
      <c r="AF47" s="90"/>
      <c r="AG47" s="90" t="str">
        <f>IF(OR(O47="○",O47="〇"),"○","")</f>
        <v/>
      </c>
      <c r="AH47" s="85"/>
      <c r="AI47" s="91"/>
      <c r="AJ47" s="90" t="str">
        <f>IF(AND(AE47="不要",AF47="不要"),"",IF(AD47&lt;&gt;"",AD47,""))</f>
        <v/>
      </c>
      <c r="AK47" s="90" t="str">
        <f>IF(AE47="要",AG47,"")</f>
        <v/>
      </c>
      <c r="AL47" s="90" t="str">
        <f>IF(AF47="要",IF(AH47&lt;&gt;"",AH47,""),"")</f>
        <v/>
      </c>
      <c r="AM47" s="90" t="str">
        <f>IF(AF47="要",IF(AI47&lt;&gt;"",AI47,""),"")</f>
        <v/>
      </c>
      <c r="AN47" s="85" t="s">
        <v>548</v>
      </c>
      <c r="AO47" s="90" t="str">
        <f>IF(OR(AN47="Class",AN47="Array"),W47,"")</f>
        <v>Kaisyu_Kiyo_Joho</v>
      </c>
      <c r="AP47" s="92">
        <f>IF(AO47&lt;&gt;"",COUNTIF(AO:AO,AO47),"")</f>
        <v>1</v>
      </c>
      <c r="AQ47" s="92" t="str">
        <f>IF(AND(AO47&lt;&gt;"",AP47&gt;1),COUNTIF(AO$9:AO47,AO47),"")</f>
        <v/>
      </c>
      <c r="AR47" s="93" t="str">
        <f>IF(AQ47&lt;&gt;"",SUBSTITUTE(AO47&amp;TEXT(AQ47,"00"),"_",""),"")</f>
        <v/>
      </c>
      <c r="AT47" s="65" t="s">
        <v>697</v>
      </c>
      <c r="AU47" s="66" t="s">
        <v>598</v>
      </c>
      <c r="AV47" s="65" t="str">
        <f>IF(COUNTIF($AW$12:$AW47,$AW47)&gt;=2,"//","")</f>
        <v>//</v>
      </c>
      <c r="AW47" s="65" t="str">
        <f>IF(AND(AT47&lt;&gt;"",AU47&lt;&gt;""),"public static final String "&amp;AT47 &amp; " = """ &amp; AU47&amp;""";","")</f>
        <v>public static final String TABLE01_JIGYOBUNRUI = "事業分類明細";</v>
      </c>
      <c r="AX47" s="65" t="str">
        <f>IF(AT47&lt;&gt;"","XmlConstantGhg1."&amp;AT47,"")</f>
        <v>XmlConstantGhg1.TABLE01_JIGYOBUNRUI</v>
      </c>
    </row>
    <row r="48" spans="1:50" s="63" customFormat="1" ht="26.25" customHeight="1">
      <c r="A48" s="82" t="s">
        <v>1212</v>
      </c>
      <c r="B48" s="83" t="str">
        <f>IF(C48&lt;&gt;"","01",IF(D48&lt;&gt;"","02",IF(E48&lt;&gt;"","03",IF(F48&lt;&gt;"","04",IF(G48&lt;&gt;"","05",IF(H48&lt;&gt;"","06",IF(I48&lt;&gt;"","07",IF(J48&lt;&gt;"","08",IF(K48&lt;&gt;"","09","10")))))))))</f>
        <v>06</v>
      </c>
      <c r="C48" s="69"/>
      <c r="D48" s="69"/>
      <c r="E48" s="101"/>
      <c r="F48" s="101"/>
      <c r="G48" s="155"/>
      <c r="H48" s="190" t="s">
        <v>1207</v>
      </c>
      <c r="I48" s="191"/>
      <c r="J48" s="191"/>
      <c r="K48" s="191"/>
      <c r="L48" s="192"/>
      <c r="M48" s="85" t="s">
        <v>18</v>
      </c>
      <c r="N48" s="86" t="s">
        <v>133</v>
      </c>
      <c r="O48" s="87" t="s">
        <v>163</v>
      </c>
      <c r="P48" s="88" t="s">
        <v>124</v>
      </c>
      <c r="Q48" s="87" t="s">
        <v>6</v>
      </c>
      <c r="R48" s="168" t="s">
        <v>1214</v>
      </c>
      <c r="S48" s="196"/>
      <c r="T48" s="196"/>
      <c r="U48" s="197"/>
      <c r="V48" s="89"/>
      <c r="W48" s="204" t="s">
        <v>1219</v>
      </c>
      <c r="X48" s="205"/>
      <c r="Y48" s="206"/>
      <c r="Z48" s="207"/>
      <c r="AC48" s="85"/>
      <c r="AD48" s="85"/>
      <c r="AE48" s="90"/>
      <c r="AF48" s="90"/>
      <c r="AG48" s="90" t="str">
        <f>IF(OR(O48="○",O48="〇"),"○","")</f>
        <v/>
      </c>
      <c r="AH48" s="85"/>
      <c r="AI48" s="91"/>
      <c r="AJ48" s="90" t="str">
        <f>IF(AND(AE48="不要",AF48="不要"),"",IF(AD48&lt;&gt;"",AD48,""))</f>
        <v/>
      </c>
      <c r="AK48" s="90" t="str">
        <f>IF(AE48="要",AG48,"")</f>
        <v/>
      </c>
      <c r="AL48" s="90" t="str">
        <f>IF(AF48="要",IF(AH48&lt;&gt;"",AH48,""),"")</f>
        <v/>
      </c>
      <c r="AM48" s="90" t="str">
        <f>IF(AF48="要",IF(AI48&lt;&gt;"",AI48,""),"")</f>
        <v/>
      </c>
      <c r="AN48" s="85" t="s">
        <v>548</v>
      </c>
      <c r="AO48" s="90" t="str">
        <f>IF(OR(AN48="Class",AN48="Array"),W48,"")</f>
        <v>Kaisyu_Ryo</v>
      </c>
      <c r="AP48" s="92">
        <f>IF(AO48&lt;&gt;"",COUNTIF(AO:AO,AO48),"")</f>
        <v>1</v>
      </c>
      <c r="AQ48" s="92" t="str">
        <f>IF(AND(AO48&lt;&gt;"",AP48&gt;1),COUNTIF(AO$9:AO48,AO48),"")</f>
        <v/>
      </c>
      <c r="AR48" s="93" t="str">
        <f>IF(AQ48&lt;&gt;"",SUBSTITUTE(AO48&amp;TEXT(AQ48,"00"),"_",""),"")</f>
        <v/>
      </c>
      <c r="AT48" s="65" t="s">
        <v>697</v>
      </c>
      <c r="AU48" s="66" t="s">
        <v>598</v>
      </c>
      <c r="AV48" s="65" t="str">
        <f>IF(COUNTIF($AW$12:$AW48,$AW48)&gt;=2,"//","")</f>
        <v>//</v>
      </c>
      <c r="AW48" s="65" t="str">
        <f>IF(AND(AT48&lt;&gt;"",AU48&lt;&gt;""),"public static final String "&amp;AT48 &amp; " = """ &amp; AU48&amp;""";","")</f>
        <v>public static final String TABLE01_JIGYOBUNRUI = "事業分類明細";</v>
      </c>
      <c r="AX48" s="65" t="str">
        <f>IF(AT48&lt;&gt;"","XmlConstantGhg1."&amp;AT48,"")</f>
        <v>XmlConstantGhg1.TABLE01_JIGYOBUNRUI</v>
      </c>
    </row>
    <row r="49" spans="1:50" s="63" customFormat="1" ht="37.5" customHeight="1">
      <c r="A49" s="82" t="s">
        <v>51</v>
      </c>
      <c r="B49" s="83" t="str">
        <f t="shared" si="7"/>
        <v>06</v>
      </c>
      <c r="C49" s="69"/>
      <c r="D49" s="69"/>
      <c r="E49" s="101"/>
      <c r="F49" s="101"/>
      <c r="G49" s="162"/>
      <c r="H49" s="190" t="s">
        <v>1208</v>
      </c>
      <c r="I49" s="191"/>
      <c r="J49" s="191"/>
      <c r="K49" s="191"/>
      <c r="L49" s="192"/>
      <c r="M49" s="85" t="s">
        <v>18</v>
      </c>
      <c r="N49" s="86" t="s">
        <v>133</v>
      </c>
      <c r="O49" s="87" t="s">
        <v>873</v>
      </c>
      <c r="P49" s="88" t="s">
        <v>874</v>
      </c>
      <c r="Q49" s="87" t="s">
        <v>875</v>
      </c>
      <c r="R49" s="168" t="s">
        <v>1215</v>
      </c>
      <c r="S49" s="196"/>
      <c r="T49" s="196"/>
      <c r="U49" s="197"/>
      <c r="V49" s="89"/>
      <c r="W49" s="204" t="s">
        <v>1220</v>
      </c>
      <c r="X49" s="205"/>
      <c r="Y49" s="206"/>
      <c r="Z49" s="207"/>
      <c r="AC49" s="85"/>
      <c r="AD49" s="85"/>
      <c r="AE49" s="90"/>
      <c r="AF49" s="90"/>
      <c r="AG49" s="90" t="str">
        <f t="shared" si="8"/>
        <v/>
      </c>
      <c r="AH49" s="85"/>
      <c r="AI49" s="91"/>
      <c r="AJ49" s="90" t="str">
        <f t="shared" si="0"/>
        <v/>
      </c>
      <c r="AK49" s="90" t="str">
        <f t="shared" si="1"/>
        <v/>
      </c>
      <c r="AL49" s="90" t="str">
        <f t="shared" si="2"/>
        <v/>
      </c>
      <c r="AM49" s="90" t="str">
        <f t="shared" si="3"/>
        <v/>
      </c>
      <c r="AN49" s="85" t="s">
        <v>548</v>
      </c>
      <c r="AO49" s="90" t="str">
        <f t="shared" si="11"/>
        <v>Kaisyu_Yoto</v>
      </c>
      <c r="AP49" s="92">
        <f>IF(AO49&lt;&gt;"",COUNTIF(AO:AO,AO49),"")</f>
        <v>1</v>
      </c>
      <c r="AQ49" s="92" t="str">
        <f>IF(AND(AO49&lt;&gt;"",AP49&gt;1),COUNTIF(AO$9:AO49,AO49),"")</f>
        <v/>
      </c>
      <c r="AR49" s="93" t="str">
        <f t="shared" si="5"/>
        <v/>
      </c>
      <c r="AT49" s="65" t="s">
        <v>697</v>
      </c>
      <c r="AU49" s="66" t="s">
        <v>598</v>
      </c>
      <c r="AV49" s="65" t="str">
        <f>IF(COUNTIF($AW$12:$AW49,$AW49)&gt;=2,"//","")</f>
        <v>//</v>
      </c>
      <c r="AW49" s="65" t="str">
        <f t="shared" si="10"/>
        <v>public static final String TABLE01_JIGYOBUNRUI = "事業分類明細";</v>
      </c>
      <c r="AX49" s="65" t="str">
        <f t="shared" si="13"/>
        <v>XmlConstantGhg1.TABLE01_JIGYOBUNRUI</v>
      </c>
    </row>
    <row r="50" spans="1:50" s="63" customFormat="1" ht="64.5" customHeight="1">
      <c r="A50" s="82" t="s">
        <v>52</v>
      </c>
      <c r="B50" s="83" t="str">
        <f t="shared" si="7"/>
        <v>05</v>
      </c>
      <c r="C50" s="69"/>
      <c r="D50" s="69"/>
      <c r="E50" s="101"/>
      <c r="F50" s="101"/>
      <c r="G50" s="190" t="s">
        <v>1213</v>
      </c>
      <c r="H50" s="191"/>
      <c r="I50" s="191"/>
      <c r="J50" s="191"/>
      <c r="K50" s="191"/>
      <c r="L50" s="192"/>
      <c r="M50" s="85" t="s">
        <v>18</v>
      </c>
      <c r="N50" s="86" t="s">
        <v>133</v>
      </c>
      <c r="O50" s="87" t="s">
        <v>873</v>
      </c>
      <c r="P50" s="88" t="s">
        <v>874</v>
      </c>
      <c r="Q50" s="87" t="s">
        <v>879</v>
      </c>
      <c r="R50" s="168" t="s">
        <v>922</v>
      </c>
      <c r="S50" s="196"/>
      <c r="T50" s="196"/>
      <c r="U50" s="197"/>
      <c r="V50" s="89"/>
      <c r="W50" s="204" t="s">
        <v>1318</v>
      </c>
      <c r="X50" s="205"/>
      <c r="Y50" s="206"/>
      <c r="Z50" s="207"/>
      <c r="AC50" s="85"/>
      <c r="AD50" s="85"/>
      <c r="AE50" s="90"/>
      <c r="AF50" s="90"/>
      <c r="AG50" s="90" t="str">
        <f t="shared" si="8"/>
        <v/>
      </c>
      <c r="AH50" s="85"/>
      <c r="AI50" s="91"/>
      <c r="AJ50" s="90" t="str">
        <f t="shared" si="0"/>
        <v/>
      </c>
      <c r="AK50" s="90" t="str">
        <f t="shared" si="1"/>
        <v/>
      </c>
      <c r="AL50" s="90" t="str">
        <f t="shared" si="2"/>
        <v/>
      </c>
      <c r="AM50" s="90" t="str">
        <f t="shared" si="3"/>
        <v/>
      </c>
      <c r="AN50" s="85" t="s">
        <v>548</v>
      </c>
      <c r="AO50" s="90" t="str">
        <f t="shared" si="11"/>
        <v>Kaisyu_Kiyo_Url</v>
      </c>
      <c r="AP50" s="92">
        <f>IF(AO50&lt;&gt;"",COUNTIF(AO:AO,AO50),"")</f>
        <v>1</v>
      </c>
      <c r="AQ50" s="92" t="str">
        <f>IF(AND(AO50&lt;&gt;"",AP50&gt;1),COUNTIF(AO$9:AO50,AO50),"")</f>
        <v/>
      </c>
      <c r="AR50" s="93" t="str">
        <f t="shared" si="5"/>
        <v/>
      </c>
      <c r="AT50" s="65" t="s">
        <v>697</v>
      </c>
      <c r="AU50" s="66" t="s">
        <v>598</v>
      </c>
      <c r="AV50" s="65" t="str">
        <f>IF(COUNTIF($AW$12:$AW50,$AW50)&gt;=2,"//","")</f>
        <v>//</v>
      </c>
      <c r="AW50" s="65" t="str">
        <f t="shared" si="10"/>
        <v>public static final String TABLE01_JIGYOBUNRUI = "事業分類明細";</v>
      </c>
      <c r="AX50" s="65" t="str">
        <f t="shared" si="13"/>
        <v>XmlConstantGhg1.TABLE01_JIGYOBUNRUI</v>
      </c>
    </row>
    <row r="51" spans="1:50" s="63" customFormat="1" ht="39.75" customHeight="1">
      <c r="A51" s="82" t="s">
        <v>53</v>
      </c>
      <c r="B51" s="83" t="str">
        <f t="shared" si="7"/>
        <v>05</v>
      </c>
      <c r="C51" s="69"/>
      <c r="D51" s="69"/>
      <c r="E51" s="101"/>
      <c r="F51" s="101"/>
      <c r="G51" s="190" t="s">
        <v>1210</v>
      </c>
      <c r="H51" s="191"/>
      <c r="I51" s="191"/>
      <c r="J51" s="191"/>
      <c r="K51" s="191"/>
      <c r="L51" s="192"/>
      <c r="M51" s="85" t="s">
        <v>18</v>
      </c>
      <c r="N51" s="86" t="s">
        <v>133</v>
      </c>
      <c r="O51" s="87" t="s">
        <v>163</v>
      </c>
      <c r="P51" s="88" t="s">
        <v>874</v>
      </c>
      <c r="Q51" s="87" t="s">
        <v>453</v>
      </c>
      <c r="R51" s="168" t="s">
        <v>1217</v>
      </c>
      <c r="S51" s="196"/>
      <c r="T51" s="196"/>
      <c r="U51" s="197"/>
      <c r="V51" s="89"/>
      <c r="W51" s="204" t="s">
        <v>921</v>
      </c>
      <c r="X51" s="413"/>
      <c r="Y51" s="206"/>
      <c r="Z51" s="207"/>
      <c r="AC51" s="85"/>
      <c r="AD51" s="85"/>
      <c r="AE51" s="90"/>
      <c r="AF51" s="90"/>
      <c r="AG51" s="90"/>
      <c r="AH51" s="85"/>
      <c r="AI51" s="91"/>
      <c r="AJ51" s="90"/>
      <c r="AK51" s="90"/>
      <c r="AL51" s="90"/>
      <c r="AM51" s="90"/>
      <c r="AN51" s="85"/>
      <c r="AO51" s="90"/>
      <c r="AP51" s="92"/>
      <c r="AQ51" s="92"/>
      <c r="AR51" s="93"/>
      <c r="AT51" s="65"/>
      <c r="AU51" s="66"/>
      <c r="AV51" s="65"/>
      <c r="AW51" s="65"/>
      <c r="AX51" s="65"/>
    </row>
    <row r="52" spans="1:50" s="63" customFormat="1" ht="48" customHeight="1">
      <c r="A52" s="82" t="s">
        <v>54</v>
      </c>
      <c r="B52" s="83" t="str">
        <f t="shared" si="7"/>
        <v>05</v>
      </c>
      <c r="C52" s="69"/>
      <c r="D52" s="69"/>
      <c r="E52" s="101"/>
      <c r="F52" s="102"/>
      <c r="G52" s="190" t="s">
        <v>1221</v>
      </c>
      <c r="H52" s="191"/>
      <c r="I52" s="191"/>
      <c r="J52" s="191"/>
      <c r="K52" s="191"/>
      <c r="L52" s="192"/>
      <c r="M52" s="85" t="s">
        <v>18</v>
      </c>
      <c r="N52" s="86" t="s">
        <v>133</v>
      </c>
      <c r="O52" s="87" t="s">
        <v>163</v>
      </c>
      <c r="P52" s="88" t="s">
        <v>874</v>
      </c>
      <c r="Q52" s="87" t="s">
        <v>879</v>
      </c>
      <c r="R52" s="168" t="s">
        <v>1222</v>
      </c>
      <c r="S52" s="196"/>
      <c r="T52" s="196"/>
      <c r="U52" s="197"/>
      <c r="V52" s="89"/>
      <c r="W52" s="204" t="s">
        <v>923</v>
      </c>
      <c r="X52" s="205"/>
      <c r="Y52" s="206"/>
      <c r="Z52" s="207"/>
      <c r="AC52" s="85"/>
      <c r="AD52" s="85"/>
      <c r="AE52" s="90"/>
      <c r="AF52" s="90"/>
      <c r="AG52" s="90"/>
      <c r="AH52" s="85"/>
      <c r="AI52" s="91"/>
      <c r="AJ52" s="90"/>
      <c r="AK52" s="90"/>
      <c r="AL52" s="90"/>
      <c r="AM52" s="90"/>
      <c r="AN52" s="85"/>
      <c r="AO52" s="90"/>
      <c r="AP52" s="92"/>
      <c r="AQ52" s="92"/>
      <c r="AR52" s="93"/>
      <c r="AT52" s="65"/>
      <c r="AU52" s="66"/>
      <c r="AV52" s="65"/>
      <c r="AW52" s="65"/>
      <c r="AX52" s="65"/>
    </row>
    <row r="53" spans="1:50" s="63" customFormat="1" ht="37.5" customHeight="1">
      <c r="A53" s="82" t="s">
        <v>55</v>
      </c>
      <c r="B53" s="83" t="str">
        <f t="shared" si="7"/>
        <v>04</v>
      </c>
      <c r="C53" s="69"/>
      <c r="D53" s="69"/>
      <c r="E53" s="101"/>
      <c r="F53" s="187" t="s">
        <v>924</v>
      </c>
      <c r="G53" s="202"/>
      <c r="H53" s="202"/>
      <c r="I53" s="202"/>
      <c r="J53" s="202"/>
      <c r="K53" s="202"/>
      <c r="L53" s="203"/>
      <c r="M53" s="85" t="s">
        <v>18</v>
      </c>
      <c r="N53" s="86" t="s">
        <v>133</v>
      </c>
      <c r="O53" s="87" t="s">
        <v>873</v>
      </c>
      <c r="P53" s="88" t="s">
        <v>874</v>
      </c>
      <c r="Q53" s="87" t="s">
        <v>875</v>
      </c>
      <c r="R53" s="168" t="s">
        <v>925</v>
      </c>
      <c r="S53" s="196"/>
      <c r="T53" s="196"/>
      <c r="U53" s="197"/>
      <c r="V53" s="89"/>
      <c r="W53" s="204" t="s">
        <v>926</v>
      </c>
      <c r="X53" s="205"/>
      <c r="Y53" s="206"/>
      <c r="Z53" s="207"/>
      <c r="AC53" s="85"/>
      <c r="AD53" s="85"/>
      <c r="AE53" s="90"/>
      <c r="AF53" s="90"/>
      <c r="AG53" s="90" t="str">
        <f t="shared" si="8"/>
        <v/>
      </c>
      <c r="AH53" s="85"/>
      <c r="AI53" s="91"/>
      <c r="AJ53" s="90" t="str">
        <f t="shared" si="0"/>
        <v/>
      </c>
      <c r="AK53" s="90" t="str">
        <f t="shared" si="1"/>
        <v/>
      </c>
      <c r="AL53" s="90" t="str">
        <f t="shared" si="2"/>
        <v/>
      </c>
      <c r="AM53" s="90" t="str">
        <f t="shared" si="3"/>
        <v/>
      </c>
      <c r="AN53" s="85" t="s">
        <v>548</v>
      </c>
      <c r="AO53" s="90" t="str">
        <f t="shared" si="11"/>
        <v>Credit_Katsuyo_Jokyo</v>
      </c>
      <c r="AP53" s="92">
        <f t="shared" ref="AP53:AP91" si="14">IF(AO53&lt;&gt;"",COUNTIF(AO:AO,AO53),"")</f>
        <v>1</v>
      </c>
      <c r="AQ53" s="92" t="str">
        <f>IF(AND(AO53&lt;&gt;"",AP53&gt;1),COUNTIF(AO$9:AO53,AO53),"")</f>
        <v/>
      </c>
      <c r="AR53" s="93" t="str">
        <f t="shared" si="5"/>
        <v/>
      </c>
      <c r="AT53" s="65" t="s">
        <v>697</v>
      </c>
      <c r="AU53" s="66" t="s">
        <v>598</v>
      </c>
      <c r="AV53" s="65" t="str">
        <f>IF(COUNTIF($AW$12:$AW53,$AW53)&gt;=2,"//","")</f>
        <v>//</v>
      </c>
      <c r="AW53" s="65" t="str">
        <f t="shared" si="10"/>
        <v>public static final String TABLE01_JIGYOBUNRUI = "事業分類明細";</v>
      </c>
      <c r="AX53" s="65" t="str">
        <f t="shared" si="13"/>
        <v>XmlConstantGhg1.TABLE01_JIGYOBUNRUI</v>
      </c>
    </row>
    <row r="54" spans="1:50" s="63" customFormat="1" ht="37.5" customHeight="1">
      <c r="A54" s="82" t="s">
        <v>56</v>
      </c>
      <c r="B54" s="83" t="str">
        <f t="shared" si="7"/>
        <v>04</v>
      </c>
      <c r="C54" s="69"/>
      <c r="D54" s="69"/>
      <c r="E54" s="101"/>
      <c r="F54" s="168" t="s">
        <v>927</v>
      </c>
      <c r="G54" s="169"/>
      <c r="H54" s="169"/>
      <c r="I54" s="169"/>
      <c r="J54" s="169"/>
      <c r="K54" s="169"/>
      <c r="L54" s="170"/>
      <c r="M54" s="85" t="s">
        <v>18</v>
      </c>
      <c r="N54" s="86" t="s">
        <v>133</v>
      </c>
      <c r="O54" s="87" t="s">
        <v>873</v>
      </c>
      <c r="P54" s="88" t="s">
        <v>874</v>
      </c>
      <c r="Q54" s="87" t="s">
        <v>879</v>
      </c>
      <c r="R54" s="168" t="s">
        <v>928</v>
      </c>
      <c r="S54" s="196"/>
      <c r="T54" s="196"/>
      <c r="U54" s="197"/>
      <c r="V54" s="89"/>
      <c r="W54" s="204" t="s">
        <v>929</v>
      </c>
      <c r="X54" s="205"/>
      <c r="Y54" s="206"/>
      <c r="Z54" s="207"/>
      <c r="AC54" s="85"/>
      <c r="AD54" s="85"/>
      <c r="AE54" s="90"/>
      <c r="AF54" s="90"/>
      <c r="AG54" s="90" t="str">
        <f t="shared" si="8"/>
        <v/>
      </c>
      <c r="AH54" s="85"/>
      <c r="AI54" s="91"/>
      <c r="AJ54" s="90" t="str">
        <f t="shared" si="0"/>
        <v/>
      </c>
      <c r="AK54" s="90" t="str">
        <f t="shared" si="1"/>
        <v/>
      </c>
      <c r="AL54" s="90" t="str">
        <f t="shared" si="2"/>
        <v/>
      </c>
      <c r="AM54" s="90" t="str">
        <f t="shared" si="3"/>
        <v/>
      </c>
      <c r="AN54" s="85" t="s">
        <v>548</v>
      </c>
      <c r="AO54" s="90" t="str">
        <f t="shared" si="11"/>
        <v>Credit_Katsuyo_Jokyo_Url</v>
      </c>
      <c r="AP54" s="92">
        <f t="shared" si="14"/>
        <v>1</v>
      </c>
      <c r="AQ54" s="92" t="str">
        <f>IF(AND(AO54&lt;&gt;"",AP54&gt;1),COUNTIF(AO$9:AO54,AO54),"")</f>
        <v/>
      </c>
      <c r="AR54" s="93" t="str">
        <f t="shared" si="5"/>
        <v/>
      </c>
      <c r="AT54" s="65" t="s">
        <v>697</v>
      </c>
      <c r="AU54" s="66" t="s">
        <v>598</v>
      </c>
      <c r="AV54" s="65" t="str">
        <f>IF(COUNTIF($AW$12:$AW54,$AW54)&gt;=2,"//","")</f>
        <v>//</v>
      </c>
      <c r="AW54" s="65" t="str">
        <f t="shared" si="10"/>
        <v>public static final String TABLE01_JIGYOBUNRUI = "事業分類明細";</v>
      </c>
      <c r="AX54" s="65" t="str">
        <f t="shared" si="13"/>
        <v>XmlConstantGhg1.TABLE01_JIGYOBUNRUI</v>
      </c>
    </row>
    <row r="55" spans="1:50" s="63" customFormat="1" ht="37.5" customHeight="1">
      <c r="A55" s="82" t="s">
        <v>57</v>
      </c>
      <c r="B55" s="83" t="str">
        <f t="shared" si="7"/>
        <v>04</v>
      </c>
      <c r="C55" s="69"/>
      <c r="D55" s="69"/>
      <c r="E55" s="101"/>
      <c r="F55" s="187" t="s">
        <v>930</v>
      </c>
      <c r="G55" s="202"/>
      <c r="H55" s="202"/>
      <c r="I55" s="202"/>
      <c r="J55" s="202"/>
      <c r="K55" s="202"/>
      <c r="L55" s="203"/>
      <c r="M55" s="85" t="s">
        <v>18</v>
      </c>
      <c r="N55" s="86" t="s">
        <v>133</v>
      </c>
      <c r="O55" s="87" t="s">
        <v>873</v>
      </c>
      <c r="P55" s="88" t="s">
        <v>874</v>
      </c>
      <c r="Q55" s="87" t="s">
        <v>875</v>
      </c>
      <c r="R55" s="168" t="s">
        <v>931</v>
      </c>
      <c r="S55" s="196"/>
      <c r="T55" s="196"/>
      <c r="U55" s="197"/>
      <c r="V55" s="89"/>
      <c r="W55" s="204" t="s">
        <v>932</v>
      </c>
      <c r="X55" s="205"/>
      <c r="Y55" s="206"/>
      <c r="Z55" s="207"/>
      <c r="AC55" s="85"/>
      <c r="AD55" s="85"/>
      <c r="AE55" s="90"/>
      <c r="AF55" s="90"/>
      <c r="AG55" s="90" t="str">
        <f t="shared" si="8"/>
        <v/>
      </c>
      <c r="AH55" s="85"/>
      <c r="AI55" s="91"/>
      <c r="AJ55" s="90" t="str">
        <f t="shared" si="0"/>
        <v/>
      </c>
      <c r="AK55" s="90" t="str">
        <f t="shared" si="1"/>
        <v/>
      </c>
      <c r="AL55" s="90" t="str">
        <f t="shared" si="2"/>
        <v/>
      </c>
      <c r="AM55" s="90" t="str">
        <f t="shared" si="3"/>
        <v/>
      </c>
      <c r="AN55" s="85" t="s">
        <v>548</v>
      </c>
      <c r="AO55" s="90" t="str">
        <f t="shared" si="11"/>
        <v>Kyushuryo_Joho</v>
      </c>
      <c r="AP55" s="92">
        <f t="shared" si="14"/>
        <v>1</v>
      </c>
      <c r="AQ55" s="92" t="str">
        <f>IF(AND(AO55&lt;&gt;"",AP55&gt;1),COUNTIF(AO$9:AO55,AO55),"")</f>
        <v/>
      </c>
      <c r="AR55" s="93" t="str">
        <f t="shared" si="5"/>
        <v/>
      </c>
      <c r="AT55" s="65" t="s">
        <v>697</v>
      </c>
      <c r="AU55" s="66" t="s">
        <v>598</v>
      </c>
      <c r="AV55" s="65" t="str">
        <f>IF(COUNTIF($AW$12:$AW55,$AW55)&gt;=2,"//","")</f>
        <v>//</v>
      </c>
      <c r="AW55" s="65" t="str">
        <f t="shared" si="10"/>
        <v>public static final String TABLE01_JIGYOBUNRUI = "事業分類明細";</v>
      </c>
      <c r="AX55" s="65" t="str">
        <f t="shared" si="13"/>
        <v>XmlConstantGhg1.TABLE01_JIGYOBUNRUI</v>
      </c>
    </row>
    <row r="56" spans="1:50" s="63" customFormat="1" ht="37.5" customHeight="1">
      <c r="A56" s="82" t="s">
        <v>58</v>
      </c>
      <c r="B56" s="83" t="str">
        <f t="shared" si="7"/>
        <v>04</v>
      </c>
      <c r="C56" s="69"/>
      <c r="D56" s="69"/>
      <c r="E56" s="102"/>
      <c r="F56" s="168" t="s">
        <v>933</v>
      </c>
      <c r="G56" s="169"/>
      <c r="H56" s="169"/>
      <c r="I56" s="169"/>
      <c r="J56" s="169"/>
      <c r="K56" s="169"/>
      <c r="L56" s="170"/>
      <c r="M56" s="85" t="s">
        <v>18</v>
      </c>
      <c r="N56" s="86" t="s">
        <v>133</v>
      </c>
      <c r="O56" s="87" t="s">
        <v>873</v>
      </c>
      <c r="P56" s="88" t="s">
        <v>874</v>
      </c>
      <c r="Q56" s="87" t="s">
        <v>879</v>
      </c>
      <c r="R56" s="168" t="s">
        <v>934</v>
      </c>
      <c r="S56" s="196"/>
      <c r="T56" s="196"/>
      <c r="U56" s="197"/>
      <c r="V56" s="89"/>
      <c r="W56" s="204" t="s">
        <v>935</v>
      </c>
      <c r="X56" s="205"/>
      <c r="Y56" s="206"/>
      <c r="Z56" s="207"/>
      <c r="AC56" s="85"/>
      <c r="AD56" s="85"/>
      <c r="AE56" s="90"/>
      <c r="AF56" s="90"/>
      <c r="AG56" s="90" t="str">
        <f t="shared" si="8"/>
        <v/>
      </c>
      <c r="AH56" s="85"/>
      <c r="AI56" s="91"/>
      <c r="AJ56" s="90" t="str">
        <f t="shared" si="0"/>
        <v/>
      </c>
      <c r="AK56" s="90" t="str">
        <f t="shared" si="1"/>
        <v/>
      </c>
      <c r="AL56" s="90" t="str">
        <f t="shared" si="2"/>
        <v/>
      </c>
      <c r="AM56" s="90" t="str">
        <f t="shared" si="3"/>
        <v/>
      </c>
      <c r="AN56" s="85" t="s">
        <v>548</v>
      </c>
      <c r="AO56" s="90" t="str">
        <f t="shared" si="11"/>
        <v>Kyushuryo_Joho_Url</v>
      </c>
      <c r="AP56" s="92">
        <f t="shared" si="14"/>
        <v>1</v>
      </c>
      <c r="AQ56" s="92" t="str">
        <f>IF(AND(AO56&lt;&gt;"",AP56&gt;1),COUNTIF(AO$9:AO56,AO56),"")</f>
        <v/>
      </c>
      <c r="AR56" s="93" t="str">
        <f t="shared" si="5"/>
        <v/>
      </c>
      <c r="AT56" s="65" t="s">
        <v>697</v>
      </c>
      <c r="AU56" s="66" t="s">
        <v>598</v>
      </c>
      <c r="AV56" s="65" t="str">
        <f>IF(COUNTIF($AW$12:$AW56,$AW56)&gt;=2,"//","")</f>
        <v>//</v>
      </c>
      <c r="AW56" s="65" t="str">
        <f t="shared" si="10"/>
        <v>public static final String TABLE01_JIGYOBUNRUI = "事業分類明細";</v>
      </c>
      <c r="AX56" s="65" t="str">
        <f t="shared" si="13"/>
        <v>XmlConstantGhg1.TABLE01_JIGYOBUNRUI</v>
      </c>
    </row>
    <row r="57" spans="1:50" s="63" customFormat="1" ht="39" customHeight="1">
      <c r="A57" s="82" t="s">
        <v>59</v>
      </c>
      <c r="B57" s="83" t="str">
        <f t="shared" si="7"/>
        <v>03</v>
      </c>
      <c r="C57" s="94"/>
      <c r="D57" s="69"/>
      <c r="E57" s="187" t="s">
        <v>936</v>
      </c>
      <c r="F57" s="169"/>
      <c r="G57" s="169"/>
      <c r="H57" s="169"/>
      <c r="I57" s="169"/>
      <c r="J57" s="169"/>
      <c r="K57" s="169"/>
      <c r="L57" s="170"/>
      <c r="M57" s="85" t="s">
        <v>133</v>
      </c>
      <c r="N57" s="86" t="s">
        <v>133</v>
      </c>
      <c r="O57" s="86"/>
      <c r="P57" s="88"/>
      <c r="Q57" s="87"/>
      <c r="R57" s="168" t="s">
        <v>937</v>
      </c>
      <c r="S57" s="169"/>
      <c r="T57" s="169"/>
      <c r="U57" s="170"/>
      <c r="V57" s="89"/>
      <c r="W57" s="171" t="s">
        <v>938</v>
      </c>
      <c r="X57" s="172"/>
      <c r="Y57" s="198"/>
      <c r="Z57" s="199"/>
      <c r="AC57" s="85"/>
      <c r="AD57" s="85" t="s">
        <v>488</v>
      </c>
      <c r="AE57" s="90" t="s">
        <v>780</v>
      </c>
      <c r="AF57" s="90" t="s">
        <v>781</v>
      </c>
      <c r="AG57" s="90" t="str">
        <f t="shared" si="8"/>
        <v/>
      </c>
      <c r="AH57" s="85" t="s">
        <v>551</v>
      </c>
      <c r="AI57" s="91" t="s">
        <v>553</v>
      </c>
      <c r="AJ57" s="90" t="str">
        <f t="shared" si="0"/>
        <v>○</v>
      </c>
      <c r="AK57" s="90" t="str">
        <f t="shared" si="1"/>
        <v/>
      </c>
      <c r="AL57" s="90" t="str">
        <f t="shared" si="2"/>
        <v>文字列</v>
      </c>
      <c r="AM57" s="90" t="str">
        <f t="shared" si="3"/>
        <v>800</v>
      </c>
      <c r="AN57" s="85" t="s">
        <v>546</v>
      </c>
      <c r="AO57" s="90" t="str">
        <f t="shared" si="11"/>
        <v/>
      </c>
      <c r="AP57" s="92" t="str">
        <f t="shared" si="14"/>
        <v/>
      </c>
      <c r="AQ57" s="92" t="str">
        <f>IF(AND(AO57&lt;&gt;"",AP57&gt;1),COUNTIF(AO$9:AO57,AO57),"")</f>
        <v/>
      </c>
      <c r="AR57" s="93" t="str">
        <f t="shared" si="5"/>
        <v/>
      </c>
      <c r="AT57" s="65" t="str">
        <f>"COVER_"&amp;UPPER(W57)</f>
        <v>COVER_SINRAISEI_KOJO_JOHO</v>
      </c>
      <c r="AU57" s="66" t="s">
        <v>773</v>
      </c>
      <c r="AV57" s="65" t="str">
        <f>IF(COUNTIF($AW$12:$AW57,$AW57)&gt;=2,"//","")</f>
        <v/>
      </c>
      <c r="AW57" s="65" t="str">
        <f t="shared" si="10"/>
        <v>public static final String COVER_SINRAISEI_KOJO_JOHO = "温室効果ガスに関する情報/排出量の削減に関し実施した措置に関する情報";</v>
      </c>
      <c r="AX57" s="65" t="str">
        <f>IF(AT57&lt;&gt;"","XmlConstantGhg2."&amp;AT57,"")</f>
        <v>XmlConstantGhg2.COVER_SINRAISEI_KOJO_JOHO</v>
      </c>
    </row>
    <row r="58" spans="1:50" s="63" customFormat="1" ht="37.5" customHeight="1">
      <c r="A58" s="82" t="s">
        <v>60</v>
      </c>
      <c r="B58" s="83" t="str">
        <f t="shared" si="7"/>
        <v>04</v>
      </c>
      <c r="C58" s="69"/>
      <c r="D58" s="69"/>
      <c r="E58" s="101"/>
      <c r="F58" s="187" t="s">
        <v>939</v>
      </c>
      <c r="G58" s="202"/>
      <c r="H58" s="202"/>
      <c r="I58" s="202"/>
      <c r="J58" s="202"/>
      <c r="K58" s="202"/>
      <c r="L58" s="203"/>
      <c r="M58" s="85" t="s">
        <v>18</v>
      </c>
      <c r="N58" s="86" t="s">
        <v>133</v>
      </c>
      <c r="O58" s="87" t="s">
        <v>873</v>
      </c>
      <c r="P58" s="88" t="s">
        <v>874</v>
      </c>
      <c r="Q58" s="87" t="s">
        <v>875</v>
      </c>
      <c r="R58" s="168" t="s">
        <v>940</v>
      </c>
      <c r="S58" s="196"/>
      <c r="T58" s="196"/>
      <c r="U58" s="197"/>
      <c r="V58" s="89"/>
      <c r="W58" s="204" t="s">
        <v>941</v>
      </c>
      <c r="X58" s="205"/>
      <c r="Y58" s="206"/>
      <c r="Z58" s="207"/>
      <c r="AC58" s="85"/>
      <c r="AD58" s="85"/>
      <c r="AE58" s="90"/>
      <c r="AF58" s="90"/>
      <c r="AG58" s="90" t="str">
        <f t="shared" si="8"/>
        <v/>
      </c>
      <c r="AH58" s="85"/>
      <c r="AI58" s="91"/>
      <c r="AJ58" s="90" t="str">
        <f t="shared" si="0"/>
        <v/>
      </c>
      <c r="AK58" s="90" t="str">
        <f t="shared" si="1"/>
        <v/>
      </c>
      <c r="AL58" s="90" t="str">
        <f t="shared" si="2"/>
        <v/>
      </c>
      <c r="AM58" s="90" t="str">
        <f t="shared" si="3"/>
        <v/>
      </c>
      <c r="AN58" s="85" t="s">
        <v>548</v>
      </c>
      <c r="AO58" s="90" t="str">
        <f t="shared" si="11"/>
        <v>Mizukara_Joho</v>
      </c>
      <c r="AP58" s="92">
        <f t="shared" si="14"/>
        <v>1</v>
      </c>
      <c r="AQ58" s="92" t="str">
        <f>IF(AND(AO58&lt;&gt;"",AP58&gt;1),COUNTIF(AO$9:AO58,AO58),"")</f>
        <v/>
      </c>
      <c r="AR58" s="93" t="str">
        <f t="shared" si="5"/>
        <v/>
      </c>
      <c r="AT58" s="65" t="s">
        <v>697</v>
      </c>
      <c r="AU58" s="66" t="s">
        <v>598</v>
      </c>
      <c r="AV58" s="65" t="str">
        <f>IF(COUNTIF($AW$12:$AW58,$AW58)&gt;=2,"//","")</f>
        <v>//</v>
      </c>
      <c r="AW58" s="65" t="str">
        <f t="shared" si="10"/>
        <v>public static final String TABLE01_JIGYOBUNRUI = "事業分類明細";</v>
      </c>
      <c r="AX58" s="65" t="str">
        <f>IF(AT58&lt;&gt;"","XmlConstantGhg1."&amp;AT58,"")</f>
        <v>XmlConstantGhg1.TABLE01_JIGYOBUNRUI</v>
      </c>
    </row>
    <row r="59" spans="1:50" s="63" customFormat="1" ht="26.25" customHeight="1">
      <c r="A59" s="82" t="s">
        <v>61</v>
      </c>
      <c r="B59" s="83" t="str">
        <f t="shared" si="7"/>
        <v>04</v>
      </c>
      <c r="C59" s="69"/>
      <c r="D59" s="69"/>
      <c r="E59" s="101"/>
      <c r="F59" s="168" t="s">
        <v>942</v>
      </c>
      <c r="G59" s="169"/>
      <c r="H59" s="169"/>
      <c r="I59" s="169"/>
      <c r="J59" s="169"/>
      <c r="K59" s="169"/>
      <c r="L59" s="170"/>
      <c r="M59" s="85" t="s">
        <v>18</v>
      </c>
      <c r="N59" s="86" t="s">
        <v>133</v>
      </c>
      <c r="O59" s="87" t="s">
        <v>873</v>
      </c>
      <c r="P59" s="88" t="s">
        <v>874</v>
      </c>
      <c r="Q59" s="87" t="s">
        <v>879</v>
      </c>
      <c r="R59" s="168" t="s">
        <v>943</v>
      </c>
      <c r="S59" s="196"/>
      <c r="T59" s="196"/>
      <c r="U59" s="197"/>
      <c r="V59" s="89"/>
      <c r="W59" s="204" t="s">
        <v>944</v>
      </c>
      <c r="X59" s="205"/>
      <c r="Y59" s="206"/>
      <c r="Z59" s="207"/>
      <c r="AC59" s="85"/>
      <c r="AD59" s="85"/>
      <c r="AE59" s="90"/>
      <c r="AF59" s="90"/>
      <c r="AG59" s="90" t="str">
        <f t="shared" si="8"/>
        <v/>
      </c>
      <c r="AH59" s="85"/>
      <c r="AI59" s="91"/>
      <c r="AJ59" s="90" t="str">
        <f t="shared" si="0"/>
        <v/>
      </c>
      <c r="AK59" s="90" t="str">
        <f t="shared" si="1"/>
        <v/>
      </c>
      <c r="AL59" s="90" t="str">
        <f t="shared" si="2"/>
        <v/>
      </c>
      <c r="AM59" s="90" t="str">
        <f t="shared" si="3"/>
        <v/>
      </c>
      <c r="AN59" s="85" t="s">
        <v>548</v>
      </c>
      <c r="AO59" s="90" t="str">
        <f t="shared" si="11"/>
        <v>Mizukara_Joho_Url</v>
      </c>
      <c r="AP59" s="92">
        <f t="shared" si="14"/>
        <v>1</v>
      </c>
      <c r="AQ59" s="92" t="str">
        <f>IF(AND(AO59&lt;&gt;"",AP59&gt;1),COUNTIF(AO$9:AO59,AO59),"")</f>
        <v/>
      </c>
      <c r="AR59" s="93" t="str">
        <f t="shared" si="5"/>
        <v/>
      </c>
      <c r="AT59" s="65" t="s">
        <v>697</v>
      </c>
      <c r="AU59" s="66" t="s">
        <v>598</v>
      </c>
      <c r="AV59" s="65" t="str">
        <f>IF(COUNTIF($AW$12:$AW59,$AW59)&gt;=2,"//","")</f>
        <v>//</v>
      </c>
      <c r="AW59" s="65" t="str">
        <f t="shared" si="10"/>
        <v>public static final String TABLE01_JIGYOBUNRUI = "事業分類明細";</v>
      </c>
      <c r="AX59" s="65" t="str">
        <f>IF(AT59&lt;&gt;"","XmlConstantGhg1."&amp;AT59,"")</f>
        <v>XmlConstantGhg1.TABLE01_JIGYOBUNRUI</v>
      </c>
    </row>
    <row r="60" spans="1:50" s="63" customFormat="1" ht="37.5" customHeight="1">
      <c r="A60" s="82" t="s">
        <v>62</v>
      </c>
      <c r="B60" s="83" t="str">
        <f t="shared" si="7"/>
        <v>04</v>
      </c>
      <c r="C60" s="69"/>
      <c r="D60" s="69"/>
      <c r="E60" s="101"/>
      <c r="F60" s="187" t="s">
        <v>945</v>
      </c>
      <c r="G60" s="202"/>
      <c r="H60" s="202"/>
      <c r="I60" s="202"/>
      <c r="J60" s="202"/>
      <c r="K60" s="202"/>
      <c r="L60" s="203"/>
      <c r="M60" s="85" t="s">
        <v>18</v>
      </c>
      <c r="N60" s="86" t="s">
        <v>133</v>
      </c>
      <c r="O60" s="87" t="s">
        <v>873</v>
      </c>
      <c r="P60" s="88" t="s">
        <v>874</v>
      </c>
      <c r="Q60" s="87" t="s">
        <v>875</v>
      </c>
      <c r="R60" s="168" t="s">
        <v>946</v>
      </c>
      <c r="S60" s="196"/>
      <c r="T60" s="196"/>
      <c r="U60" s="197"/>
      <c r="V60" s="89"/>
      <c r="W60" s="204" t="s">
        <v>947</v>
      </c>
      <c r="X60" s="205"/>
      <c r="Y60" s="206"/>
      <c r="Z60" s="207"/>
      <c r="AC60" s="85"/>
      <c r="AD60" s="85"/>
      <c r="AE60" s="90"/>
      <c r="AF60" s="90"/>
      <c r="AG60" s="90" t="str">
        <f t="shared" si="8"/>
        <v/>
      </c>
      <c r="AH60" s="85"/>
      <c r="AI60" s="91"/>
      <c r="AJ60" s="90" t="str">
        <f t="shared" si="0"/>
        <v/>
      </c>
      <c r="AK60" s="90" t="str">
        <f t="shared" si="1"/>
        <v/>
      </c>
      <c r="AL60" s="90" t="str">
        <f t="shared" si="2"/>
        <v/>
      </c>
      <c r="AM60" s="90" t="str">
        <f t="shared" si="3"/>
        <v/>
      </c>
      <c r="AN60" s="85" t="s">
        <v>548</v>
      </c>
      <c r="AO60" s="90" t="str">
        <f t="shared" si="11"/>
        <v>Daisansha_Joho</v>
      </c>
      <c r="AP60" s="92">
        <f t="shared" si="14"/>
        <v>1</v>
      </c>
      <c r="AQ60" s="92" t="str">
        <f>IF(AND(AO60&lt;&gt;"",AP60&gt;1),COUNTIF(AO$9:AO60,AO60),"")</f>
        <v/>
      </c>
      <c r="AR60" s="93" t="str">
        <f t="shared" si="5"/>
        <v/>
      </c>
      <c r="AT60" s="65" t="s">
        <v>697</v>
      </c>
      <c r="AU60" s="66" t="s">
        <v>598</v>
      </c>
      <c r="AV60" s="65" t="str">
        <f>IF(COUNTIF($AW$12:$AW60,$AW60)&gt;=2,"//","")</f>
        <v>//</v>
      </c>
      <c r="AW60" s="65" t="str">
        <f t="shared" si="10"/>
        <v>public static final String TABLE01_JIGYOBUNRUI = "事業分類明細";</v>
      </c>
      <c r="AX60" s="65" t="str">
        <f>IF(AT60&lt;&gt;"","XmlConstantGhg1."&amp;AT60,"")</f>
        <v>XmlConstantGhg1.TABLE01_JIGYOBUNRUI</v>
      </c>
    </row>
    <row r="61" spans="1:50" s="63" customFormat="1" ht="26.25" customHeight="1">
      <c r="A61" s="82" t="s">
        <v>63</v>
      </c>
      <c r="B61" s="83" t="str">
        <f t="shared" si="7"/>
        <v>04</v>
      </c>
      <c r="C61" s="69"/>
      <c r="D61" s="69"/>
      <c r="E61" s="101"/>
      <c r="F61" s="168" t="s">
        <v>948</v>
      </c>
      <c r="G61" s="169"/>
      <c r="H61" s="169"/>
      <c r="I61" s="169"/>
      <c r="J61" s="169"/>
      <c r="K61" s="169"/>
      <c r="L61" s="170"/>
      <c r="M61" s="85" t="s">
        <v>18</v>
      </c>
      <c r="N61" s="86" t="s">
        <v>133</v>
      </c>
      <c r="O61" s="87" t="s">
        <v>873</v>
      </c>
      <c r="P61" s="88" t="s">
        <v>874</v>
      </c>
      <c r="Q61" s="87" t="s">
        <v>879</v>
      </c>
      <c r="R61" s="168" t="s">
        <v>949</v>
      </c>
      <c r="S61" s="196"/>
      <c r="T61" s="196"/>
      <c r="U61" s="197"/>
      <c r="V61" s="89"/>
      <c r="W61" s="204" t="s">
        <v>950</v>
      </c>
      <c r="X61" s="205"/>
      <c r="Y61" s="206"/>
      <c r="Z61" s="207"/>
      <c r="AC61" s="85"/>
      <c r="AD61" s="85"/>
      <c r="AE61" s="90"/>
      <c r="AF61" s="90"/>
      <c r="AG61" s="90" t="str">
        <f t="shared" si="8"/>
        <v/>
      </c>
      <c r="AH61" s="85"/>
      <c r="AI61" s="91"/>
      <c r="AJ61" s="90" t="str">
        <f t="shared" si="0"/>
        <v/>
      </c>
      <c r="AK61" s="90" t="str">
        <f t="shared" si="1"/>
        <v/>
      </c>
      <c r="AL61" s="90" t="str">
        <f t="shared" si="2"/>
        <v/>
      </c>
      <c r="AM61" s="90" t="str">
        <f t="shared" si="3"/>
        <v/>
      </c>
      <c r="AN61" s="85" t="s">
        <v>548</v>
      </c>
      <c r="AO61" s="90" t="str">
        <f t="shared" si="11"/>
        <v>Daisansha_Joho_Url</v>
      </c>
      <c r="AP61" s="92">
        <f t="shared" si="14"/>
        <v>1</v>
      </c>
      <c r="AQ61" s="92" t="str">
        <f>IF(AND(AO61&lt;&gt;"",AP61&gt;1),COUNTIF(AO$9:AO61,AO61),"")</f>
        <v/>
      </c>
      <c r="AR61" s="93" t="str">
        <f t="shared" si="5"/>
        <v/>
      </c>
      <c r="AT61" s="65" t="s">
        <v>697</v>
      </c>
      <c r="AU61" s="66" t="s">
        <v>598</v>
      </c>
      <c r="AV61" s="65" t="str">
        <f>IF(COUNTIF($AW$12:$AW61,$AW61)&gt;=2,"//","")</f>
        <v>//</v>
      </c>
      <c r="AW61" s="65" t="str">
        <f t="shared" si="10"/>
        <v>public static final String TABLE01_JIGYOBUNRUI = "事業分類明細";</v>
      </c>
      <c r="AX61" s="65" t="str">
        <f>IF(AT61&lt;&gt;"","XmlConstantGhg1."&amp;AT61,"")</f>
        <v>XmlConstantGhg1.TABLE01_JIGYOBUNRUI</v>
      </c>
    </row>
    <row r="62" spans="1:50" s="63" customFormat="1" ht="25.5" customHeight="1">
      <c r="A62" s="82" t="s">
        <v>349</v>
      </c>
      <c r="B62" s="83" t="str">
        <f t="shared" si="7"/>
        <v>03</v>
      </c>
      <c r="C62" s="94"/>
      <c r="D62" s="69"/>
      <c r="E62" s="187" t="s">
        <v>951</v>
      </c>
      <c r="F62" s="169"/>
      <c r="G62" s="169"/>
      <c r="H62" s="169"/>
      <c r="I62" s="169"/>
      <c r="J62" s="169"/>
      <c r="K62" s="169"/>
      <c r="L62" s="170"/>
      <c r="M62" s="85" t="s">
        <v>133</v>
      </c>
      <c r="N62" s="86" t="s">
        <v>133</v>
      </c>
      <c r="O62" s="86"/>
      <c r="P62" s="88"/>
      <c r="Q62" s="87"/>
      <c r="R62" s="168" t="s">
        <v>952</v>
      </c>
      <c r="S62" s="169"/>
      <c r="T62" s="169"/>
      <c r="U62" s="170"/>
      <c r="V62" s="89"/>
      <c r="W62" s="171" t="s">
        <v>953</v>
      </c>
      <c r="X62" s="172"/>
      <c r="Y62" s="198"/>
      <c r="Z62" s="199"/>
      <c r="AC62" s="85"/>
      <c r="AD62" s="85" t="s">
        <v>488</v>
      </c>
      <c r="AE62" s="90" t="s">
        <v>780</v>
      </c>
      <c r="AF62" s="90" t="s">
        <v>781</v>
      </c>
      <c r="AG62" s="90" t="str">
        <f t="shared" si="8"/>
        <v/>
      </c>
      <c r="AH62" s="85" t="s">
        <v>551</v>
      </c>
      <c r="AI62" s="91" t="s">
        <v>553</v>
      </c>
      <c r="AJ62" s="90" t="str">
        <f t="shared" si="0"/>
        <v>○</v>
      </c>
      <c r="AK62" s="90" t="str">
        <f t="shared" si="1"/>
        <v/>
      </c>
      <c r="AL62" s="90" t="str">
        <f t="shared" si="2"/>
        <v>文字列</v>
      </c>
      <c r="AM62" s="90" t="str">
        <f t="shared" si="3"/>
        <v>800</v>
      </c>
      <c r="AN62" s="85" t="s">
        <v>546</v>
      </c>
      <c r="AO62" s="90" t="str">
        <f t="shared" si="11"/>
        <v/>
      </c>
      <c r="AP62" s="92" t="str">
        <f t="shared" si="14"/>
        <v/>
      </c>
      <c r="AQ62" s="92" t="str">
        <f>IF(AND(AO62&lt;&gt;"",AP62&gt;1),COUNTIF(AO$9:AO62,AO62),"")</f>
        <v/>
      </c>
      <c r="AR62" s="93" t="str">
        <f t="shared" si="5"/>
        <v/>
      </c>
      <c r="AT62" s="65" t="str">
        <f>"COVER_"&amp;UPPER(W62)</f>
        <v>COVER_KIKO_HENDO_MOKUHYO_JOHO</v>
      </c>
      <c r="AU62" s="66" t="s">
        <v>773</v>
      </c>
      <c r="AV62" s="65" t="str">
        <f>IF(COUNTIF($AW$12:$AW62,$AW62)&gt;=2,"//","")</f>
        <v/>
      </c>
      <c r="AW62" s="65" t="str">
        <f t="shared" si="10"/>
        <v>public static final String COVER_KIKO_HENDO_MOKUHYO_JOHO = "温室効果ガスに関する情報/排出量の削減に関し実施した措置に関する情報";</v>
      </c>
      <c r="AX62" s="65" t="str">
        <f>IF(AT62&lt;&gt;"","XmlConstantGhg2."&amp;AT62,"")</f>
        <v>XmlConstantGhg2.COVER_KIKO_HENDO_MOKUHYO_JOHO</v>
      </c>
    </row>
    <row r="63" spans="1:50" s="63" customFormat="1" ht="25.5" customHeight="1">
      <c r="A63" s="82" t="s">
        <v>350</v>
      </c>
      <c r="B63" s="83" t="str">
        <f t="shared" si="7"/>
        <v>04</v>
      </c>
      <c r="C63" s="69"/>
      <c r="D63" s="69"/>
      <c r="E63" s="101"/>
      <c r="F63" s="187" t="s">
        <v>954</v>
      </c>
      <c r="G63" s="202"/>
      <c r="H63" s="202"/>
      <c r="I63" s="202"/>
      <c r="J63" s="202"/>
      <c r="K63" s="202"/>
      <c r="L63" s="203"/>
      <c r="M63" s="85" t="s">
        <v>18</v>
      </c>
      <c r="N63" s="86" t="s">
        <v>133</v>
      </c>
      <c r="O63" s="87"/>
      <c r="P63" s="88"/>
      <c r="Q63" s="87"/>
      <c r="R63" s="168" t="s">
        <v>955</v>
      </c>
      <c r="S63" s="196"/>
      <c r="T63" s="196"/>
      <c r="U63" s="197"/>
      <c r="V63" s="89"/>
      <c r="W63" s="204" t="s">
        <v>956</v>
      </c>
      <c r="X63" s="205"/>
      <c r="Y63" s="206"/>
      <c r="Z63" s="207"/>
      <c r="AC63" s="85"/>
      <c r="AD63" s="85"/>
      <c r="AE63" s="90"/>
      <c r="AF63" s="90"/>
      <c r="AG63" s="90" t="str">
        <f t="shared" si="8"/>
        <v/>
      </c>
      <c r="AH63" s="85"/>
      <c r="AI63" s="91"/>
      <c r="AJ63" s="90" t="str">
        <f t="shared" si="0"/>
        <v/>
      </c>
      <c r="AK63" s="90" t="str">
        <f t="shared" si="1"/>
        <v/>
      </c>
      <c r="AL63" s="90" t="str">
        <f t="shared" si="2"/>
        <v/>
      </c>
      <c r="AM63" s="90" t="str">
        <f t="shared" si="3"/>
        <v/>
      </c>
      <c r="AN63" s="85" t="s">
        <v>548</v>
      </c>
      <c r="AO63" s="90" t="str">
        <f t="shared" si="11"/>
        <v>Mokuhyo_Joho</v>
      </c>
      <c r="AP63" s="92">
        <f t="shared" si="14"/>
        <v>1</v>
      </c>
      <c r="AQ63" s="92" t="str">
        <f>IF(AND(AO63&lt;&gt;"",AP63&gt;1),COUNTIF(AO$9:AO63,AO63),"")</f>
        <v/>
      </c>
      <c r="AR63" s="93" t="str">
        <f t="shared" si="5"/>
        <v/>
      </c>
      <c r="AT63" s="65" t="s">
        <v>697</v>
      </c>
      <c r="AU63" s="66" t="s">
        <v>598</v>
      </c>
      <c r="AV63" s="65" t="str">
        <f>IF(COUNTIF($AW$12:$AW63,$AW63)&gt;=2,"//","")</f>
        <v>//</v>
      </c>
      <c r="AW63" s="65" t="str">
        <f t="shared" si="10"/>
        <v>public static final String TABLE01_JIGYOBUNRUI = "事業分類明細";</v>
      </c>
      <c r="AX63" s="65" t="str">
        <f t="shared" ref="AX63:AX85" si="15">IF(AT63&lt;&gt;"","XmlConstantGhg1."&amp;AT63,"")</f>
        <v>XmlConstantGhg1.TABLE01_JIGYOBUNRUI</v>
      </c>
    </row>
    <row r="64" spans="1:50" s="63" customFormat="1" ht="14.25" customHeight="1">
      <c r="A64" s="82" t="s">
        <v>64</v>
      </c>
      <c r="B64" s="83" t="str">
        <f t="shared" si="7"/>
        <v>05</v>
      </c>
      <c r="C64" s="69"/>
      <c r="D64" s="69"/>
      <c r="E64" s="101"/>
      <c r="F64" s="101"/>
      <c r="G64" s="414" t="s">
        <v>957</v>
      </c>
      <c r="H64" s="411"/>
      <c r="I64" s="411"/>
      <c r="J64" s="411"/>
      <c r="K64" s="411"/>
      <c r="L64" s="412"/>
      <c r="M64" s="85" t="s">
        <v>18</v>
      </c>
      <c r="N64" s="86" t="s">
        <v>133</v>
      </c>
      <c r="O64" s="87"/>
      <c r="P64" s="88"/>
      <c r="Q64" s="87"/>
      <c r="R64" s="168" t="s">
        <v>958</v>
      </c>
      <c r="S64" s="196"/>
      <c r="T64" s="196"/>
      <c r="U64" s="197"/>
      <c r="V64" s="89"/>
      <c r="W64" s="204" t="s">
        <v>959</v>
      </c>
      <c r="X64" s="205"/>
      <c r="Y64" s="206"/>
      <c r="Z64" s="207"/>
      <c r="AC64" s="85"/>
      <c r="AD64" s="85" t="s">
        <v>488</v>
      </c>
      <c r="AE64" s="90" t="s">
        <v>780</v>
      </c>
      <c r="AF64" s="90" t="s">
        <v>780</v>
      </c>
      <c r="AG64" s="90" t="str">
        <f t="shared" si="8"/>
        <v/>
      </c>
      <c r="AH64" s="85" t="s">
        <v>550</v>
      </c>
      <c r="AI64" s="91" t="s">
        <v>19</v>
      </c>
      <c r="AJ64" s="90" t="str">
        <f t="shared" si="0"/>
        <v/>
      </c>
      <c r="AK64" s="90" t="str">
        <f t="shared" si="1"/>
        <v/>
      </c>
      <c r="AL64" s="90" t="str">
        <f t="shared" si="2"/>
        <v/>
      </c>
      <c r="AM64" s="90" t="str">
        <f t="shared" si="3"/>
        <v/>
      </c>
      <c r="AN64" s="85" t="s">
        <v>546</v>
      </c>
      <c r="AO64" s="90" t="str">
        <f t="shared" si="11"/>
        <v/>
      </c>
      <c r="AP64" s="92" t="str">
        <f t="shared" si="14"/>
        <v/>
      </c>
      <c r="AQ64" s="92" t="str">
        <f>IF(AND(AO64&lt;&gt;"",AP64&gt;1),COUNTIF(AO$9:AO64,AO64),"")</f>
        <v/>
      </c>
      <c r="AR64" s="93" t="str">
        <f t="shared" si="5"/>
        <v/>
      </c>
      <c r="AT64" s="65" t="s">
        <v>698</v>
      </c>
      <c r="AU64" s="66" t="s">
        <v>599</v>
      </c>
      <c r="AV64" s="65" t="str">
        <f>IF(COUNTIF($AW$12:$AW64,$AW64)&gt;=2,"//","")</f>
        <v>//</v>
      </c>
      <c r="AW64" s="65" t="str">
        <f t="shared" si="10"/>
        <v>public static final String TABLE01_JIGYOBUNRUI_RENBAN = "事業分類明細/番号";</v>
      </c>
      <c r="AX64" s="65" t="str">
        <f t="shared" si="15"/>
        <v>XmlConstantGhg1.TABLE01_JIGYOBUNRUI_RENBAN</v>
      </c>
    </row>
    <row r="65" spans="1:50" s="63" customFormat="1" ht="12.75" customHeight="1">
      <c r="A65" s="82" t="s">
        <v>65</v>
      </c>
      <c r="B65" s="83" t="str">
        <f t="shared" si="7"/>
        <v>06</v>
      </c>
      <c r="C65" s="69"/>
      <c r="D65" s="69"/>
      <c r="E65" s="69"/>
      <c r="F65" s="69"/>
      <c r="G65" s="69"/>
      <c r="H65" s="239" t="s">
        <v>960</v>
      </c>
      <c r="I65" s="188"/>
      <c r="J65" s="188"/>
      <c r="K65" s="188"/>
      <c r="L65" s="189"/>
      <c r="M65" s="85" t="s">
        <v>18</v>
      </c>
      <c r="N65" s="86" t="s">
        <v>133</v>
      </c>
      <c r="O65" s="87" t="s">
        <v>873</v>
      </c>
      <c r="P65" s="88" t="s">
        <v>124</v>
      </c>
      <c r="Q65" s="87" t="s">
        <v>961</v>
      </c>
      <c r="R65" s="195" t="s">
        <v>962</v>
      </c>
      <c r="S65" s="196"/>
      <c r="T65" s="196"/>
      <c r="U65" s="197"/>
      <c r="V65" s="89"/>
      <c r="W65" s="171" t="s">
        <v>963</v>
      </c>
      <c r="X65" s="172"/>
      <c r="Y65" s="198"/>
      <c r="Z65" s="199"/>
      <c r="AC65" s="85"/>
      <c r="AD65" s="85"/>
      <c r="AE65" s="90"/>
      <c r="AF65" s="90"/>
      <c r="AG65" s="90" t="str">
        <f t="shared" si="8"/>
        <v/>
      </c>
      <c r="AH65" s="85"/>
      <c r="AI65" s="91"/>
      <c r="AJ65" s="90" t="str">
        <f t="shared" si="0"/>
        <v/>
      </c>
      <c r="AK65" s="90" t="str">
        <f t="shared" si="1"/>
        <v/>
      </c>
      <c r="AL65" s="90" t="str">
        <f t="shared" si="2"/>
        <v/>
      </c>
      <c r="AM65" s="90" t="str">
        <f t="shared" si="3"/>
        <v/>
      </c>
      <c r="AN65" s="85" t="s">
        <v>548</v>
      </c>
      <c r="AO65" s="90" t="str">
        <f t="shared" si="11"/>
        <v>Mokuhyo_Nen_Nendo</v>
      </c>
      <c r="AP65" s="92">
        <f t="shared" si="14"/>
        <v>2</v>
      </c>
      <c r="AQ65" s="92">
        <f>IF(AND(AO65&lt;&gt;"",AP65&gt;1),COUNTIF(AO$9:AO65,AO65),"")</f>
        <v>1</v>
      </c>
      <c r="AR65" s="93" t="str">
        <f t="shared" si="5"/>
        <v>MokuhyoNenNendo01</v>
      </c>
      <c r="AT65" s="65" t="s">
        <v>787</v>
      </c>
      <c r="AU65" s="66" t="s">
        <v>636</v>
      </c>
      <c r="AV65" s="65" t="str">
        <f>IF(COUNTIF($AW$12:$AW65,$AW65)&gt;=2,"//","")</f>
        <v/>
      </c>
      <c r="AW65" s="65" t="str">
        <f t="shared" si="10"/>
        <v>public static final String TABLE052_SAKUGEN_MEISAI = "国内認証削減量情報/明細";</v>
      </c>
      <c r="AX65" s="65" t="str">
        <f t="shared" si="15"/>
        <v>XmlConstantGhg1.TABLE052_SAKUGEN_MEISAI</v>
      </c>
    </row>
    <row r="66" spans="1:50" s="63" customFormat="1" ht="24.75" customHeight="1">
      <c r="A66" s="82" t="s">
        <v>66</v>
      </c>
      <c r="B66" s="83" t="str">
        <f t="shared" si="7"/>
        <v>06</v>
      </c>
      <c r="C66" s="69"/>
      <c r="D66" s="69"/>
      <c r="E66" s="69"/>
      <c r="F66" s="69"/>
      <c r="G66" s="69"/>
      <c r="H66" s="239" t="s">
        <v>964</v>
      </c>
      <c r="I66" s="188"/>
      <c r="J66" s="188"/>
      <c r="K66" s="188"/>
      <c r="L66" s="189"/>
      <c r="M66" s="85" t="s">
        <v>18</v>
      </c>
      <c r="N66" s="86" t="s">
        <v>133</v>
      </c>
      <c r="O66" s="87" t="s">
        <v>873</v>
      </c>
      <c r="P66" s="88" t="s">
        <v>125</v>
      </c>
      <c r="Q66" s="87" t="s">
        <v>965</v>
      </c>
      <c r="R66" s="168" t="s">
        <v>966</v>
      </c>
      <c r="S66" s="196"/>
      <c r="T66" s="196"/>
      <c r="U66" s="197"/>
      <c r="V66" s="89"/>
      <c r="W66" s="171" t="s">
        <v>967</v>
      </c>
      <c r="X66" s="172"/>
      <c r="Y66" s="198"/>
      <c r="Z66" s="199"/>
      <c r="AC66" s="85"/>
      <c r="AD66" s="85"/>
      <c r="AE66" s="90"/>
      <c r="AF66" s="90"/>
      <c r="AG66" s="90" t="str">
        <f t="shared" si="8"/>
        <v/>
      </c>
      <c r="AH66" s="85"/>
      <c r="AI66" s="91"/>
      <c r="AJ66" s="90" t="str">
        <f t="shared" si="0"/>
        <v/>
      </c>
      <c r="AK66" s="90" t="str">
        <f t="shared" si="1"/>
        <v/>
      </c>
      <c r="AL66" s="90" t="str">
        <f t="shared" si="2"/>
        <v/>
      </c>
      <c r="AM66" s="90" t="str">
        <f t="shared" si="3"/>
        <v/>
      </c>
      <c r="AN66" s="85" t="s">
        <v>548</v>
      </c>
      <c r="AO66" s="90" t="str">
        <f t="shared" si="11"/>
        <v>Mokuhyo_Nen_Nendo_Select</v>
      </c>
      <c r="AP66" s="92">
        <f t="shared" si="14"/>
        <v>2</v>
      </c>
      <c r="AQ66" s="92">
        <f>IF(AND(AO66&lt;&gt;"",AP66&gt;1),COUNTIF(AO$9:AO66,AO66),"")</f>
        <v>1</v>
      </c>
      <c r="AR66" s="93" t="str">
        <f t="shared" si="5"/>
        <v>MokuhyoNenNendoSelect01</v>
      </c>
      <c r="AT66" s="65" t="s">
        <v>787</v>
      </c>
      <c r="AU66" s="66" t="s">
        <v>636</v>
      </c>
      <c r="AV66" s="65" t="str">
        <f>IF(COUNTIF($AW$12:$AW66,$AW66)&gt;=2,"//","")</f>
        <v>//</v>
      </c>
      <c r="AW66" s="65" t="str">
        <f t="shared" si="10"/>
        <v>public static final String TABLE052_SAKUGEN_MEISAI = "国内認証削減量情報/明細";</v>
      </c>
      <c r="AX66" s="65" t="str">
        <f t="shared" si="15"/>
        <v>XmlConstantGhg1.TABLE052_SAKUGEN_MEISAI</v>
      </c>
    </row>
    <row r="67" spans="1:50" s="63" customFormat="1" ht="12.75" customHeight="1">
      <c r="A67" s="82" t="s">
        <v>67</v>
      </c>
      <c r="B67" s="83" t="str">
        <f t="shared" si="7"/>
        <v>06</v>
      </c>
      <c r="C67" s="69"/>
      <c r="D67" s="69"/>
      <c r="E67" s="69"/>
      <c r="F67" s="69"/>
      <c r="G67" s="69"/>
      <c r="H67" s="239" t="s">
        <v>968</v>
      </c>
      <c r="I67" s="188"/>
      <c r="J67" s="188"/>
      <c r="K67" s="188"/>
      <c r="L67" s="189"/>
      <c r="M67" s="85" t="s">
        <v>18</v>
      </c>
      <c r="N67" s="86" t="s">
        <v>133</v>
      </c>
      <c r="O67" s="87" t="s">
        <v>873</v>
      </c>
      <c r="P67" s="88" t="s">
        <v>124</v>
      </c>
      <c r="Q67" s="87" t="s">
        <v>961</v>
      </c>
      <c r="R67" s="195" t="s">
        <v>969</v>
      </c>
      <c r="S67" s="196"/>
      <c r="T67" s="196"/>
      <c r="U67" s="197"/>
      <c r="V67" s="89"/>
      <c r="W67" s="171" t="s">
        <v>970</v>
      </c>
      <c r="X67" s="172"/>
      <c r="Y67" s="198"/>
      <c r="Z67" s="199"/>
      <c r="AC67" s="85"/>
      <c r="AD67" s="85"/>
      <c r="AE67" s="90"/>
      <c r="AF67" s="90"/>
      <c r="AG67" s="90" t="str">
        <f t="shared" si="8"/>
        <v/>
      </c>
      <c r="AH67" s="85"/>
      <c r="AI67" s="91"/>
      <c r="AJ67" s="90" t="str">
        <f t="shared" si="0"/>
        <v/>
      </c>
      <c r="AK67" s="90" t="str">
        <f t="shared" si="1"/>
        <v/>
      </c>
      <c r="AL67" s="90" t="str">
        <f t="shared" si="2"/>
        <v/>
      </c>
      <c r="AM67" s="90" t="str">
        <f t="shared" si="3"/>
        <v/>
      </c>
      <c r="AN67" s="85" t="s">
        <v>548</v>
      </c>
      <c r="AO67" s="90" t="str">
        <f t="shared" si="11"/>
        <v>Kijun_Nen_Nendo</v>
      </c>
      <c r="AP67" s="92">
        <f t="shared" si="14"/>
        <v>2</v>
      </c>
      <c r="AQ67" s="92">
        <f>IF(AND(AO67&lt;&gt;"",AP67&gt;1),COUNTIF(AO$9:AO67,AO67),"")</f>
        <v>1</v>
      </c>
      <c r="AR67" s="93" t="str">
        <f t="shared" si="5"/>
        <v>KijunNenNendo01</v>
      </c>
      <c r="AT67" s="65" t="s">
        <v>787</v>
      </c>
      <c r="AU67" s="66" t="s">
        <v>636</v>
      </c>
      <c r="AV67" s="65" t="str">
        <f>IF(COUNTIF($AW$12:$AW67,$AW67)&gt;=2,"//","")</f>
        <v>//</v>
      </c>
      <c r="AW67" s="65" t="str">
        <f t="shared" si="10"/>
        <v>public static final String TABLE052_SAKUGEN_MEISAI = "国内認証削減量情報/明細";</v>
      </c>
      <c r="AX67" s="65" t="str">
        <f t="shared" si="15"/>
        <v>XmlConstantGhg1.TABLE052_SAKUGEN_MEISAI</v>
      </c>
    </row>
    <row r="68" spans="1:50" s="63" customFormat="1" ht="24.75" customHeight="1">
      <c r="A68" s="82" t="s">
        <v>68</v>
      </c>
      <c r="B68" s="83" t="str">
        <f t="shared" si="7"/>
        <v>06</v>
      </c>
      <c r="C68" s="69"/>
      <c r="D68" s="69"/>
      <c r="E68" s="69"/>
      <c r="F68" s="69"/>
      <c r="G68" s="69"/>
      <c r="H68" s="239" t="s">
        <v>971</v>
      </c>
      <c r="I68" s="188"/>
      <c r="J68" s="188"/>
      <c r="K68" s="188"/>
      <c r="L68" s="189"/>
      <c r="M68" s="85" t="s">
        <v>18</v>
      </c>
      <c r="N68" s="86" t="s">
        <v>133</v>
      </c>
      <c r="O68" s="87" t="s">
        <v>873</v>
      </c>
      <c r="P68" s="88" t="s">
        <v>125</v>
      </c>
      <c r="Q68" s="87" t="s">
        <v>965</v>
      </c>
      <c r="R68" s="168" t="s">
        <v>972</v>
      </c>
      <c r="S68" s="196"/>
      <c r="T68" s="196"/>
      <c r="U68" s="197"/>
      <c r="V68" s="89"/>
      <c r="W68" s="171" t="s">
        <v>973</v>
      </c>
      <c r="X68" s="172"/>
      <c r="Y68" s="198"/>
      <c r="Z68" s="199"/>
      <c r="AC68" s="85"/>
      <c r="AD68" s="85"/>
      <c r="AE68" s="90"/>
      <c r="AF68" s="90"/>
      <c r="AG68" s="90" t="str">
        <f t="shared" si="8"/>
        <v/>
      </c>
      <c r="AH68" s="85"/>
      <c r="AI68" s="91"/>
      <c r="AJ68" s="90" t="str">
        <f t="shared" si="0"/>
        <v/>
      </c>
      <c r="AK68" s="90" t="str">
        <f t="shared" si="1"/>
        <v/>
      </c>
      <c r="AL68" s="90" t="str">
        <f t="shared" si="2"/>
        <v/>
      </c>
      <c r="AM68" s="90" t="str">
        <f t="shared" si="3"/>
        <v/>
      </c>
      <c r="AN68" s="85" t="s">
        <v>548</v>
      </c>
      <c r="AO68" s="90" t="str">
        <f t="shared" si="11"/>
        <v>Kijun_Nen_Nendo_Select</v>
      </c>
      <c r="AP68" s="92">
        <f t="shared" si="14"/>
        <v>2</v>
      </c>
      <c r="AQ68" s="92">
        <f>IF(AND(AO68&lt;&gt;"",AP68&gt;1),COUNTIF(AO$9:AO68,AO68),"")</f>
        <v>1</v>
      </c>
      <c r="AR68" s="93" t="str">
        <f t="shared" si="5"/>
        <v>KijunNenNendoSelect01</v>
      </c>
      <c r="AT68" s="65" t="s">
        <v>787</v>
      </c>
      <c r="AU68" s="66" t="s">
        <v>636</v>
      </c>
      <c r="AV68" s="65" t="str">
        <f>IF(COUNTIF($AW$12:$AW68,$AW68)&gt;=2,"//","")</f>
        <v>//</v>
      </c>
      <c r="AW68" s="65" t="str">
        <f t="shared" si="10"/>
        <v>public static final String TABLE052_SAKUGEN_MEISAI = "国内認証削減量情報/明細";</v>
      </c>
      <c r="AX68" s="65" t="str">
        <f t="shared" si="15"/>
        <v>XmlConstantGhg1.TABLE052_SAKUGEN_MEISAI</v>
      </c>
    </row>
    <row r="69" spans="1:50" s="63" customFormat="1" ht="25.5" customHeight="1">
      <c r="A69" s="82" t="s">
        <v>69</v>
      </c>
      <c r="B69" s="83" t="str">
        <f t="shared" si="7"/>
        <v>06</v>
      </c>
      <c r="C69" s="69"/>
      <c r="D69" s="69"/>
      <c r="E69" s="69"/>
      <c r="F69" s="69"/>
      <c r="G69" s="69"/>
      <c r="H69" s="239" t="s">
        <v>974</v>
      </c>
      <c r="I69" s="188"/>
      <c r="J69" s="188"/>
      <c r="K69" s="188"/>
      <c r="L69" s="189"/>
      <c r="M69" s="85" t="s">
        <v>18</v>
      </c>
      <c r="N69" s="86" t="s">
        <v>133</v>
      </c>
      <c r="O69" s="87" t="s">
        <v>873</v>
      </c>
      <c r="P69" s="88" t="s">
        <v>874</v>
      </c>
      <c r="Q69" s="87" t="s">
        <v>875</v>
      </c>
      <c r="R69" s="168" t="s">
        <v>975</v>
      </c>
      <c r="S69" s="196"/>
      <c r="T69" s="196"/>
      <c r="U69" s="197"/>
      <c r="V69" s="89"/>
      <c r="W69" s="171" t="s">
        <v>976</v>
      </c>
      <c r="X69" s="172"/>
      <c r="Y69" s="198"/>
      <c r="Z69" s="199"/>
      <c r="AC69" s="85"/>
      <c r="AD69" s="85"/>
      <c r="AE69" s="90"/>
      <c r="AF69" s="90"/>
      <c r="AG69" s="90" t="str">
        <f t="shared" si="8"/>
        <v/>
      </c>
      <c r="AH69" s="85"/>
      <c r="AI69" s="91"/>
      <c r="AJ69" s="90" t="str">
        <f t="shared" si="0"/>
        <v/>
      </c>
      <c r="AK69" s="90" t="str">
        <f t="shared" si="1"/>
        <v/>
      </c>
      <c r="AL69" s="90" t="str">
        <f t="shared" si="2"/>
        <v/>
      </c>
      <c r="AM69" s="90" t="str">
        <f t="shared" si="3"/>
        <v/>
      </c>
      <c r="AN69" s="85" t="s">
        <v>548</v>
      </c>
      <c r="AO69" s="90" t="str">
        <f t="shared" si="11"/>
        <v>Mokuhyo_Syosai</v>
      </c>
      <c r="AP69" s="92">
        <f t="shared" si="14"/>
        <v>2</v>
      </c>
      <c r="AQ69" s="92">
        <f>IF(AND(AO69&lt;&gt;"",AP69&gt;1),COUNTIF(AO$9:AO69,AO69),"")</f>
        <v>1</v>
      </c>
      <c r="AR69" s="93" t="str">
        <f t="shared" si="5"/>
        <v>MokuhyoSyosai01</v>
      </c>
      <c r="AT69" s="65" t="s">
        <v>787</v>
      </c>
      <c r="AU69" s="66" t="s">
        <v>636</v>
      </c>
      <c r="AV69" s="65" t="str">
        <f>IF(COUNTIF($AW$12:$AW69,$AW69)&gt;=2,"//","")</f>
        <v>//</v>
      </c>
      <c r="AW69" s="65" t="str">
        <f t="shared" si="10"/>
        <v>public static final String TABLE052_SAKUGEN_MEISAI = "国内認証削減量情報/明細";</v>
      </c>
      <c r="AX69" s="65" t="str">
        <f t="shared" si="15"/>
        <v>XmlConstantGhg1.TABLE052_SAKUGEN_MEISAI</v>
      </c>
    </row>
    <row r="70" spans="1:50" s="63" customFormat="1" ht="25.5" customHeight="1">
      <c r="A70" s="82" t="s">
        <v>70</v>
      </c>
      <c r="B70" s="83" t="str">
        <f t="shared" si="7"/>
        <v>06</v>
      </c>
      <c r="C70" s="69"/>
      <c r="D70" s="69"/>
      <c r="E70" s="69"/>
      <c r="F70" s="69"/>
      <c r="G70" s="69"/>
      <c r="H70" s="239" t="s">
        <v>977</v>
      </c>
      <c r="I70" s="188"/>
      <c r="J70" s="188"/>
      <c r="K70" s="188"/>
      <c r="L70" s="189"/>
      <c r="M70" s="85" t="s">
        <v>18</v>
      </c>
      <c r="N70" s="86" t="s">
        <v>133</v>
      </c>
      <c r="O70" s="87" t="s">
        <v>873</v>
      </c>
      <c r="P70" s="88" t="s">
        <v>874</v>
      </c>
      <c r="Q70" s="87" t="s">
        <v>875</v>
      </c>
      <c r="R70" s="168" t="s">
        <v>978</v>
      </c>
      <c r="S70" s="196"/>
      <c r="T70" s="196"/>
      <c r="U70" s="197"/>
      <c r="V70" s="89"/>
      <c r="W70" s="171" t="s">
        <v>979</v>
      </c>
      <c r="X70" s="172"/>
      <c r="Y70" s="198"/>
      <c r="Z70" s="199"/>
      <c r="AC70" s="85"/>
      <c r="AD70" s="85"/>
      <c r="AE70" s="90"/>
      <c r="AF70" s="90"/>
      <c r="AG70" s="90" t="str">
        <f t="shared" si="8"/>
        <v/>
      </c>
      <c r="AH70" s="85"/>
      <c r="AI70" s="91"/>
      <c r="AJ70" s="90" t="str">
        <f t="shared" si="0"/>
        <v/>
      </c>
      <c r="AK70" s="90" t="str">
        <f t="shared" si="1"/>
        <v/>
      </c>
      <c r="AL70" s="90" t="str">
        <f t="shared" si="2"/>
        <v/>
      </c>
      <c r="AM70" s="90" t="str">
        <f t="shared" si="3"/>
        <v/>
      </c>
      <c r="AN70" s="85" t="s">
        <v>548</v>
      </c>
      <c r="AO70" s="90" t="str">
        <f t="shared" si="11"/>
        <v>Shintyoku_Jokyo</v>
      </c>
      <c r="AP70" s="92">
        <f t="shared" si="14"/>
        <v>2</v>
      </c>
      <c r="AQ70" s="92">
        <f>IF(AND(AO70&lt;&gt;"",AP70&gt;1),COUNTIF(AO$9:AO70,AO70),"")</f>
        <v>1</v>
      </c>
      <c r="AR70" s="93" t="str">
        <f t="shared" si="5"/>
        <v>ShintyokuJokyo01</v>
      </c>
      <c r="AT70" s="65" t="s">
        <v>787</v>
      </c>
      <c r="AU70" s="66" t="s">
        <v>636</v>
      </c>
      <c r="AV70" s="65" t="str">
        <f>IF(COUNTIF($AW$12:$AW70,$AW70)&gt;=2,"//","")</f>
        <v>//</v>
      </c>
      <c r="AW70" s="65" t="str">
        <f t="shared" si="10"/>
        <v>public static final String TABLE052_SAKUGEN_MEISAI = "国内認証削減量情報/明細";</v>
      </c>
      <c r="AX70" s="65" t="str">
        <f t="shared" si="15"/>
        <v>XmlConstantGhg1.TABLE052_SAKUGEN_MEISAI</v>
      </c>
    </row>
    <row r="71" spans="1:50" s="63" customFormat="1" ht="25.5" customHeight="1">
      <c r="A71" s="82" t="s">
        <v>71</v>
      </c>
      <c r="B71" s="83" t="str">
        <f t="shared" si="7"/>
        <v>06</v>
      </c>
      <c r="C71" s="69"/>
      <c r="D71" s="69"/>
      <c r="E71" s="69"/>
      <c r="F71" s="69"/>
      <c r="G71" s="69"/>
      <c r="H71" s="239" t="s">
        <v>980</v>
      </c>
      <c r="I71" s="188"/>
      <c r="J71" s="188"/>
      <c r="K71" s="188"/>
      <c r="L71" s="189"/>
      <c r="M71" s="85" t="s">
        <v>18</v>
      </c>
      <c r="N71" s="86" t="s">
        <v>133</v>
      </c>
      <c r="O71" s="87" t="s">
        <v>873</v>
      </c>
      <c r="P71" s="88" t="s">
        <v>874</v>
      </c>
      <c r="Q71" s="87" t="s">
        <v>879</v>
      </c>
      <c r="R71" s="168" t="s">
        <v>981</v>
      </c>
      <c r="S71" s="196"/>
      <c r="T71" s="196"/>
      <c r="U71" s="197"/>
      <c r="V71" s="89"/>
      <c r="W71" s="171" t="s">
        <v>982</v>
      </c>
      <c r="X71" s="172"/>
      <c r="Y71" s="198"/>
      <c r="Z71" s="199"/>
      <c r="AC71" s="85"/>
      <c r="AD71" s="85"/>
      <c r="AE71" s="90"/>
      <c r="AF71" s="90"/>
      <c r="AG71" s="90" t="str">
        <f t="shared" si="8"/>
        <v/>
      </c>
      <c r="AH71" s="85"/>
      <c r="AI71" s="91"/>
      <c r="AJ71" s="90" t="str">
        <f t="shared" si="0"/>
        <v/>
      </c>
      <c r="AK71" s="90" t="str">
        <f t="shared" si="1"/>
        <v/>
      </c>
      <c r="AL71" s="90" t="str">
        <f t="shared" si="2"/>
        <v/>
      </c>
      <c r="AM71" s="90" t="str">
        <f t="shared" si="3"/>
        <v/>
      </c>
      <c r="AN71" s="85" t="s">
        <v>548</v>
      </c>
      <c r="AO71" s="90" t="str">
        <f t="shared" si="11"/>
        <v>Url</v>
      </c>
      <c r="AP71" s="92">
        <f t="shared" si="14"/>
        <v>2</v>
      </c>
      <c r="AQ71" s="92">
        <f>IF(AND(AO71&lt;&gt;"",AP71&gt;1),COUNTIF(AO$9:AO71,AO71),"")</f>
        <v>1</v>
      </c>
      <c r="AR71" s="93" t="str">
        <f t="shared" si="5"/>
        <v>Url01</v>
      </c>
      <c r="AT71" s="65" t="s">
        <v>787</v>
      </c>
      <c r="AU71" s="66" t="s">
        <v>636</v>
      </c>
      <c r="AV71" s="65" t="str">
        <f>IF(COUNTIF($AW$12:$AW71,$AW71)&gt;=2,"//","")</f>
        <v>//</v>
      </c>
      <c r="AW71" s="65" t="str">
        <f t="shared" si="10"/>
        <v>public static final String TABLE052_SAKUGEN_MEISAI = "国内認証削減量情報/明細";</v>
      </c>
      <c r="AX71" s="65" t="str">
        <f t="shared" si="15"/>
        <v>XmlConstantGhg1.TABLE052_SAKUGEN_MEISAI</v>
      </c>
    </row>
    <row r="72" spans="1:50" s="63" customFormat="1" ht="14.25" customHeight="1">
      <c r="A72" s="82" t="s">
        <v>72</v>
      </c>
      <c r="B72" s="83" t="str">
        <f t="shared" si="7"/>
        <v>05</v>
      </c>
      <c r="C72" s="69"/>
      <c r="D72" s="69"/>
      <c r="E72" s="101"/>
      <c r="F72" s="101"/>
      <c r="G72" s="414" t="s">
        <v>983</v>
      </c>
      <c r="H72" s="411"/>
      <c r="I72" s="411"/>
      <c r="J72" s="411"/>
      <c r="K72" s="411"/>
      <c r="L72" s="412"/>
      <c r="M72" s="85" t="s">
        <v>18</v>
      </c>
      <c r="N72" s="86" t="s">
        <v>133</v>
      </c>
      <c r="O72" s="87"/>
      <c r="P72" s="88"/>
      <c r="Q72" s="87"/>
      <c r="R72" s="168" t="s">
        <v>958</v>
      </c>
      <c r="S72" s="196"/>
      <c r="T72" s="196"/>
      <c r="U72" s="197"/>
      <c r="V72" s="89"/>
      <c r="W72" s="204" t="s">
        <v>984</v>
      </c>
      <c r="X72" s="205"/>
      <c r="Y72" s="206"/>
      <c r="Z72" s="207"/>
      <c r="AC72" s="85"/>
      <c r="AD72" s="85" t="s">
        <v>488</v>
      </c>
      <c r="AE72" s="90" t="s">
        <v>780</v>
      </c>
      <c r="AF72" s="90" t="s">
        <v>780</v>
      </c>
      <c r="AG72" s="90" t="str">
        <f t="shared" si="8"/>
        <v/>
      </c>
      <c r="AH72" s="85" t="s">
        <v>550</v>
      </c>
      <c r="AI72" s="91" t="s">
        <v>19</v>
      </c>
      <c r="AJ72" s="90" t="str">
        <f t="shared" si="0"/>
        <v/>
      </c>
      <c r="AK72" s="90" t="str">
        <f t="shared" si="1"/>
        <v/>
      </c>
      <c r="AL72" s="90" t="str">
        <f t="shared" si="2"/>
        <v/>
      </c>
      <c r="AM72" s="90" t="str">
        <f t="shared" si="3"/>
        <v/>
      </c>
      <c r="AN72" s="85" t="s">
        <v>546</v>
      </c>
      <c r="AO72" s="90" t="str">
        <f t="shared" si="11"/>
        <v/>
      </c>
      <c r="AP72" s="92" t="str">
        <f t="shared" si="14"/>
        <v/>
      </c>
      <c r="AQ72" s="92" t="str">
        <f>IF(AND(AO72&lt;&gt;"",AP72&gt;1),COUNTIF(AO$9:AO72,AO72),"")</f>
        <v/>
      </c>
      <c r="AR72" s="93" t="str">
        <f t="shared" si="5"/>
        <v/>
      </c>
      <c r="AT72" s="65" t="s">
        <v>698</v>
      </c>
      <c r="AU72" s="66" t="s">
        <v>599</v>
      </c>
      <c r="AV72" s="65" t="str">
        <f>IF(COUNTIF($AW$12:$AW72,$AW72)&gt;=2,"//","")</f>
        <v>//</v>
      </c>
      <c r="AW72" s="65" t="str">
        <f t="shared" si="10"/>
        <v>public static final String TABLE01_JIGYOBUNRUI_RENBAN = "事業分類明細/番号";</v>
      </c>
      <c r="AX72" s="65" t="str">
        <f t="shared" si="15"/>
        <v>XmlConstantGhg1.TABLE01_JIGYOBUNRUI_RENBAN</v>
      </c>
    </row>
    <row r="73" spans="1:50" s="63" customFormat="1" ht="12.75" customHeight="1">
      <c r="A73" s="82" t="s">
        <v>73</v>
      </c>
      <c r="B73" s="83" t="str">
        <f t="shared" si="7"/>
        <v>06</v>
      </c>
      <c r="C73" s="69"/>
      <c r="D73" s="69"/>
      <c r="E73" s="69"/>
      <c r="F73" s="69"/>
      <c r="G73" s="69"/>
      <c r="H73" s="239" t="s">
        <v>960</v>
      </c>
      <c r="I73" s="188"/>
      <c r="J73" s="188"/>
      <c r="K73" s="188"/>
      <c r="L73" s="189"/>
      <c r="M73" s="85" t="s">
        <v>18</v>
      </c>
      <c r="N73" s="86" t="s">
        <v>133</v>
      </c>
      <c r="O73" s="87" t="s">
        <v>873</v>
      </c>
      <c r="P73" s="88" t="s">
        <v>124</v>
      </c>
      <c r="Q73" s="87" t="s">
        <v>961</v>
      </c>
      <c r="R73" s="195" t="s">
        <v>962</v>
      </c>
      <c r="S73" s="196"/>
      <c r="T73" s="196"/>
      <c r="U73" s="197"/>
      <c r="V73" s="89"/>
      <c r="W73" s="171" t="s">
        <v>963</v>
      </c>
      <c r="X73" s="172"/>
      <c r="Y73" s="198"/>
      <c r="Z73" s="199"/>
      <c r="AC73" s="85"/>
      <c r="AD73" s="85"/>
      <c r="AE73" s="90"/>
      <c r="AF73" s="90"/>
      <c r="AG73" s="90" t="str">
        <f t="shared" si="8"/>
        <v/>
      </c>
      <c r="AH73" s="85"/>
      <c r="AI73" s="91"/>
      <c r="AJ73" s="90" t="str">
        <f t="shared" si="0"/>
        <v/>
      </c>
      <c r="AK73" s="90" t="str">
        <f t="shared" si="1"/>
        <v/>
      </c>
      <c r="AL73" s="90" t="str">
        <f t="shared" si="2"/>
        <v/>
      </c>
      <c r="AM73" s="90" t="str">
        <f t="shared" si="3"/>
        <v/>
      </c>
      <c r="AN73" s="85" t="s">
        <v>548</v>
      </c>
      <c r="AO73" s="90" t="str">
        <f t="shared" si="11"/>
        <v>Mokuhyo_Nen_Nendo</v>
      </c>
      <c r="AP73" s="92">
        <f t="shared" si="14"/>
        <v>2</v>
      </c>
      <c r="AQ73" s="92">
        <f>IF(AND(AO73&lt;&gt;"",AP73&gt;1),COUNTIF(AO$9:AO73,AO73),"")</f>
        <v>2</v>
      </c>
      <c r="AR73" s="93" t="str">
        <f t="shared" si="5"/>
        <v>MokuhyoNenNendo02</v>
      </c>
      <c r="AT73" s="65" t="s">
        <v>787</v>
      </c>
      <c r="AU73" s="66" t="s">
        <v>636</v>
      </c>
      <c r="AV73" s="65" t="str">
        <f>IF(COUNTIF($AW$12:$AW73,$AW73)&gt;=2,"//","")</f>
        <v>//</v>
      </c>
      <c r="AW73" s="65" t="str">
        <f t="shared" si="10"/>
        <v>public static final String TABLE052_SAKUGEN_MEISAI = "国内認証削減量情報/明細";</v>
      </c>
      <c r="AX73" s="65" t="str">
        <f t="shared" si="15"/>
        <v>XmlConstantGhg1.TABLE052_SAKUGEN_MEISAI</v>
      </c>
    </row>
    <row r="74" spans="1:50" s="63" customFormat="1" ht="24.75" customHeight="1">
      <c r="A74" s="82" t="s">
        <v>74</v>
      </c>
      <c r="B74" s="83" t="str">
        <f t="shared" si="7"/>
        <v>06</v>
      </c>
      <c r="C74" s="69"/>
      <c r="D74" s="69"/>
      <c r="E74" s="69"/>
      <c r="F74" s="69"/>
      <c r="G74" s="69"/>
      <c r="H74" s="239" t="s">
        <v>964</v>
      </c>
      <c r="I74" s="188"/>
      <c r="J74" s="188"/>
      <c r="K74" s="188"/>
      <c r="L74" s="189"/>
      <c r="M74" s="85" t="s">
        <v>18</v>
      </c>
      <c r="N74" s="86" t="s">
        <v>133</v>
      </c>
      <c r="O74" s="87" t="s">
        <v>873</v>
      </c>
      <c r="P74" s="88" t="s">
        <v>125</v>
      </c>
      <c r="Q74" s="87" t="s">
        <v>965</v>
      </c>
      <c r="R74" s="168" t="s">
        <v>966</v>
      </c>
      <c r="S74" s="196"/>
      <c r="T74" s="196"/>
      <c r="U74" s="197"/>
      <c r="V74" s="89"/>
      <c r="W74" s="171" t="s">
        <v>967</v>
      </c>
      <c r="X74" s="172"/>
      <c r="Y74" s="198"/>
      <c r="Z74" s="199"/>
      <c r="AC74" s="85"/>
      <c r="AD74" s="85"/>
      <c r="AE74" s="90"/>
      <c r="AF74" s="90"/>
      <c r="AG74" s="90" t="str">
        <f t="shared" si="8"/>
        <v/>
      </c>
      <c r="AH74" s="85"/>
      <c r="AI74" s="91"/>
      <c r="AJ74" s="90" t="str">
        <f t="shared" si="0"/>
        <v/>
      </c>
      <c r="AK74" s="90" t="str">
        <f t="shared" si="1"/>
        <v/>
      </c>
      <c r="AL74" s="90" t="str">
        <f t="shared" si="2"/>
        <v/>
      </c>
      <c r="AM74" s="90" t="str">
        <f t="shared" si="3"/>
        <v/>
      </c>
      <c r="AN74" s="85" t="s">
        <v>548</v>
      </c>
      <c r="AO74" s="90" t="str">
        <f t="shared" si="11"/>
        <v>Mokuhyo_Nen_Nendo_Select</v>
      </c>
      <c r="AP74" s="92">
        <f t="shared" si="14"/>
        <v>2</v>
      </c>
      <c r="AQ74" s="92">
        <f>IF(AND(AO74&lt;&gt;"",AP74&gt;1),COUNTIF(AO$9:AO74,AO74),"")</f>
        <v>2</v>
      </c>
      <c r="AR74" s="93" t="str">
        <f t="shared" si="5"/>
        <v>MokuhyoNenNendoSelect02</v>
      </c>
      <c r="AT74" s="65" t="s">
        <v>787</v>
      </c>
      <c r="AU74" s="66" t="s">
        <v>636</v>
      </c>
      <c r="AV74" s="65" t="str">
        <f>IF(COUNTIF($AW$12:$AW74,$AW74)&gt;=2,"//","")</f>
        <v>//</v>
      </c>
      <c r="AW74" s="65" t="str">
        <f t="shared" si="10"/>
        <v>public static final String TABLE052_SAKUGEN_MEISAI = "国内認証削減量情報/明細";</v>
      </c>
      <c r="AX74" s="65" t="str">
        <f t="shared" si="15"/>
        <v>XmlConstantGhg1.TABLE052_SAKUGEN_MEISAI</v>
      </c>
    </row>
    <row r="75" spans="1:50" s="63" customFormat="1" ht="12.75" customHeight="1">
      <c r="A75" s="82" t="s">
        <v>75</v>
      </c>
      <c r="B75" s="83" t="str">
        <f t="shared" si="7"/>
        <v>06</v>
      </c>
      <c r="C75" s="69"/>
      <c r="D75" s="69"/>
      <c r="E75" s="69"/>
      <c r="F75" s="69"/>
      <c r="G75" s="69"/>
      <c r="H75" s="239" t="s">
        <v>968</v>
      </c>
      <c r="I75" s="188"/>
      <c r="J75" s="188"/>
      <c r="K75" s="188"/>
      <c r="L75" s="189"/>
      <c r="M75" s="85" t="s">
        <v>18</v>
      </c>
      <c r="N75" s="86" t="s">
        <v>133</v>
      </c>
      <c r="O75" s="87" t="s">
        <v>873</v>
      </c>
      <c r="P75" s="88" t="s">
        <v>124</v>
      </c>
      <c r="Q75" s="87" t="s">
        <v>961</v>
      </c>
      <c r="R75" s="195" t="s">
        <v>969</v>
      </c>
      <c r="S75" s="196"/>
      <c r="T75" s="196"/>
      <c r="U75" s="197"/>
      <c r="V75" s="89"/>
      <c r="W75" s="171" t="s">
        <v>970</v>
      </c>
      <c r="X75" s="172"/>
      <c r="Y75" s="198"/>
      <c r="Z75" s="199"/>
      <c r="AC75" s="85"/>
      <c r="AD75" s="85"/>
      <c r="AE75" s="90"/>
      <c r="AF75" s="90"/>
      <c r="AG75" s="90" t="str">
        <f t="shared" si="8"/>
        <v/>
      </c>
      <c r="AH75" s="85"/>
      <c r="AI75" s="91"/>
      <c r="AJ75" s="90" t="str">
        <f t="shared" si="0"/>
        <v/>
      </c>
      <c r="AK75" s="90" t="str">
        <f t="shared" si="1"/>
        <v/>
      </c>
      <c r="AL75" s="90" t="str">
        <f t="shared" si="2"/>
        <v/>
      </c>
      <c r="AM75" s="90" t="str">
        <f t="shared" si="3"/>
        <v/>
      </c>
      <c r="AN75" s="85" t="s">
        <v>548</v>
      </c>
      <c r="AO75" s="90" t="str">
        <f t="shared" si="11"/>
        <v>Kijun_Nen_Nendo</v>
      </c>
      <c r="AP75" s="92">
        <f t="shared" si="14"/>
        <v>2</v>
      </c>
      <c r="AQ75" s="92">
        <f>IF(AND(AO75&lt;&gt;"",AP75&gt;1),COUNTIF(AO$9:AO75,AO75),"")</f>
        <v>2</v>
      </c>
      <c r="AR75" s="93" t="str">
        <f t="shared" si="5"/>
        <v>KijunNenNendo02</v>
      </c>
      <c r="AT75" s="65" t="s">
        <v>787</v>
      </c>
      <c r="AU75" s="66" t="s">
        <v>636</v>
      </c>
      <c r="AV75" s="65" t="str">
        <f>IF(COUNTIF($AW$12:$AW75,$AW75)&gt;=2,"//","")</f>
        <v>//</v>
      </c>
      <c r="AW75" s="65" t="str">
        <f t="shared" si="10"/>
        <v>public static final String TABLE052_SAKUGEN_MEISAI = "国内認証削減量情報/明細";</v>
      </c>
      <c r="AX75" s="65" t="str">
        <f t="shared" si="15"/>
        <v>XmlConstantGhg1.TABLE052_SAKUGEN_MEISAI</v>
      </c>
    </row>
    <row r="76" spans="1:50" s="63" customFormat="1" ht="24.75" customHeight="1">
      <c r="A76" s="82" t="s">
        <v>351</v>
      </c>
      <c r="B76" s="83" t="str">
        <f t="shared" si="7"/>
        <v>06</v>
      </c>
      <c r="C76" s="69"/>
      <c r="D76" s="69"/>
      <c r="E76" s="69"/>
      <c r="F76" s="69"/>
      <c r="G76" s="69"/>
      <c r="H76" s="239" t="s">
        <v>971</v>
      </c>
      <c r="I76" s="188"/>
      <c r="J76" s="188"/>
      <c r="K76" s="188"/>
      <c r="L76" s="189"/>
      <c r="M76" s="85" t="s">
        <v>18</v>
      </c>
      <c r="N76" s="86" t="s">
        <v>133</v>
      </c>
      <c r="O76" s="87" t="s">
        <v>873</v>
      </c>
      <c r="P76" s="88" t="s">
        <v>125</v>
      </c>
      <c r="Q76" s="87" t="s">
        <v>965</v>
      </c>
      <c r="R76" s="168" t="s">
        <v>972</v>
      </c>
      <c r="S76" s="196"/>
      <c r="T76" s="196"/>
      <c r="U76" s="197"/>
      <c r="V76" s="89"/>
      <c r="W76" s="171" t="s">
        <v>973</v>
      </c>
      <c r="X76" s="172"/>
      <c r="Y76" s="198"/>
      <c r="Z76" s="199"/>
      <c r="AC76" s="85"/>
      <c r="AD76" s="85"/>
      <c r="AE76" s="90"/>
      <c r="AF76" s="90"/>
      <c r="AG76" s="90" t="str">
        <f t="shared" si="8"/>
        <v/>
      </c>
      <c r="AH76" s="85"/>
      <c r="AI76" s="91"/>
      <c r="AJ76" s="90" t="str">
        <f t="shared" si="0"/>
        <v/>
      </c>
      <c r="AK76" s="90" t="str">
        <f t="shared" si="1"/>
        <v/>
      </c>
      <c r="AL76" s="90" t="str">
        <f t="shared" si="2"/>
        <v/>
      </c>
      <c r="AM76" s="90" t="str">
        <f t="shared" si="3"/>
        <v/>
      </c>
      <c r="AN76" s="85" t="s">
        <v>548</v>
      </c>
      <c r="AO76" s="90" t="str">
        <f t="shared" si="11"/>
        <v>Kijun_Nen_Nendo_Select</v>
      </c>
      <c r="AP76" s="92">
        <f t="shared" si="14"/>
        <v>2</v>
      </c>
      <c r="AQ76" s="92">
        <f>IF(AND(AO76&lt;&gt;"",AP76&gt;1),COUNTIF(AO$9:AO76,AO76),"")</f>
        <v>2</v>
      </c>
      <c r="AR76" s="93" t="str">
        <f t="shared" si="5"/>
        <v>KijunNenNendoSelect02</v>
      </c>
      <c r="AT76" s="65" t="s">
        <v>787</v>
      </c>
      <c r="AU76" s="66" t="s">
        <v>636</v>
      </c>
      <c r="AV76" s="65" t="str">
        <f>IF(COUNTIF($AW$12:$AW76,$AW76)&gt;=2,"//","")</f>
        <v>//</v>
      </c>
      <c r="AW76" s="65" t="str">
        <f t="shared" si="10"/>
        <v>public static final String TABLE052_SAKUGEN_MEISAI = "国内認証削減量情報/明細";</v>
      </c>
      <c r="AX76" s="65" t="str">
        <f t="shared" si="15"/>
        <v>XmlConstantGhg1.TABLE052_SAKUGEN_MEISAI</v>
      </c>
    </row>
    <row r="77" spans="1:50" s="63" customFormat="1" ht="25.5" customHeight="1">
      <c r="A77" s="82" t="s">
        <v>352</v>
      </c>
      <c r="B77" s="83" t="str">
        <f t="shared" si="7"/>
        <v>06</v>
      </c>
      <c r="C77" s="69"/>
      <c r="D77" s="69"/>
      <c r="E77" s="69"/>
      <c r="F77" s="69"/>
      <c r="G77" s="69"/>
      <c r="H77" s="239" t="s">
        <v>974</v>
      </c>
      <c r="I77" s="188"/>
      <c r="J77" s="188"/>
      <c r="K77" s="188"/>
      <c r="L77" s="189"/>
      <c r="M77" s="85" t="s">
        <v>18</v>
      </c>
      <c r="N77" s="86" t="s">
        <v>133</v>
      </c>
      <c r="O77" s="87" t="s">
        <v>873</v>
      </c>
      <c r="P77" s="88" t="s">
        <v>874</v>
      </c>
      <c r="Q77" s="87" t="s">
        <v>875</v>
      </c>
      <c r="R77" s="168" t="s">
        <v>975</v>
      </c>
      <c r="S77" s="196"/>
      <c r="T77" s="196"/>
      <c r="U77" s="197"/>
      <c r="V77" s="89"/>
      <c r="W77" s="171" t="s">
        <v>976</v>
      </c>
      <c r="X77" s="172"/>
      <c r="Y77" s="198"/>
      <c r="Z77" s="199"/>
      <c r="AC77" s="85"/>
      <c r="AD77" s="85"/>
      <c r="AE77" s="90"/>
      <c r="AF77" s="90"/>
      <c r="AG77" s="90" t="str">
        <f t="shared" si="8"/>
        <v/>
      </c>
      <c r="AH77" s="85"/>
      <c r="AI77" s="91"/>
      <c r="AJ77" s="90" t="str">
        <f t="shared" si="0"/>
        <v/>
      </c>
      <c r="AK77" s="90" t="str">
        <f t="shared" si="1"/>
        <v/>
      </c>
      <c r="AL77" s="90" t="str">
        <f t="shared" si="2"/>
        <v/>
      </c>
      <c r="AM77" s="90" t="str">
        <f t="shared" si="3"/>
        <v/>
      </c>
      <c r="AN77" s="85" t="s">
        <v>548</v>
      </c>
      <c r="AO77" s="90" t="str">
        <f t="shared" si="11"/>
        <v>Mokuhyo_Syosai</v>
      </c>
      <c r="AP77" s="92">
        <f t="shared" si="14"/>
        <v>2</v>
      </c>
      <c r="AQ77" s="92">
        <f>IF(AND(AO77&lt;&gt;"",AP77&gt;1),COUNTIF(AO$9:AO77,AO77),"")</f>
        <v>2</v>
      </c>
      <c r="AR77" s="93" t="str">
        <f t="shared" si="5"/>
        <v>MokuhyoSyosai02</v>
      </c>
      <c r="AT77" s="65" t="s">
        <v>787</v>
      </c>
      <c r="AU77" s="66" t="s">
        <v>636</v>
      </c>
      <c r="AV77" s="65" t="str">
        <f>IF(COUNTIF($AW$12:$AW77,$AW77)&gt;=2,"//","")</f>
        <v>//</v>
      </c>
      <c r="AW77" s="65" t="str">
        <f t="shared" si="10"/>
        <v>public static final String TABLE052_SAKUGEN_MEISAI = "国内認証削減量情報/明細";</v>
      </c>
      <c r="AX77" s="65" t="str">
        <f t="shared" si="15"/>
        <v>XmlConstantGhg1.TABLE052_SAKUGEN_MEISAI</v>
      </c>
    </row>
    <row r="78" spans="1:50" s="63" customFormat="1" ht="25.5" customHeight="1">
      <c r="A78" s="82" t="s">
        <v>353</v>
      </c>
      <c r="B78" s="83" t="str">
        <f t="shared" si="7"/>
        <v>06</v>
      </c>
      <c r="C78" s="69"/>
      <c r="D78" s="69"/>
      <c r="E78" s="69"/>
      <c r="F78" s="69"/>
      <c r="G78" s="69"/>
      <c r="H78" s="239" t="s">
        <v>977</v>
      </c>
      <c r="I78" s="188"/>
      <c r="J78" s="188"/>
      <c r="K78" s="188"/>
      <c r="L78" s="189"/>
      <c r="M78" s="85" t="s">
        <v>18</v>
      </c>
      <c r="N78" s="86" t="s">
        <v>133</v>
      </c>
      <c r="O78" s="87" t="s">
        <v>873</v>
      </c>
      <c r="P78" s="88" t="s">
        <v>874</v>
      </c>
      <c r="Q78" s="87" t="s">
        <v>875</v>
      </c>
      <c r="R78" s="168" t="s">
        <v>978</v>
      </c>
      <c r="S78" s="196"/>
      <c r="T78" s="196"/>
      <c r="U78" s="197"/>
      <c r="V78" s="89"/>
      <c r="W78" s="171" t="s">
        <v>979</v>
      </c>
      <c r="X78" s="172"/>
      <c r="Y78" s="198"/>
      <c r="Z78" s="199"/>
      <c r="AC78" s="85"/>
      <c r="AD78" s="85"/>
      <c r="AE78" s="90"/>
      <c r="AF78" s="90"/>
      <c r="AG78" s="90" t="str">
        <f t="shared" si="8"/>
        <v/>
      </c>
      <c r="AH78" s="85"/>
      <c r="AI78" s="91"/>
      <c r="AJ78" s="90" t="str">
        <f t="shared" si="0"/>
        <v/>
      </c>
      <c r="AK78" s="90" t="str">
        <f t="shared" si="1"/>
        <v/>
      </c>
      <c r="AL78" s="90" t="str">
        <f t="shared" si="2"/>
        <v/>
      </c>
      <c r="AM78" s="90" t="str">
        <f t="shared" si="3"/>
        <v/>
      </c>
      <c r="AN78" s="85" t="s">
        <v>548</v>
      </c>
      <c r="AO78" s="90" t="str">
        <f t="shared" si="11"/>
        <v>Shintyoku_Jokyo</v>
      </c>
      <c r="AP78" s="92">
        <f t="shared" si="14"/>
        <v>2</v>
      </c>
      <c r="AQ78" s="92">
        <f>IF(AND(AO78&lt;&gt;"",AP78&gt;1),COUNTIF(AO$9:AO78,AO78),"")</f>
        <v>2</v>
      </c>
      <c r="AR78" s="93" t="str">
        <f t="shared" si="5"/>
        <v>ShintyokuJokyo02</v>
      </c>
      <c r="AT78" s="65" t="s">
        <v>787</v>
      </c>
      <c r="AU78" s="66" t="s">
        <v>636</v>
      </c>
      <c r="AV78" s="65" t="str">
        <f>IF(COUNTIF($AW$12:$AW78,$AW78)&gt;=2,"//","")</f>
        <v>//</v>
      </c>
      <c r="AW78" s="65" t="str">
        <f t="shared" si="10"/>
        <v>public static final String TABLE052_SAKUGEN_MEISAI = "国内認証削減量情報/明細";</v>
      </c>
      <c r="AX78" s="65" t="str">
        <f t="shared" si="15"/>
        <v>XmlConstantGhg1.TABLE052_SAKUGEN_MEISAI</v>
      </c>
    </row>
    <row r="79" spans="1:50" s="63" customFormat="1" ht="25.5" customHeight="1">
      <c r="A79" s="82" t="s">
        <v>354</v>
      </c>
      <c r="B79" s="83" t="str">
        <f t="shared" si="7"/>
        <v>06</v>
      </c>
      <c r="C79" s="69"/>
      <c r="D79" s="69"/>
      <c r="E79" s="69"/>
      <c r="F79" s="69"/>
      <c r="G79" s="69"/>
      <c r="H79" s="239" t="s">
        <v>980</v>
      </c>
      <c r="I79" s="188"/>
      <c r="J79" s="188"/>
      <c r="K79" s="188"/>
      <c r="L79" s="189"/>
      <c r="M79" s="85" t="s">
        <v>18</v>
      </c>
      <c r="N79" s="86" t="s">
        <v>133</v>
      </c>
      <c r="O79" s="87" t="s">
        <v>873</v>
      </c>
      <c r="P79" s="88" t="s">
        <v>874</v>
      </c>
      <c r="Q79" s="87" t="s">
        <v>879</v>
      </c>
      <c r="R79" s="168" t="s">
        <v>981</v>
      </c>
      <c r="S79" s="196"/>
      <c r="T79" s="196"/>
      <c r="U79" s="197"/>
      <c r="V79" s="89"/>
      <c r="W79" s="171" t="s">
        <v>982</v>
      </c>
      <c r="X79" s="172"/>
      <c r="Y79" s="198"/>
      <c r="Z79" s="199"/>
      <c r="AC79" s="85"/>
      <c r="AD79" s="85"/>
      <c r="AE79" s="90"/>
      <c r="AF79" s="90"/>
      <c r="AG79" s="90" t="str">
        <f t="shared" si="8"/>
        <v/>
      </c>
      <c r="AH79" s="85"/>
      <c r="AI79" s="91"/>
      <c r="AJ79" s="90" t="str">
        <f t="shared" si="0"/>
        <v/>
      </c>
      <c r="AK79" s="90" t="str">
        <f t="shared" si="1"/>
        <v/>
      </c>
      <c r="AL79" s="90" t="str">
        <f t="shared" si="2"/>
        <v/>
      </c>
      <c r="AM79" s="90" t="str">
        <f t="shared" si="3"/>
        <v/>
      </c>
      <c r="AN79" s="85" t="s">
        <v>548</v>
      </c>
      <c r="AO79" s="90" t="str">
        <f t="shared" si="11"/>
        <v>Url</v>
      </c>
      <c r="AP79" s="92">
        <f t="shared" si="14"/>
        <v>2</v>
      </c>
      <c r="AQ79" s="92">
        <f>IF(AND(AO79&lt;&gt;"",AP79&gt;1),COUNTIF(AO$9:AO79,AO79),"")</f>
        <v>2</v>
      </c>
      <c r="AR79" s="93" t="str">
        <f t="shared" si="5"/>
        <v>Url02</v>
      </c>
      <c r="AT79" s="65" t="s">
        <v>787</v>
      </c>
      <c r="AU79" s="66" t="s">
        <v>636</v>
      </c>
      <c r="AV79" s="65" t="str">
        <f>IF(COUNTIF($AW$12:$AW79,$AW79)&gt;=2,"//","")</f>
        <v>//</v>
      </c>
      <c r="AW79" s="65" t="str">
        <f t="shared" si="10"/>
        <v>public static final String TABLE052_SAKUGEN_MEISAI = "国内認証削減量情報/明細";</v>
      </c>
      <c r="AX79" s="65" t="str">
        <f t="shared" si="15"/>
        <v>XmlConstantGhg1.TABLE052_SAKUGEN_MEISAI</v>
      </c>
    </row>
    <row r="80" spans="1:50" s="63" customFormat="1" ht="25.5" customHeight="1">
      <c r="A80" s="82" t="s">
        <v>355</v>
      </c>
      <c r="B80" s="83" t="str">
        <f t="shared" si="7"/>
        <v>04</v>
      </c>
      <c r="C80" s="69"/>
      <c r="D80" s="69"/>
      <c r="E80" s="101"/>
      <c r="F80" s="187" t="s">
        <v>985</v>
      </c>
      <c r="G80" s="202"/>
      <c r="H80" s="202"/>
      <c r="I80" s="202"/>
      <c r="J80" s="202"/>
      <c r="K80" s="202"/>
      <c r="L80" s="203"/>
      <c r="M80" s="85" t="s">
        <v>18</v>
      </c>
      <c r="N80" s="86" t="s">
        <v>133</v>
      </c>
      <c r="O80" s="87" t="s">
        <v>873</v>
      </c>
      <c r="P80" s="88" t="s">
        <v>874</v>
      </c>
      <c r="Q80" s="87" t="s">
        <v>875</v>
      </c>
      <c r="R80" s="168" t="s">
        <v>986</v>
      </c>
      <c r="S80" s="196"/>
      <c r="T80" s="196"/>
      <c r="U80" s="197"/>
      <c r="V80" s="89"/>
      <c r="W80" s="204" t="s">
        <v>987</v>
      </c>
      <c r="X80" s="205"/>
      <c r="Y80" s="206"/>
      <c r="Z80" s="207"/>
      <c r="AC80" s="85"/>
      <c r="AD80" s="85"/>
      <c r="AE80" s="90"/>
      <c r="AF80" s="90"/>
      <c r="AG80" s="90" t="str">
        <f t="shared" si="8"/>
        <v/>
      </c>
      <c r="AH80" s="85"/>
      <c r="AI80" s="91"/>
      <c r="AJ80" s="90" t="str">
        <f t="shared" si="0"/>
        <v/>
      </c>
      <c r="AK80" s="90" t="str">
        <f t="shared" si="1"/>
        <v/>
      </c>
      <c r="AL80" s="90" t="str">
        <f t="shared" si="2"/>
        <v/>
      </c>
      <c r="AM80" s="90" t="str">
        <f t="shared" si="3"/>
        <v/>
      </c>
      <c r="AN80" s="85" t="s">
        <v>548</v>
      </c>
      <c r="AO80" s="90" t="str">
        <f t="shared" si="11"/>
        <v>Kiko_Hendo_Keikaku_Joho</v>
      </c>
      <c r="AP80" s="92">
        <f t="shared" si="14"/>
        <v>1</v>
      </c>
      <c r="AQ80" s="92" t="str">
        <f>IF(AND(AO80&lt;&gt;"",AP80&gt;1),COUNTIF(AO$9:AO80,AO80),"")</f>
        <v/>
      </c>
      <c r="AR80" s="93" t="str">
        <f t="shared" si="5"/>
        <v/>
      </c>
      <c r="AT80" s="65" t="s">
        <v>697</v>
      </c>
      <c r="AU80" s="66" t="s">
        <v>598</v>
      </c>
      <c r="AV80" s="65" t="str">
        <f>IF(COUNTIF($AW$12:$AW80,$AW80)&gt;=2,"//","")</f>
        <v>//</v>
      </c>
      <c r="AW80" s="65" t="str">
        <f t="shared" si="10"/>
        <v>public static final String TABLE01_JIGYOBUNRUI = "事業分類明細";</v>
      </c>
      <c r="AX80" s="65" t="str">
        <f t="shared" si="15"/>
        <v>XmlConstantGhg1.TABLE01_JIGYOBUNRUI</v>
      </c>
    </row>
    <row r="81" spans="1:50" s="63" customFormat="1" ht="26.25" customHeight="1">
      <c r="A81" s="82" t="s">
        <v>356</v>
      </c>
      <c r="B81" s="83" t="str">
        <f t="shared" si="7"/>
        <v>04</v>
      </c>
      <c r="C81" s="69"/>
      <c r="D81" s="69"/>
      <c r="E81" s="101"/>
      <c r="F81" s="168" t="s">
        <v>988</v>
      </c>
      <c r="G81" s="169"/>
      <c r="H81" s="169"/>
      <c r="I81" s="169"/>
      <c r="J81" s="169"/>
      <c r="K81" s="169"/>
      <c r="L81" s="170"/>
      <c r="M81" s="85" t="s">
        <v>18</v>
      </c>
      <c r="N81" s="86" t="s">
        <v>133</v>
      </c>
      <c r="O81" s="87" t="s">
        <v>873</v>
      </c>
      <c r="P81" s="88" t="s">
        <v>874</v>
      </c>
      <c r="Q81" s="87" t="s">
        <v>879</v>
      </c>
      <c r="R81" s="168" t="s">
        <v>989</v>
      </c>
      <c r="S81" s="196"/>
      <c r="T81" s="196"/>
      <c r="U81" s="197"/>
      <c r="V81" s="89"/>
      <c r="W81" s="204" t="s">
        <v>990</v>
      </c>
      <c r="X81" s="205"/>
      <c r="Y81" s="206"/>
      <c r="Z81" s="207"/>
      <c r="AC81" s="85"/>
      <c r="AD81" s="85"/>
      <c r="AE81" s="90"/>
      <c r="AF81" s="90"/>
      <c r="AG81" s="90" t="str">
        <f t="shared" si="8"/>
        <v/>
      </c>
      <c r="AH81" s="85"/>
      <c r="AI81" s="91"/>
      <c r="AJ81" s="90" t="str">
        <f t="shared" si="0"/>
        <v/>
      </c>
      <c r="AK81" s="90" t="str">
        <f t="shared" si="1"/>
        <v/>
      </c>
      <c r="AL81" s="90" t="str">
        <f t="shared" si="2"/>
        <v/>
      </c>
      <c r="AM81" s="90" t="str">
        <f t="shared" si="3"/>
        <v/>
      </c>
      <c r="AN81" s="85" t="s">
        <v>548</v>
      </c>
      <c r="AO81" s="90" t="str">
        <f t="shared" si="11"/>
        <v>Kiko_Hendo_Keikaku_Joho_Url</v>
      </c>
      <c r="AP81" s="92">
        <f t="shared" si="14"/>
        <v>1</v>
      </c>
      <c r="AQ81" s="92" t="str">
        <f>IF(AND(AO81&lt;&gt;"",AP81&gt;1),COUNTIF(AO$9:AO81,AO81),"")</f>
        <v/>
      </c>
      <c r="AR81" s="93" t="str">
        <f t="shared" si="5"/>
        <v/>
      </c>
      <c r="AT81" s="65" t="s">
        <v>697</v>
      </c>
      <c r="AU81" s="66" t="s">
        <v>598</v>
      </c>
      <c r="AV81" s="65" t="str">
        <f>IF(COUNTIF($AW$12:$AW81,$AW81)&gt;=2,"//","")</f>
        <v>//</v>
      </c>
      <c r="AW81" s="65" t="str">
        <f t="shared" si="10"/>
        <v>public static final String TABLE01_JIGYOBUNRUI = "事業分類明細";</v>
      </c>
      <c r="AX81" s="65" t="str">
        <f t="shared" si="15"/>
        <v>XmlConstantGhg1.TABLE01_JIGYOBUNRUI</v>
      </c>
    </row>
    <row r="82" spans="1:50" s="63" customFormat="1" ht="25.5" customHeight="1">
      <c r="A82" s="82" t="s">
        <v>76</v>
      </c>
      <c r="B82" s="83" t="str">
        <f t="shared" si="7"/>
        <v>04</v>
      </c>
      <c r="C82" s="69"/>
      <c r="D82" s="69"/>
      <c r="E82" s="101"/>
      <c r="F82" s="187" t="s">
        <v>991</v>
      </c>
      <c r="G82" s="202"/>
      <c r="H82" s="202"/>
      <c r="I82" s="202"/>
      <c r="J82" s="202"/>
      <c r="K82" s="202"/>
      <c r="L82" s="203"/>
      <c r="M82" s="85" t="s">
        <v>18</v>
      </c>
      <c r="N82" s="86" t="s">
        <v>133</v>
      </c>
      <c r="O82" s="87"/>
      <c r="P82" s="88"/>
      <c r="Q82" s="87"/>
      <c r="R82" s="168" t="s">
        <v>992</v>
      </c>
      <c r="S82" s="196"/>
      <c r="T82" s="196"/>
      <c r="U82" s="197"/>
      <c r="V82" s="89"/>
      <c r="W82" s="204" t="s">
        <v>993</v>
      </c>
      <c r="X82" s="205"/>
      <c r="Y82" s="206"/>
      <c r="Z82" s="207"/>
      <c r="AC82" s="85"/>
      <c r="AD82" s="85"/>
      <c r="AE82" s="90"/>
      <c r="AF82" s="90"/>
      <c r="AG82" s="90" t="str">
        <f t="shared" si="8"/>
        <v/>
      </c>
      <c r="AH82" s="85"/>
      <c r="AI82" s="91"/>
      <c r="AJ82" s="90" t="str">
        <f t="shared" si="0"/>
        <v/>
      </c>
      <c r="AK82" s="90" t="str">
        <f t="shared" si="1"/>
        <v/>
      </c>
      <c r="AL82" s="90" t="str">
        <f t="shared" si="2"/>
        <v/>
      </c>
      <c r="AM82" s="90" t="str">
        <f t="shared" si="3"/>
        <v/>
      </c>
      <c r="AN82" s="85" t="s">
        <v>548</v>
      </c>
      <c r="AO82" s="90" t="str">
        <f t="shared" si="11"/>
        <v>Kiko_Hendo_Kaiji_Joho</v>
      </c>
      <c r="AP82" s="92">
        <f t="shared" si="14"/>
        <v>1</v>
      </c>
      <c r="AQ82" s="92" t="str">
        <f>IF(AND(AO82&lt;&gt;"",AP82&gt;1),COUNTIF(AO$9:AO82,AO82),"")</f>
        <v/>
      </c>
      <c r="AR82" s="93" t="str">
        <f t="shared" si="5"/>
        <v/>
      </c>
      <c r="AT82" s="65" t="s">
        <v>697</v>
      </c>
      <c r="AU82" s="66" t="s">
        <v>598</v>
      </c>
      <c r="AV82" s="65" t="str">
        <f>IF(COUNTIF($AW$12:$AW82,$AW82)&gt;=2,"//","")</f>
        <v>//</v>
      </c>
      <c r="AW82" s="65" t="str">
        <f t="shared" si="10"/>
        <v>public static final String TABLE01_JIGYOBUNRUI = "事業分類明細";</v>
      </c>
      <c r="AX82" s="65" t="str">
        <f t="shared" si="15"/>
        <v>XmlConstantGhg1.TABLE01_JIGYOBUNRUI</v>
      </c>
    </row>
    <row r="83" spans="1:50" s="63" customFormat="1" ht="38.25" customHeight="1">
      <c r="A83" s="82" t="s">
        <v>77</v>
      </c>
      <c r="B83" s="83" t="str">
        <f t="shared" si="7"/>
        <v>05</v>
      </c>
      <c r="C83" s="69"/>
      <c r="D83" s="69"/>
      <c r="E83" s="101"/>
      <c r="F83" s="101"/>
      <c r="G83" s="410" t="s">
        <v>1204</v>
      </c>
      <c r="H83" s="411"/>
      <c r="I83" s="411"/>
      <c r="J83" s="411"/>
      <c r="K83" s="411"/>
      <c r="L83" s="412"/>
      <c r="M83" s="85" t="s">
        <v>18</v>
      </c>
      <c r="N83" s="86" t="s">
        <v>133</v>
      </c>
      <c r="O83" s="87" t="s">
        <v>873</v>
      </c>
      <c r="P83" s="88" t="s">
        <v>125</v>
      </c>
      <c r="Q83" s="87" t="s">
        <v>841</v>
      </c>
      <c r="R83" s="168" t="s">
        <v>1353</v>
      </c>
      <c r="S83" s="196"/>
      <c r="T83" s="196"/>
      <c r="U83" s="197"/>
      <c r="V83" s="89"/>
      <c r="W83" s="204" t="s">
        <v>994</v>
      </c>
      <c r="X83" s="205"/>
      <c r="Y83" s="206"/>
      <c r="Z83" s="207"/>
      <c r="AC83" s="85"/>
      <c r="AD83" s="85" t="s">
        <v>488</v>
      </c>
      <c r="AE83" s="90" t="s">
        <v>780</v>
      </c>
      <c r="AF83" s="90" t="s">
        <v>780</v>
      </c>
      <c r="AG83" s="90" t="str">
        <f t="shared" si="8"/>
        <v/>
      </c>
      <c r="AH83" s="85" t="s">
        <v>550</v>
      </c>
      <c r="AI83" s="91" t="s">
        <v>19</v>
      </c>
      <c r="AJ83" s="90" t="str">
        <f t="shared" si="0"/>
        <v/>
      </c>
      <c r="AK83" s="90" t="str">
        <f t="shared" si="1"/>
        <v/>
      </c>
      <c r="AL83" s="90" t="str">
        <f t="shared" si="2"/>
        <v/>
      </c>
      <c r="AM83" s="90" t="str">
        <f t="shared" si="3"/>
        <v/>
      </c>
      <c r="AN83" s="85" t="s">
        <v>546</v>
      </c>
      <c r="AO83" s="90" t="str">
        <f t="shared" si="11"/>
        <v/>
      </c>
      <c r="AP83" s="92" t="str">
        <f t="shared" si="14"/>
        <v/>
      </c>
      <c r="AQ83" s="92" t="str">
        <f>IF(AND(AO83&lt;&gt;"",AP83&gt;1),COUNTIF(AO$9:AO83,AO83),"")</f>
        <v/>
      </c>
      <c r="AR83" s="93" t="str">
        <f t="shared" si="5"/>
        <v/>
      </c>
      <c r="AT83" s="65" t="s">
        <v>698</v>
      </c>
      <c r="AU83" s="66" t="s">
        <v>599</v>
      </c>
      <c r="AV83" s="65" t="str">
        <f>IF(COUNTIF($AW$12:$AW83,$AW83)&gt;=2,"//","")</f>
        <v>//</v>
      </c>
      <c r="AW83" s="65" t="str">
        <f t="shared" si="10"/>
        <v>public static final String TABLE01_JIGYOBUNRUI_RENBAN = "事業分類明細/番号";</v>
      </c>
      <c r="AX83" s="65" t="str">
        <f t="shared" si="15"/>
        <v>XmlConstantGhg1.TABLE01_JIGYOBUNRUI_RENBAN</v>
      </c>
    </row>
    <row r="84" spans="1:50" s="63" customFormat="1" ht="36.75" customHeight="1">
      <c r="A84" s="82" t="s">
        <v>78</v>
      </c>
      <c r="B84" s="83" t="str">
        <f t="shared" si="7"/>
        <v>05</v>
      </c>
      <c r="C84" s="69"/>
      <c r="D84" s="69"/>
      <c r="E84" s="101"/>
      <c r="F84" s="101"/>
      <c r="G84" s="410" t="s">
        <v>999</v>
      </c>
      <c r="H84" s="411"/>
      <c r="I84" s="411"/>
      <c r="J84" s="411"/>
      <c r="K84" s="411"/>
      <c r="L84" s="412"/>
      <c r="M84" s="85" t="s">
        <v>18</v>
      </c>
      <c r="N84" s="86" t="s">
        <v>133</v>
      </c>
      <c r="O84" s="87" t="s">
        <v>873</v>
      </c>
      <c r="P84" s="88" t="s">
        <v>874</v>
      </c>
      <c r="Q84" s="87" t="s">
        <v>875</v>
      </c>
      <c r="R84" s="168" t="s">
        <v>995</v>
      </c>
      <c r="S84" s="196"/>
      <c r="T84" s="196"/>
      <c r="U84" s="197"/>
      <c r="V84" s="89"/>
      <c r="W84" s="204" t="s">
        <v>996</v>
      </c>
      <c r="X84" s="205"/>
      <c r="Y84" s="206"/>
      <c r="Z84" s="207"/>
      <c r="AC84" s="85"/>
      <c r="AD84" s="85" t="s">
        <v>488</v>
      </c>
      <c r="AE84" s="90" t="s">
        <v>780</v>
      </c>
      <c r="AF84" s="90" t="s">
        <v>780</v>
      </c>
      <c r="AG84" s="90" t="str">
        <f t="shared" si="8"/>
        <v/>
      </c>
      <c r="AH84" s="85" t="s">
        <v>550</v>
      </c>
      <c r="AI84" s="91" t="s">
        <v>19</v>
      </c>
      <c r="AJ84" s="90" t="str">
        <f t="shared" si="0"/>
        <v/>
      </c>
      <c r="AK84" s="90" t="str">
        <f t="shared" si="1"/>
        <v/>
      </c>
      <c r="AL84" s="90" t="str">
        <f t="shared" si="2"/>
        <v/>
      </c>
      <c r="AM84" s="90" t="str">
        <f t="shared" si="3"/>
        <v/>
      </c>
      <c r="AN84" s="85" t="s">
        <v>546</v>
      </c>
      <c r="AO84" s="90" t="str">
        <f t="shared" si="11"/>
        <v/>
      </c>
      <c r="AP84" s="92" t="str">
        <f t="shared" si="14"/>
        <v/>
      </c>
      <c r="AQ84" s="92" t="str">
        <f>IF(AND(AO84&lt;&gt;"",AP84&gt;1),COUNTIF(AO$9:AO84,AO84),"")</f>
        <v/>
      </c>
      <c r="AR84" s="93" t="str">
        <f t="shared" si="5"/>
        <v/>
      </c>
      <c r="AT84" s="65" t="s">
        <v>698</v>
      </c>
      <c r="AU84" s="66" t="s">
        <v>599</v>
      </c>
      <c r="AV84" s="65" t="str">
        <f>IF(COUNTIF($AW$12:$AW84,$AW84)&gt;=2,"//","")</f>
        <v>//</v>
      </c>
      <c r="AW84" s="65" t="str">
        <f t="shared" si="10"/>
        <v>public static final String TABLE01_JIGYOBUNRUI_RENBAN = "事業分類明細/番号";</v>
      </c>
      <c r="AX84" s="65" t="str">
        <f t="shared" si="15"/>
        <v>XmlConstantGhg1.TABLE01_JIGYOBUNRUI_RENBAN</v>
      </c>
    </row>
    <row r="85" spans="1:50" s="63" customFormat="1" ht="26.25" customHeight="1">
      <c r="A85" s="82" t="s">
        <v>79</v>
      </c>
      <c r="B85" s="83" t="str">
        <f t="shared" si="7"/>
        <v>05</v>
      </c>
      <c r="C85" s="69"/>
      <c r="D85" s="69"/>
      <c r="E85" s="101"/>
      <c r="F85" s="101"/>
      <c r="G85" s="410" t="s">
        <v>980</v>
      </c>
      <c r="H85" s="411"/>
      <c r="I85" s="411"/>
      <c r="J85" s="411"/>
      <c r="K85" s="411"/>
      <c r="L85" s="412"/>
      <c r="M85" s="85" t="s">
        <v>18</v>
      </c>
      <c r="N85" s="86" t="s">
        <v>133</v>
      </c>
      <c r="O85" s="87" t="s">
        <v>873</v>
      </c>
      <c r="P85" s="88" t="s">
        <v>874</v>
      </c>
      <c r="Q85" s="87" t="s">
        <v>879</v>
      </c>
      <c r="R85" s="168" t="s">
        <v>981</v>
      </c>
      <c r="S85" s="196"/>
      <c r="T85" s="196"/>
      <c r="U85" s="197"/>
      <c r="V85" s="89"/>
      <c r="W85" s="171" t="s">
        <v>982</v>
      </c>
      <c r="X85" s="172"/>
      <c r="Y85" s="206"/>
      <c r="Z85" s="207"/>
      <c r="AC85" s="85"/>
      <c r="AD85" s="85" t="s">
        <v>488</v>
      </c>
      <c r="AE85" s="90" t="s">
        <v>780</v>
      </c>
      <c r="AF85" s="90" t="s">
        <v>780</v>
      </c>
      <c r="AG85" s="90" t="str">
        <f t="shared" si="8"/>
        <v/>
      </c>
      <c r="AH85" s="85" t="s">
        <v>550</v>
      </c>
      <c r="AI85" s="91" t="s">
        <v>19</v>
      </c>
      <c r="AJ85" s="90" t="str">
        <f t="shared" si="0"/>
        <v/>
      </c>
      <c r="AK85" s="90" t="str">
        <f t="shared" si="1"/>
        <v/>
      </c>
      <c r="AL85" s="90" t="str">
        <f t="shared" si="2"/>
        <v/>
      </c>
      <c r="AM85" s="90" t="str">
        <f t="shared" si="3"/>
        <v/>
      </c>
      <c r="AN85" s="85" t="s">
        <v>546</v>
      </c>
      <c r="AO85" s="90" t="str">
        <f t="shared" si="11"/>
        <v/>
      </c>
      <c r="AP85" s="92" t="str">
        <f t="shared" si="14"/>
        <v/>
      </c>
      <c r="AQ85" s="92" t="str">
        <f>IF(AND(AO85&lt;&gt;"",AP85&gt;1),COUNTIF(AO$9:AO85,AO85),"")</f>
        <v/>
      </c>
      <c r="AR85" s="93" t="str">
        <f t="shared" si="5"/>
        <v/>
      </c>
      <c r="AT85" s="65" t="s">
        <v>698</v>
      </c>
      <c r="AU85" s="66" t="s">
        <v>599</v>
      </c>
      <c r="AV85" s="65" t="str">
        <f>IF(COUNTIF($AW$12:$AW85,$AW85)&gt;=2,"//","")</f>
        <v>//</v>
      </c>
      <c r="AW85" s="65" t="str">
        <f t="shared" si="10"/>
        <v>public static final String TABLE01_JIGYOBUNRUI_RENBAN = "事業分類明細/番号";</v>
      </c>
      <c r="AX85" s="65" t="str">
        <f t="shared" si="15"/>
        <v>XmlConstantGhg1.TABLE01_JIGYOBUNRUI_RENBAN</v>
      </c>
    </row>
    <row r="86" spans="1:50" s="63" customFormat="1" ht="32.25" customHeight="1">
      <c r="A86" s="82" t="s">
        <v>80</v>
      </c>
      <c r="B86" s="83" t="str">
        <f t="shared" si="7"/>
        <v>03</v>
      </c>
      <c r="C86" s="94"/>
      <c r="D86" s="97"/>
      <c r="E86" s="195" t="s">
        <v>290</v>
      </c>
      <c r="F86" s="196"/>
      <c r="G86" s="196"/>
      <c r="H86" s="196"/>
      <c r="I86" s="196"/>
      <c r="J86" s="196"/>
      <c r="K86" s="196"/>
      <c r="L86" s="197"/>
      <c r="M86" s="85" t="s">
        <v>133</v>
      </c>
      <c r="N86" s="86" t="s">
        <v>133</v>
      </c>
      <c r="O86" s="86" t="s">
        <v>163</v>
      </c>
      <c r="P86" s="88" t="s">
        <v>125</v>
      </c>
      <c r="Q86" s="87" t="s">
        <v>453</v>
      </c>
      <c r="R86" s="168" t="s">
        <v>1002</v>
      </c>
      <c r="S86" s="169"/>
      <c r="T86" s="169"/>
      <c r="U86" s="170"/>
      <c r="V86" s="89"/>
      <c r="W86" s="171" t="s">
        <v>997</v>
      </c>
      <c r="X86" s="172"/>
      <c r="Y86" s="246"/>
      <c r="Z86" s="247"/>
      <c r="AC86" s="85"/>
      <c r="AD86" s="85" t="s">
        <v>488</v>
      </c>
      <c r="AE86" s="90" t="s">
        <v>780</v>
      </c>
      <c r="AF86" s="90" t="s">
        <v>781</v>
      </c>
      <c r="AG86" s="90" t="str">
        <f t="shared" si="8"/>
        <v/>
      </c>
      <c r="AH86" s="85" t="s">
        <v>551</v>
      </c>
      <c r="AI86" s="91" t="s">
        <v>553</v>
      </c>
      <c r="AJ86" s="90" t="str">
        <f t="shared" si="0"/>
        <v>○</v>
      </c>
      <c r="AK86" s="90" t="str">
        <f t="shared" si="1"/>
        <v/>
      </c>
      <c r="AL86" s="90" t="str">
        <f t="shared" si="2"/>
        <v>文字列</v>
      </c>
      <c r="AM86" s="90" t="str">
        <f t="shared" si="3"/>
        <v>800</v>
      </c>
      <c r="AN86" s="85" t="s">
        <v>546</v>
      </c>
      <c r="AO86" s="90" t="str">
        <f t="shared" si="11"/>
        <v/>
      </c>
      <c r="AP86" s="92" t="str">
        <f t="shared" si="14"/>
        <v/>
      </c>
      <c r="AQ86" s="92" t="str">
        <f>IF(AND(AO86&lt;&gt;"",AP86&gt;1),COUNTIF(AO$9:AO86,AO86),"")</f>
        <v/>
      </c>
      <c r="AR86" s="93" t="str">
        <f t="shared" si="5"/>
        <v/>
      </c>
      <c r="AT86" s="65" t="str">
        <f t="shared" ref="AT86:AT91" si="16">"COVER_"&amp;UPPER(W86)</f>
        <v>COVER_SONOTA_JOHO</v>
      </c>
      <c r="AU86" s="66" t="s">
        <v>775</v>
      </c>
      <c r="AV86" s="65" t="str">
        <f>IF(COUNTIF($AW$12:$AW86,$AW86)&gt;=2,"//","")</f>
        <v/>
      </c>
      <c r="AW86" s="65" t="str">
        <f t="shared" si="10"/>
        <v>public static final String COVER_SONOTA_JOHO = "温室効果ガスに関する情報/その他の情報";</v>
      </c>
      <c r="AX86" s="65" t="str">
        <f t="shared" ref="AX86:AX91" si="17">IF(AT86&lt;&gt;"","XmlConstantGhg2."&amp;AT86,"")</f>
        <v>XmlConstantGhg2.COVER_SONOTA_JOHO</v>
      </c>
    </row>
    <row r="87" spans="1:50" s="63" customFormat="1" ht="12">
      <c r="A87" s="82" t="s">
        <v>81</v>
      </c>
      <c r="B87" s="83" t="str">
        <f t="shared" si="7"/>
        <v>02</v>
      </c>
      <c r="C87" s="69"/>
      <c r="D87" s="193" t="s">
        <v>239</v>
      </c>
      <c r="E87" s="194"/>
      <c r="F87" s="194"/>
      <c r="G87" s="194"/>
      <c r="H87" s="194"/>
      <c r="I87" s="194"/>
      <c r="J87" s="194"/>
      <c r="K87" s="194"/>
      <c r="L87" s="397"/>
      <c r="M87" s="85" t="s">
        <v>133</v>
      </c>
      <c r="N87" s="86" t="s">
        <v>18</v>
      </c>
      <c r="O87" s="87"/>
      <c r="P87" s="88"/>
      <c r="Q87" s="87"/>
      <c r="R87" s="195"/>
      <c r="S87" s="196"/>
      <c r="T87" s="196"/>
      <c r="U87" s="197"/>
      <c r="V87" s="89"/>
      <c r="W87" s="204" t="s">
        <v>292</v>
      </c>
      <c r="X87" s="205"/>
      <c r="Y87" s="206"/>
      <c r="Z87" s="207"/>
      <c r="AC87" s="85"/>
      <c r="AD87" s="85"/>
      <c r="AE87" s="90"/>
      <c r="AF87" s="90"/>
      <c r="AG87" s="90" t="str">
        <f t="shared" si="8"/>
        <v/>
      </c>
      <c r="AH87" s="85"/>
      <c r="AI87" s="91"/>
      <c r="AJ87" s="90" t="str">
        <f t="shared" si="0"/>
        <v/>
      </c>
      <c r="AK87" s="90" t="str">
        <f t="shared" si="1"/>
        <v/>
      </c>
      <c r="AL87" s="90" t="str">
        <f t="shared" si="2"/>
        <v/>
      </c>
      <c r="AM87" s="90" t="str">
        <f t="shared" si="3"/>
        <v/>
      </c>
      <c r="AN87" s="85" t="s">
        <v>545</v>
      </c>
      <c r="AO87" s="90" t="str">
        <f t="shared" si="11"/>
        <v>Tantosha</v>
      </c>
      <c r="AP87" s="92">
        <f t="shared" si="14"/>
        <v>1</v>
      </c>
      <c r="AQ87" s="92" t="str">
        <f>IF(AND(AO87&lt;&gt;"",AP87&gt;1),COUNTIF(AO$9:AO87,AO87),"")</f>
        <v/>
      </c>
      <c r="AR87" s="93" t="str">
        <f t="shared" si="5"/>
        <v/>
      </c>
      <c r="AT87" s="65" t="str">
        <f t="shared" si="16"/>
        <v>COVER_TANTOSHA</v>
      </c>
      <c r="AU87" s="66" t="s">
        <v>580</v>
      </c>
      <c r="AV87" s="65" t="str">
        <f>IF(COUNTIF($AW$12:$AW87,$AW87)&gt;=2,"//","")</f>
        <v/>
      </c>
      <c r="AW87" s="65" t="str">
        <f t="shared" si="10"/>
        <v>public static final String COVER_TANTOSHA = "担当者";</v>
      </c>
      <c r="AX87" s="65" t="str">
        <f t="shared" si="17"/>
        <v>XmlConstantGhg2.COVER_TANTOSHA</v>
      </c>
    </row>
    <row r="88" spans="1:50" s="63" customFormat="1" ht="12">
      <c r="A88" s="82" t="s">
        <v>82</v>
      </c>
      <c r="B88" s="83" t="str">
        <f t="shared" si="7"/>
        <v>03</v>
      </c>
      <c r="C88" s="69"/>
      <c r="D88" s="95"/>
      <c r="E88" s="171" t="s">
        <v>241</v>
      </c>
      <c r="F88" s="172"/>
      <c r="G88" s="172"/>
      <c r="H88" s="172"/>
      <c r="I88" s="172"/>
      <c r="J88" s="172"/>
      <c r="K88" s="172"/>
      <c r="L88" s="200"/>
      <c r="M88" s="85" t="s">
        <v>133</v>
      </c>
      <c r="N88" s="86" t="s">
        <v>133</v>
      </c>
      <c r="O88" s="86" t="s">
        <v>163</v>
      </c>
      <c r="P88" s="88" t="s">
        <v>125</v>
      </c>
      <c r="Q88" s="87" t="s">
        <v>1269</v>
      </c>
      <c r="R88" s="195"/>
      <c r="S88" s="196"/>
      <c r="T88" s="196"/>
      <c r="U88" s="197"/>
      <c r="V88" s="89"/>
      <c r="W88" s="171" t="s">
        <v>293</v>
      </c>
      <c r="X88" s="172"/>
      <c r="Y88" s="163"/>
      <c r="Z88" s="164"/>
      <c r="AC88" s="85"/>
      <c r="AD88" s="85" t="s">
        <v>488</v>
      </c>
      <c r="AE88" s="90" t="s">
        <v>780</v>
      </c>
      <c r="AF88" s="90" t="s">
        <v>781</v>
      </c>
      <c r="AG88" s="90" t="str">
        <f t="shared" si="8"/>
        <v/>
      </c>
      <c r="AH88" s="85" t="s">
        <v>551</v>
      </c>
      <c r="AI88" s="91" t="s">
        <v>16</v>
      </c>
      <c r="AJ88" s="90" t="str">
        <f t="shared" si="0"/>
        <v>○</v>
      </c>
      <c r="AK88" s="90" t="str">
        <f t="shared" si="1"/>
        <v/>
      </c>
      <c r="AL88" s="90" t="str">
        <f t="shared" si="2"/>
        <v>文字列</v>
      </c>
      <c r="AM88" s="90" t="str">
        <f t="shared" si="3"/>
        <v>20</v>
      </c>
      <c r="AN88" s="85" t="s">
        <v>546</v>
      </c>
      <c r="AO88" s="90" t="str">
        <f t="shared" si="11"/>
        <v/>
      </c>
      <c r="AP88" s="92" t="str">
        <f t="shared" si="14"/>
        <v/>
      </c>
      <c r="AQ88" s="92" t="str">
        <f>IF(AND(AO88&lt;&gt;"",AP88&gt;1),COUNTIF(AO$9:AO88,AO88),"")</f>
        <v/>
      </c>
      <c r="AR88" s="93" t="str">
        <f t="shared" si="5"/>
        <v/>
      </c>
      <c r="AT88" s="65" t="str">
        <f t="shared" si="16"/>
        <v>COVER_BUSHO</v>
      </c>
      <c r="AU88" s="66" t="s">
        <v>581</v>
      </c>
      <c r="AV88" s="65" t="str">
        <f>IF(COUNTIF($AW$12:$AW88,$AW88)&gt;=2,"//","")</f>
        <v/>
      </c>
      <c r="AW88" s="65" t="str">
        <f t="shared" si="10"/>
        <v>public static final String COVER_BUSHO = "担当者/部署";</v>
      </c>
      <c r="AX88" s="65" t="str">
        <f t="shared" si="17"/>
        <v>XmlConstantGhg2.COVER_BUSHO</v>
      </c>
    </row>
    <row r="89" spans="1:50" s="63" customFormat="1" ht="12">
      <c r="A89" s="82" t="s">
        <v>83</v>
      </c>
      <c r="B89" s="83" t="str">
        <f t="shared" si="7"/>
        <v>03</v>
      </c>
      <c r="C89" s="69"/>
      <c r="D89" s="95"/>
      <c r="E89" s="171" t="s">
        <v>164</v>
      </c>
      <c r="F89" s="172"/>
      <c r="G89" s="172"/>
      <c r="H89" s="172"/>
      <c r="I89" s="172"/>
      <c r="J89" s="172"/>
      <c r="K89" s="172"/>
      <c r="L89" s="200"/>
      <c r="M89" s="85" t="s">
        <v>133</v>
      </c>
      <c r="N89" s="86" t="s">
        <v>133</v>
      </c>
      <c r="O89" s="86" t="s">
        <v>163</v>
      </c>
      <c r="P89" s="88" t="s">
        <v>410</v>
      </c>
      <c r="Q89" s="87" t="s">
        <v>455</v>
      </c>
      <c r="R89" s="195"/>
      <c r="S89" s="196"/>
      <c r="T89" s="196"/>
      <c r="U89" s="197"/>
      <c r="V89" s="89"/>
      <c r="W89" s="171" t="s">
        <v>438</v>
      </c>
      <c r="X89" s="172"/>
      <c r="Y89" s="163"/>
      <c r="Z89" s="164"/>
      <c r="AC89" s="85"/>
      <c r="AD89" s="85" t="s">
        <v>488</v>
      </c>
      <c r="AE89" s="90" t="s">
        <v>780</v>
      </c>
      <c r="AF89" s="90" t="s">
        <v>781</v>
      </c>
      <c r="AG89" s="90" t="str">
        <f t="shared" si="8"/>
        <v/>
      </c>
      <c r="AH89" s="85" t="s">
        <v>551</v>
      </c>
      <c r="AI89" s="91" t="s">
        <v>11</v>
      </c>
      <c r="AJ89" s="90" t="str">
        <f t="shared" si="0"/>
        <v>○</v>
      </c>
      <c r="AK89" s="90" t="str">
        <f t="shared" si="1"/>
        <v/>
      </c>
      <c r="AL89" s="90" t="str">
        <f t="shared" si="2"/>
        <v>文字列</v>
      </c>
      <c r="AM89" s="90" t="str">
        <f t="shared" si="3"/>
        <v>15</v>
      </c>
      <c r="AN89" s="85" t="s">
        <v>546</v>
      </c>
      <c r="AO89" s="90" t="str">
        <f t="shared" si="11"/>
        <v/>
      </c>
      <c r="AP89" s="92" t="str">
        <f t="shared" si="14"/>
        <v/>
      </c>
      <c r="AQ89" s="92" t="str">
        <f>IF(AND(AO89&lt;&gt;"",AP89&gt;1),COUNTIF(AO$9:AO89,AO89),"")</f>
        <v/>
      </c>
      <c r="AR89" s="93" t="str">
        <f t="shared" si="5"/>
        <v/>
      </c>
      <c r="AT89" s="65" t="str">
        <f t="shared" si="16"/>
        <v>COVER_NAME_FURIGANA</v>
      </c>
      <c r="AU89" s="66" t="s">
        <v>583</v>
      </c>
      <c r="AV89" s="65" t="str">
        <f>IF(COUNTIF($AW$12:$AW89,$AW89)&gt;=2,"//","")</f>
        <v/>
      </c>
      <c r="AW89" s="65" t="str">
        <f t="shared" si="10"/>
        <v>public static final String COVER_NAME_FURIGANA = "担当者/氏名";</v>
      </c>
      <c r="AX89" s="65" t="str">
        <f t="shared" si="17"/>
        <v>XmlConstantGhg2.COVER_NAME_FURIGANA</v>
      </c>
    </row>
    <row r="90" spans="1:50" s="63" customFormat="1" ht="12">
      <c r="A90" s="82" t="s">
        <v>84</v>
      </c>
      <c r="B90" s="83" t="str">
        <f t="shared" si="7"/>
        <v>03</v>
      </c>
      <c r="C90" s="69"/>
      <c r="D90" s="95"/>
      <c r="E90" s="171" t="s">
        <v>242</v>
      </c>
      <c r="F90" s="172"/>
      <c r="G90" s="172"/>
      <c r="H90" s="172"/>
      <c r="I90" s="172"/>
      <c r="J90" s="172"/>
      <c r="K90" s="172"/>
      <c r="L90" s="200"/>
      <c r="M90" s="85" t="s">
        <v>133</v>
      </c>
      <c r="N90" s="86" t="s">
        <v>133</v>
      </c>
      <c r="O90" s="86" t="s">
        <v>163</v>
      </c>
      <c r="P90" s="88" t="s">
        <v>125</v>
      </c>
      <c r="Q90" s="87" t="s">
        <v>455</v>
      </c>
      <c r="R90" s="195"/>
      <c r="S90" s="196"/>
      <c r="T90" s="196"/>
      <c r="U90" s="197"/>
      <c r="V90" s="89"/>
      <c r="W90" s="171" t="s">
        <v>184</v>
      </c>
      <c r="X90" s="172"/>
      <c r="Y90" s="163"/>
      <c r="Z90" s="164"/>
      <c r="AC90" s="85"/>
      <c r="AD90" s="85" t="s">
        <v>488</v>
      </c>
      <c r="AE90" s="90" t="s">
        <v>780</v>
      </c>
      <c r="AF90" s="90" t="s">
        <v>781</v>
      </c>
      <c r="AG90" s="90" t="str">
        <f t="shared" si="8"/>
        <v/>
      </c>
      <c r="AH90" s="85" t="s">
        <v>551</v>
      </c>
      <c r="AI90" s="91" t="s">
        <v>11</v>
      </c>
      <c r="AJ90" s="90" t="str">
        <f t="shared" si="0"/>
        <v>○</v>
      </c>
      <c r="AK90" s="90" t="str">
        <f t="shared" si="1"/>
        <v/>
      </c>
      <c r="AL90" s="90" t="str">
        <f t="shared" si="2"/>
        <v>文字列</v>
      </c>
      <c r="AM90" s="90" t="str">
        <f t="shared" si="3"/>
        <v>15</v>
      </c>
      <c r="AN90" s="85" t="s">
        <v>546</v>
      </c>
      <c r="AO90" s="90" t="str">
        <f t="shared" si="11"/>
        <v/>
      </c>
      <c r="AP90" s="92" t="str">
        <f t="shared" si="14"/>
        <v/>
      </c>
      <c r="AQ90" s="92" t="str">
        <f>IF(AND(AO90&lt;&gt;"",AP90&gt;1),COUNTIF(AO$9:AO90,AO90),"")</f>
        <v/>
      </c>
      <c r="AR90" s="93" t="str">
        <f t="shared" si="5"/>
        <v/>
      </c>
      <c r="AT90" s="65" t="str">
        <f t="shared" si="16"/>
        <v>COVER_NAME</v>
      </c>
      <c r="AU90" s="66" t="s">
        <v>582</v>
      </c>
      <c r="AV90" s="65" t="str">
        <f>IF(COUNTIF($AW$12:$AW90,$AW90)&gt;=2,"//","")</f>
        <v/>
      </c>
      <c r="AW90" s="65" t="str">
        <f t="shared" si="10"/>
        <v>public static final String COVER_NAME = "担当者/氏名ふりがな";</v>
      </c>
      <c r="AX90" s="65" t="str">
        <f t="shared" si="17"/>
        <v>XmlConstantGhg2.COVER_NAME</v>
      </c>
    </row>
    <row r="91" spans="1:50" s="63" customFormat="1" ht="14.1" customHeight="1" thickBot="1">
      <c r="A91" s="82" t="s">
        <v>85</v>
      </c>
      <c r="B91" s="108" t="str">
        <f t="shared" si="7"/>
        <v>03</v>
      </c>
      <c r="C91" s="109"/>
      <c r="D91" s="126"/>
      <c r="E91" s="394" t="s">
        <v>165</v>
      </c>
      <c r="F91" s="395"/>
      <c r="G91" s="395"/>
      <c r="H91" s="395"/>
      <c r="I91" s="395"/>
      <c r="J91" s="395"/>
      <c r="K91" s="395"/>
      <c r="L91" s="396"/>
      <c r="M91" s="110" t="s">
        <v>133</v>
      </c>
      <c r="N91" s="111" t="s">
        <v>133</v>
      </c>
      <c r="O91" s="111" t="s">
        <v>163</v>
      </c>
      <c r="P91" s="112" t="s">
        <v>125</v>
      </c>
      <c r="Q91" s="113" t="s">
        <v>467</v>
      </c>
      <c r="R91" s="230" t="s">
        <v>466</v>
      </c>
      <c r="S91" s="231"/>
      <c r="T91" s="231"/>
      <c r="U91" s="232"/>
      <c r="V91" s="114"/>
      <c r="W91" s="394" t="s">
        <v>205</v>
      </c>
      <c r="X91" s="395"/>
      <c r="Y91" s="392"/>
      <c r="Z91" s="393"/>
      <c r="AC91" s="85"/>
      <c r="AD91" s="85" t="s">
        <v>488</v>
      </c>
      <c r="AE91" s="90" t="s">
        <v>780</v>
      </c>
      <c r="AF91" s="90" t="s">
        <v>781</v>
      </c>
      <c r="AG91" s="90" t="str">
        <f t="shared" si="8"/>
        <v/>
      </c>
      <c r="AH91" s="85" t="s">
        <v>529</v>
      </c>
      <c r="AI91" s="91"/>
      <c r="AJ91" s="90" t="str">
        <f t="shared" si="0"/>
        <v>○</v>
      </c>
      <c r="AK91" s="90" t="str">
        <f t="shared" si="1"/>
        <v/>
      </c>
      <c r="AL91" s="90" t="str">
        <f t="shared" si="2"/>
        <v>電話番号</v>
      </c>
      <c r="AM91" s="90" t="str">
        <f t="shared" si="3"/>
        <v/>
      </c>
      <c r="AN91" s="85" t="s">
        <v>546</v>
      </c>
      <c r="AO91" s="90" t="str">
        <f t="shared" si="11"/>
        <v/>
      </c>
      <c r="AP91" s="92" t="str">
        <f t="shared" si="14"/>
        <v/>
      </c>
      <c r="AQ91" s="92" t="str">
        <f>IF(AND(AO91&lt;&gt;"",AP91&gt;1),COUNTIF(AO$9:AO91,AO91),"")</f>
        <v/>
      </c>
      <c r="AR91" s="93" t="str">
        <f t="shared" si="5"/>
        <v/>
      </c>
      <c r="AT91" s="65" t="str">
        <f t="shared" si="16"/>
        <v>COVER_TEL</v>
      </c>
      <c r="AU91" s="66" t="s">
        <v>584</v>
      </c>
      <c r="AV91" s="65" t="str">
        <f>IF(COUNTIF($AW$12:$AW91,$AW91)&gt;=2,"//","")</f>
        <v/>
      </c>
      <c r="AW91" s="65" t="str">
        <f t="shared" si="10"/>
        <v>public static final String COVER_TEL = "担当者/電話番号";</v>
      </c>
      <c r="AX91" s="65" t="str">
        <f t="shared" si="17"/>
        <v>XmlConstantGhg2.COVER_TEL</v>
      </c>
    </row>
    <row r="92" spans="1:50">
      <c r="AT92" s="119"/>
      <c r="AU92" s="63"/>
      <c r="AV92" s="119"/>
      <c r="AW92" s="119"/>
      <c r="AX92" s="119"/>
    </row>
    <row r="93" spans="1:50">
      <c r="AT93" s="119"/>
      <c r="AU93" s="63"/>
      <c r="AV93" s="119"/>
      <c r="AW93" s="119"/>
      <c r="AX93" s="119"/>
    </row>
    <row r="94" spans="1:50">
      <c r="AT94" s="119"/>
      <c r="AU94" s="63"/>
      <c r="AV94" s="119"/>
      <c r="AW94" s="119"/>
      <c r="AX94" s="119"/>
    </row>
    <row r="95" spans="1:50">
      <c r="AT95" s="119"/>
      <c r="AU95" s="63"/>
      <c r="AV95" s="119"/>
      <c r="AW95" s="119"/>
      <c r="AX95" s="119"/>
    </row>
    <row r="96" spans="1:50">
      <c r="AT96" s="119"/>
      <c r="AU96" s="63"/>
      <c r="AV96" s="119"/>
      <c r="AW96" s="119"/>
      <c r="AX96" s="119"/>
    </row>
    <row r="97" spans="46:50">
      <c r="AT97" s="119"/>
      <c r="AU97" s="63"/>
      <c r="AV97" s="119"/>
      <c r="AW97" s="119"/>
      <c r="AX97" s="119"/>
    </row>
    <row r="98" spans="46:50">
      <c r="AT98" s="119"/>
      <c r="AU98" s="63"/>
      <c r="AV98" s="119"/>
      <c r="AW98" s="119"/>
      <c r="AX98" s="119"/>
    </row>
    <row r="99" spans="46:50">
      <c r="AT99" s="119"/>
      <c r="AU99" s="63"/>
      <c r="AV99" s="119"/>
      <c r="AW99" s="119"/>
      <c r="AX99" s="119"/>
    </row>
    <row r="100" spans="46:50">
      <c r="AT100" s="119"/>
      <c r="AU100" s="63"/>
      <c r="AV100" s="119"/>
      <c r="AW100" s="119"/>
      <c r="AX100" s="119"/>
    </row>
    <row r="101" spans="46:50">
      <c r="AT101" s="119"/>
      <c r="AU101" s="63"/>
      <c r="AV101" s="119"/>
      <c r="AW101" s="119"/>
      <c r="AX101" s="119"/>
    </row>
    <row r="102" spans="46:50">
      <c r="AT102" s="119"/>
      <c r="AU102" s="63"/>
      <c r="AV102" s="119"/>
      <c r="AW102" s="119"/>
      <c r="AX102" s="119"/>
    </row>
    <row r="103" spans="46:50">
      <c r="AT103" s="119"/>
      <c r="AU103" s="63"/>
      <c r="AV103" s="119"/>
      <c r="AW103" s="119"/>
      <c r="AX103" s="119"/>
    </row>
    <row r="104" spans="46:50">
      <c r="AT104" s="119"/>
      <c r="AU104" s="63"/>
      <c r="AV104" s="119"/>
      <c r="AW104" s="119"/>
      <c r="AX104" s="119"/>
    </row>
    <row r="105" spans="46:50">
      <c r="AT105" s="119"/>
      <c r="AU105" s="63"/>
      <c r="AV105" s="119"/>
      <c r="AW105" s="119"/>
      <c r="AX105" s="119"/>
    </row>
    <row r="106" spans="46:50">
      <c r="AT106" s="119"/>
      <c r="AU106" s="63"/>
      <c r="AV106" s="119"/>
      <c r="AW106" s="119"/>
      <c r="AX106" s="119"/>
    </row>
    <row r="107" spans="46:50">
      <c r="AT107" s="119"/>
      <c r="AU107" s="63"/>
      <c r="AV107" s="119"/>
      <c r="AW107" s="119"/>
      <c r="AX107" s="119"/>
    </row>
    <row r="108" spans="46:50">
      <c r="AT108" s="119"/>
      <c r="AU108" s="63"/>
      <c r="AV108" s="119"/>
      <c r="AW108" s="119"/>
      <c r="AX108" s="119"/>
    </row>
    <row r="109" spans="46:50">
      <c r="AT109" s="119"/>
      <c r="AU109" s="63"/>
      <c r="AV109" s="119"/>
      <c r="AW109" s="119"/>
      <c r="AX109" s="119"/>
    </row>
    <row r="110" spans="46:50">
      <c r="AT110" s="119"/>
      <c r="AU110" s="63"/>
      <c r="AV110" s="119"/>
      <c r="AW110" s="119"/>
      <c r="AX110" s="119"/>
    </row>
    <row r="111" spans="46:50">
      <c r="AT111" s="119"/>
      <c r="AU111" s="63"/>
      <c r="AV111" s="119"/>
      <c r="AW111" s="119"/>
      <c r="AX111" s="119"/>
    </row>
    <row r="112" spans="46:50">
      <c r="AT112" s="119"/>
      <c r="AU112" s="63"/>
      <c r="AV112" s="119"/>
      <c r="AW112" s="119"/>
      <c r="AX112" s="119"/>
    </row>
    <row r="113" spans="46:50">
      <c r="AT113" s="119"/>
      <c r="AU113" s="63"/>
      <c r="AV113" s="119"/>
      <c r="AW113" s="119"/>
      <c r="AX113" s="119"/>
    </row>
    <row r="114" spans="46:50">
      <c r="AT114" s="119"/>
      <c r="AU114" s="63"/>
      <c r="AV114" s="119"/>
      <c r="AW114" s="119"/>
      <c r="AX114" s="119"/>
    </row>
    <row r="115" spans="46:50">
      <c r="AT115" s="119"/>
      <c r="AU115" s="63"/>
      <c r="AV115" s="119"/>
      <c r="AW115" s="119"/>
      <c r="AX115" s="119"/>
    </row>
    <row r="116" spans="46:50">
      <c r="AT116" s="119"/>
      <c r="AU116" s="63"/>
      <c r="AV116" s="119"/>
      <c r="AW116" s="119"/>
      <c r="AX116" s="119"/>
    </row>
    <row r="117" spans="46:50">
      <c r="AT117" s="119"/>
      <c r="AU117" s="63"/>
      <c r="AV117" s="119"/>
      <c r="AW117" s="119"/>
      <c r="AX117" s="119"/>
    </row>
    <row r="118" spans="46:50">
      <c r="AT118" s="119"/>
      <c r="AU118" s="63"/>
      <c r="AV118" s="119"/>
      <c r="AW118" s="119"/>
      <c r="AX118" s="119"/>
    </row>
    <row r="119" spans="46:50">
      <c r="AT119" s="119"/>
      <c r="AU119" s="63"/>
      <c r="AV119" s="119"/>
      <c r="AW119" s="119"/>
      <c r="AX119" s="119"/>
    </row>
    <row r="120" spans="46:50">
      <c r="AT120" s="119"/>
      <c r="AU120" s="63"/>
      <c r="AV120" s="119"/>
      <c r="AW120" s="119"/>
      <c r="AX120" s="119"/>
    </row>
    <row r="121" spans="46:50">
      <c r="AT121" s="119"/>
      <c r="AU121" s="63"/>
      <c r="AV121" s="119"/>
      <c r="AW121" s="119"/>
      <c r="AX121" s="119"/>
    </row>
    <row r="122" spans="46:50">
      <c r="AT122" s="119"/>
      <c r="AU122" s="63"/>
      <c r="AV122" s="119"/>
      <c r="AW122" s="119"/>
      <c r="AX122" s="119"/>
    </row>
    <row r="123" spans="46:50">
      <c r="AT123" s="119"/>
      <c r="AU123" s="63"/>
      <c r="AV123" s="119"/>
      <c r="AW123" s="119"/>
      <c r="AX123" s="119"/>
    </row>
    <row r="124" spans="46:50">
      <c r="AT124" s="119"/>
      <c r="AU124" s="63"/>
      <c r="AV124" s="119"/>
      <c r="AW124" s="119"/>
      <c r="AX124" s="119"/>
    </row>
    <row r="125" spans="46:50">
      <c r="AT125" s="119"/>
      <c r="AU125" s="63"/>
      <c r="AV125" s="119"/>
      <c r="AW125" s="119"/>
      <c r="AX125" s="119"/>
    </row>
    <row r="126" spans="46:50">
      <c r="AT126" s="119"/>
      <c r="AU126" s="63"/>
      <c r="AV126" s="119"/>
      <c r="AW126" s="119"/>
      <c r="AX126" s="119"/>
    </row>
    <row r="127" spans="46:50">
      <c r="AT127" s="119"/>
      <c r="AU127" s="63"/>
      <c r="AV127" s="119"/>
      <c r="AW127" s="119"/>
      <c r="AX127" s="119"/>
    </row>
    <row r="128" spans="46:50">
      <c r="AT128" s="119"/>
      <c r="AU128" s="63"/>
      <c r="AV128" s="119"/>
      <c r="AW128" s="119"/>
      <c r="AX128" s="119"/>
    </row>
    <row r="129" spans="46:50">
      <c r="AT129" s="119"/>
      <c r="AU129" s="63"/>
      <c r="AV129" s="119"/>
      <c r="AW129" s="119"/>
      <c r="AX129" s="119"/>
    </row>
    <row r="130" spans="46:50">
      <c r="AT130" s="119"/>
      <c r="AU130" s="63"/>
      <c r="AV130" s="119"/>
      <c r="AW130" s="119"/>
      <c r="AX130" s="119"/>
    </row>
    <row r="131" spans="46:50">
      <c r="AT131" s="119"/>
      <c r="AU131" s="63"/>
      <c r="AV131" s="119"/>
      <c r="AW131" s="119"/>
      <c r="AX131" s="119"/>
    </row>
    <row r="132" spans="46:50">
      <c r="AT132" s="119"/>
      <c r="AU132" s="63"/>
      <c r="AV132" s="119"/>
      <c r="AW132" s="119"/>
      <c r="AX132" s="119"/>
    </row>
    <row r="133" spans="46:50">
      <c r="AT133" s="119"/>
      <c r="AU133" s="63"/>
      <c r="AV133" s="119"/>
      <c r="AW133" s="119"/>
      <c r="AX133" s="119"/>
    </row>
    <row r="134" spans="46:50">
      <c r="AT134" s="119"/>
      <c r="AU134" s="63"/>
      <c r="AV134" s="119"/>
      <c r="AW134" s="119"/>
      <c r="AX134" s="119"/>
    </row>
    <row r="135" spans="46:50">
      <c r="AT135" s="119"/>
      <c r="AU135" s="63"/>
      <c r="AV135" s="119"/>
      <c r="AW135" s="119"/>
      <c r="AX135" s="119"/>
    </row>
    <row r="136" spans="46:50">
      <c r="AT136" s="119"/>
      <c r="AU136" s="63"/>
      <c r="AV136" s="119"/>
      <c r="AW136" s="119"/>
      <c r="AX136" s="119"/>
    </row>
    <row r="137" spans="46:50">
      <c r="AT137" s="119"/>
      <c r="AU137" s="63"/>
      <c r="AV137" s="119"/>
      <c r="AW137" s="119"/>
      <c r="AX137" s="119"/>
    </row>
    <row r="138" spans="46:50">
      <c r="AT138" s="119"/>
      <c r="AU138" s="63"/>
      <c r="AV138" s="119"/>
      <c r="AW138" s="119"/>
      <c r="AX138" s="119"/>
    </row>
    <row r="139" spans="46:50">
      <c r="AT139" s="119"/>
      <c r="AU139" s="63"/>
      <c r="AV139" s="119"/>
      <c r="AW139" s="119"/>
      <c r="AX139" s="119"/>
    </row>
    <row r="140" spans="46:50">
      <c r="AT140" s="119"/>
      <c r="AU140" s="63"/>
      <c r="AV140" s="119"/>
      <c r="AW140" s="119"/>
      <c r="AX140" s="119"/>
    </row>
    <row r="141" spans="46:50">
      <c r="AT141" s="119"/>
      <c r="AU141" s="63"/>
      <c r="AV141" s="119"/>
      <c r="AW141" s="119"/>
      <c r="AX141" s="119"/>
    </row>
    <row r="142" spans="46:50">
      <c r="AT142" s="119"/>
      <c r="AU142" s="63"/>
      <c r="AV142" s="119"/>
      <c r="AW142" s="119"/>
      <c r="AX142" s="119"/>
    </row>
    <row r="143" spans="46:50">
      <c r="AT143" s="119"/>
      <c r="AU143" s="63"/>
      <c r="AV143" s="119"/>
      <c r="AW143" s="119"/>
      <c r="AX143" s="119"/>
    </row>
    <row r="144" spans="46:50">
      <c r="AT144" s="119"/>
      <c r="AU144" s="63"/>
      <c r="AV144" s="119"/>
      <c r="AW144" s="119"/>
      <c r="AX144" s="119"/>
    </row>
    <row r="145" spans="46:50">
      <c r="AT145" s="119"/>
      <c r="AU145" s="63"/>
      <c r="AV145" s="119"/>
      <c r="AW145" s="119"/>
      <c r="AX145" s="119"/>
    </row>
    <row r="146" spans="46:50">
      <c r="AT146" s="119"/>
      <c r="AU146" s="63"/>
      <c r="AV146" s="119"/>
      <c r="AW146" s="119"/>
      <c r="AX146" s="119"/>
    </row>
    <row r="147" spans="46:50">
      <c r="AT147" s="119"/>
      <c r="AU147" s="63"/>
      <c r="AV147" s="119"/>
      <c r="AW147" s="119"/>
      <c r="AX147" s="119"/>
    </row>
    <row r="148" spans="46:50">
      <c r="AT148" s="119"/>
      <c r="AU148" s="63"/>
      <c r="AV148" s="119"/>
      <c r="AW148" s="119"/>
      <c r="AX148" s="119"/>
    </row>
    <row r="149" spans="46:50">
      <c r="AT149" s="119"/>
      <c r="AU149" s="63"/>
      <c r="AV149" s="119"/>
      <c r="AW149" s="119"/>
      <c r="AX149" s="119"/>
    </row>
    <row r="150" spans="46:50">
      <c r="AT150" s="119"/>
      <c r="AU150" s="63"/>
      <c r="AV150" s="119"/>
      <c r="AW150" s="119"/>
      <c r="AX150" s="119"/>
    </row>
    <row r="151" spans="46:50">
      <c r="AT151" s="119"/>
      <c r="AU151" s="63"/>
      <c r="AV151" s="119"/>
      <c r="AW151" s="119"/>
      <c r="AX151" s="119"/>
    </row>
    <row r="152" spans="46:50">
      <c r="AT152" s="119"/>
      <c r="AU152" s="63"/>
      <c r="AV152" s="119"/>
      <c r="AW152" s="119"/>
      <c r="AX152" s="119"/>
    </row>
    <row r="153" spans="46:50">
      <c r="AT153" s="119"/>
      <c r="AU153" s="63"/>
      <c r="AV153" s="119"/>
      <c r="AW153" s="119"/>
      <c r="AX153" s="119"/>
    </row>
    <row r="154" spans="46:50">
      <c r="AT154" s="119"/>
      <c r="AU154" s="63"/>
      <c r="AV154" s="119"/>
      <c r="AW154" s="119"/>
      <c r="AX154" s="119"/>
    </row>
    <row r="155" spans="46:50">
      <c r="AT155" s="119"/>
      <c r="AU155" s="63"/>
      <c r="AV155" s="119"/>
      <c r="AW155" s="119"/>
      <c r="AX155" s="119"/>
    </row>
    <row r="156" spans="46:50">
      <c r="AT156" s="119"/>
      <c r="AU156" s="63"/>
      <c r="AV156" s="119"/>
      <c r="AW156" s="119"/>
      <c r="AX156" s="119"/>
    </row>
    <row r="157" spans="46:50">
      <c r="AT157" s="119"/>
      <c r="AU157" s="63"/>
      <c r="AV157" s="119"/>
      <c r="AW157" s="119"/>
      <c r="AX157" s="119"/>
    </row>
    <row r="158" spans="46:50">
      <c r="AT158" s="119"/>
      <c r="AU158" s="63"/>
      <c r="AV158" s="119"/>
      <c r="AW158" s="119"/>
      <c r="AX158" s="119"/>
    </row>
    <row r="159" spans="46:50">
      <c r="AT159" s="119"/>
      <c r="AU159" s="63"/>
      <c r="AV159" s="119"/>
      <c r="AW159" s="119"/>
      <c r="AX159" s="119"/>
    </row>
    <row r="160" spans="46:50">
      <c r="AT160" s="119"/>
      <c r="AU160" s="63"/>
      <c r="AV160" s="119"/>
      <c r="AW160" s="119"/>
      <c r="AX160" s="119"/>
    </row>
    <row r="161" spans="46:50">
      <c r="AT161" s="119"/>
      <c r="AU161" s="63"/>
      <c r="AV161" s="119"/>
      <c r="AW161" s="119"/>
      <c r="AX161" s="119"/>
    </row>
    <row r="162" spans="46:50">
      <c r="AT162" s="119"/>
      <c r="AU162" s="63"/>
      <c r="AV162" s="119"/>
      <c r="AW162" s="119"/>
      <c r="AX162" s="119"/>
    </row>
    <row r="163" spans="46:50">
      <c r="AT163" s="119"/>
      <c r="AU163" s="63"/>
      <c r="AV163" s="119"/>
      <c r="AW163" s="119"/>
      <c r="AX163" s="119"/>
    </row>
    <row r="164" spans="46:50">
      <c r="AT164" s="119"/>
      <c r="AU164" s="63"/>
      <c r="AV164" s="119"/>
      <c r="AW164" s="119"/>
      <c r="AX164" s="119"/>
    </row>
    <row r="165" spans="46:50">
      <c r="AT165" s="119"/>
      <c r="AU165" s="63"/>
      <c r="AV165" s="119"/>
      <c r="AW165" s="119"/>
      <c r="AX165" s="119"/>
    </row>
    <row r="166" spans="46:50">
      <c r="AT166" s="119"/>
      <c r="AU166" s="63"/>
      <c r="AV166" s="119"/>
      <c r="AW166" s="119"/>
      <c r="AX166" s="119"/>
    </row>
    <row r="167" spans="46:50">
      <c r="AT167" s="119"/>
      <c r="AU167" s="63"/>
      <c r="AV167" s="119"/>
      <c r="AW167" s="119"/>
      <c r="AX167" s="119"/>
    </row>
    <row r="168" spans="46:50">
      <c r="AT168" s="119"/>
      <c r="AU168" s="63"/>
      <c r="AV168" s="119"/>
      <c r="AW168" s="119"/>
      <c r="AX168" s="119"/>
    </row>
    <row r="169" spans="46:50">
      <c r="AT169" s="119"/>
      <c r="AU169" s="63"/>
      <c r="AV169" s="119"/>
      <c r="AW169" s="119"/>
      <c r="AX169" s="119"/>
    </row>
    <row r="170" spans="46:50">
      <c r="AT170" s="119"/>
      <c r="AU170" s="63"/>
      <c r="AV170" s="119"/>
      <c r="AW170" s="119"/>
      <c r="AX170" s="119"/>
    </row>
    <row r="171" spans="46:50">
      <c r="AT171" s="119"/>
      <c r="AU171" s="63"/>
      <c r="AV171" s="119"/>
      <c r="AW171" s="119"/>
      <c r="AX171" s="119"/>
    </row>
    <row r="172" spans="46:50">
      <c r="AT172" s="119"/>
      <c r="AU172" s="63"/>
      <c r="AV172" s="119"/>
      <c r="AW172" s="119"/>
      <c r="AX172" s="119"/>
    </row>
    <row r="173" spans="46:50">
      <c r="AT173" s="119"/>
      <c r="AU173" s="63"/>
      <c r="AV173" s="119"/>
      <c r="AW173" s="119"/>
      <c r="AX173" s="119"/>
    </row>
    <row r="174" spans="46:50">
      <c r="AT174" s="119"/>
      <c r="AU174" s="63"/>
      <c r="AV174" s="119"/>
      <c r="AW174" s="119"/>
      <c r="AX174" s="119"/>
    </row>
    <row r="175" spans="46:50">
      <c r="AT175" s="119"/>
      <c r="AU175" s="63"/>
      <c r="AV175" s="119"/>
      <c r="AW175" s="119"/>
      <c r="AX175" s="119"/>
    </row>
    <row r="176" spans="46:50">
      <c r="AT176" s="119"/>
      <c r="AU176" s="63"/>
      <c r="AV176" s="119"/>
      <c r="AW176" s="119"/>
      <c r="AX176" s="119"/>
    </row>
    <row r="177" spans="46:50">
      <c r="AT177" s="119"/>
      <c r="AU177" s="63"/>
      <c r="AV177" s="119"/>
      <c r="AW177" s="119"/>
      <c r="AX177" s="119"/>
    </row>
    <row r="178" spans="46:50">
      <c r="AT178" s="119"/>
      <c r="AU178" s="63"/>
      <c r="AV178" s="119"/>
      <c r="AW178" s="119"/>
      <c r="AX178" s="119"/>
    </row>
    <row r="179" spans="46:50">
      <c r="AT179" s="119"/>
      <c r="AU179" s="63"/>
      <c r="AV179" s="119"/>
      <c r="AW179" s="119"/>
      <c r="AX179" s="119"/>
    </row>
    <row r="180" spans="46:50">
      <c r="AT180" s="119"/>
      <c r="AU180" s="63"/>
      <c r="AV180" s="119"/>
      <c r="AW180" s="119"/>
      <c r="AX180" s="119"/>
    </row>
    <row r="181" spans="46:50">
      <c r="AT181" s="119"/>
      <c r="AU181" s="63"/>
      <c r="AV181" s="119"/>
      <c r="AW181" s="119"/>
      <c r="AX181" s="119"/>
    </row>
    <row r="182" spans="46:50">
      <c r="AT182" s="119"/>
      <c r="AU182" s="63"/>
      <c r="AV182" s="119"/>
      <c r="AW182" s="119"/>
      <c r="AX182" s="119"/>
    </row>
    <row r="183" spans="46:50">
      <c r="AT183" s="119"/>
      <c r="AU183" s="63"/>
      <c r="AV183" s="119"/>
      <c r="AW183" s="119"/>
      <c r="AX183" s="119"/>
    </row>
    <row r="184" spans="46:50">
      <c r="AT184" s="119"/>
      <c r="AU184" s="63"/>
      <c r="AV184" s="119"/>
      <c r="AW184" s="119"/>
      <c r="AX184" s="119"/>
    </row>
    <row r="185" spans="46:50">
      <c r="AT185" s="119"/>
      <c r="AU185" s="63"/>
      <c r="AV185" s="119"/>
      <c r="AW185" s="119"/>
      <c r="AX185" s="119"/>
    </row>
    <row r="186" spans="46:50">
      <c r="AT186" s="119"/>
      <c r="AU186" s="63"/>
      <c r="AV186" s="119"/>
      <c r="AW186" s="119"/>
      <c r="AX186" s="119"/>
    </row>
    <row r="187" spans="46:50">
      <c r="AT187" s="119"/>
      <c r="AU187" s="63"/>
      <c r="AV187" s="119"/>
      <c r="AW187" s="119"/>
      <c r="AX187" s="119"/>
    </row>
    <row r="188" spans="46:50">
      <c r="AT188" s="119"/>
      <c r="AU188" s="63"/>
      <c r="AV188" s="119"/>
      <c r="AW188" s="119"/>
      <c r="AX188" s="119"/>
    </row>
    <row r="189" spans="46:50">
      <c r="AT189" s="119"/>
      <c r="AU189" s="63"/>
      <c r="AV189" s="119"/>
      <c r="AW189" s="119"/>
      <c r="AX189" s="119"/>
    </row>
    <row r="190" spans="46:50">
      <c r="AX190" s="119" t="str">
        <f>IF(AT190&lt;&gt;"","XmlConstantGhg1."&amp;AT190,"")</f>
        <v/>
      </c>
    </row>
    <row r="191" spans="46:50">
      <c r="AX191" s="119" t="str">
        <f>IF(AT191&lt;&gt;"","XmlConstantGhg1."&amp;AT191,"")</f>
        <v/>
      </c>
    </row>
    <row r="192" spans="46:50">
      <c r="AX192" s="119" t="str">
        <f>IF(AT192&lt;&gt;"","XmlConstantGhg1."&amp;AT192,"")</f>
        <v/>
      </c>
    </row>
    <row r="193" spans="50:50">
      <c r="AX193" s="119" t="str">
        <f>IF(AT193&lt;&gt;"","XmlConstantGhg1."&amp;AT193,"")</f>
        <v/>
      </c>
    </row>
    <row r="194" spans="50:50">
      <c r="AX194" s="119" t="str">
        <f>IF(AT194&lt;&gt;"","XmlConstantGhg1."&amp;AT194,"")</f>
        <v/>
      </c>
    </row>
  </sheetData>
  <autoFilter ref="A6:AX91" xr:uid="{00000000-0009-0000-0000-000005000000}">
    <filterColumn colId="17" showButton="0"/>
    <filterColumn colId="18" showButton="0"/>
    <filterColumn colId="19" showButton="0"/>
    <filterColumn colId="22" showButton="0"/>
    <filterColumn colId="24" showButton="0"/>
  </autoFilter>
  <mergeCells count="381">
    <mergeCell ref="R47:U47"/>
    <mergeCell ref="W47:X47"/>
    <mergeCell ref="Y47:Z47"/>
    <mergeCell ref="R48:U48"/>
    <mergeCell ref="W48:X48"/>
    <mergeCell ref="Y48:Z48"/>
    <mergeCell ref="F46:L46"/>
    <mergeCell ref="R46:U46"/>
    <mergeCell ref="W46:X46"/>
    <mergeCell ref="Y46:Z46"/>
    <mergeCell ref="G47:L47"/>
    <mergeCell ref="H48:L48"/>
    <mergeCell ref="G84:L84"/>
    <mergeCell ref="R84:U84"/>
    <mergeCell ref="W84:X84"/>
    <mergeCell ref="Y84:Z84"/>
    <mergeCell ref="G85:L85"/>
    <mergeCell ref="R85:U85"/>
    <mergeCell ref="W85:X85"/>
    <mergeCell ref="Y85:Z85"/>
    <mergeCell ref="E86:L86"/>
    <mergeCell ref="R86:U86"/>
    <mergeCell ref="W86:X86"/>
    <mergeCell ref="Y86:Z86"/>
    <mergeCell ref="F81:L81"/>
    <mergeCell ref="R81:U81"/>
    <mergeCell ref="W81:X81"/>
    <mergeCell ref="Y81:Z81"/>
    <mergeCell ref="F82:L82"/>
    <mergeCell ref="R82:U82"/>
    <mergeCell ref="W82:X82"/>
    <mergeCell ref="Y82:Z82"/>
    <mergeCell ref="G83:L83"/>
    <mergeCell ref="R83:U83"/>
    <mergeCell ref="W83:X83"/>
    <mergeCell ref="Y83:Z83"/>
    <mergeCell ref="H78:L78"/>
    <mergeCell ref="R78:U78"/>
    <mergeCell ref="W78:X78"/>
    <mergeCell ref="Y78:Z78"/>
    <mergeCell ref="H79:L79"/>
    <mergeCell ref="R79:U79"/>
    <mergeCell ref="W79:X79"/>
    <mergeCell ref="Y79:Z79"/>
    <mergeCell ref="F80:L80"/>
    <mergeCell ref="R80:U80"/>
    <mergeCell ref="W80:X80"/>
    <mergeCell ref="Y80:Z80"/>
    <mergeCell ref="H75:L75"/>
    <mergeCell ref="R75:U75"/>
    <mergeCell ref="W75:X75"/>
    <mergeCell ref="Y75:Z75"/>
    <mergeCell ref="H76:L76"/>
    <mergeCell ref="R76:U76"/>
    <mergeCell ref="W76:X76"/>
    <mergeCell ref="Y76:Z76"/>
    <mergeCell ref="H77:L77"/>
    <mergeCell ref="R77:U77"/>
    <mergeCell ref="W77:X77"/>
    <mergeCell ref="Y77:Z77"/>
    <mergeCell ref="G72:L72"/>
    <mergeCell ref="R72:U72"/>
    <mergeCell ref="W72:X72"/>
    <mergeCell ref="Y72:Z72"/>
    <mergeCell ref="H73:L73"/>
    <mergeCell ref="R73:U73"/>
    <mergeCell ref="W73:X73"/>
    <mergeCell ref="Y73:Z73"/>
    <mergeCell ref="H74:L74"/>
    <mergeCell ref="R74:U74"/>
    <mergeCell ref="W74:X74"/>
    <mergeCell ref="Y74:Z74"/>
    <mergeCell ref="H69:L69"/>
    <mergeCell ref="R69:U69"/>
    <mergeCell ref="W69:X69"/>
    <mergeCell ref="Y69:Z69"/>
    <mergeCell ref="H70:L70"/>
    <mergeCell ref="R70:U70"/>
    <mergeCell ref="W70:X70"/>
    <mergeCell ref="Y70:Z70"/>
    <mergeCell ref="H71:L71"/>
    <mergeCell ref="R71:U71"/>
    <mergeCell ref="W71:X71"/>
    <mergeCell ref="Y71:Z71"/>
    <mergeCell ref="H66:L66"/>
    <mergeCell ref="R66:U66"/>
    <mergeCell ref="W66:X66"/>
    <mergeCell ref="Y66:Z66"/>
    <mergeCell ref="H67:L67"/>
    <mergeCell ref="R67:U67"/>
    <mergeCell ref="W67:X67"/>
    <mergeCell ref="Y67:Z67"/>
    <mergeCell ref="H68:L68"/>
    <mergeCell ref="R68:U68"/>
    <mergeCell ref="W68:X68"/>
    <mergeCell ref="Y68:Z68"/>
    <mergeCell ref="F63:L63"/>
    <mergeCell ref="R63:U63"/>
    <mergeCell ref="W63:X63"/>
    <mergeCell ref="Y63:Z63"/>
    <mergeCell ref="G64:L64"/>
    <mergeCell ref="R64:U64"/>
    <mergeCell ref="W64:X64"/>
    <mergeCell ref="Y64:Z64"/>
    <mergeCell ref="H65:L65"/>
    <mergeCell ref="R65:U65"/>
    <mergeCell ref="W65:X65"/>
    <mergeCell ref="Y65:Z65"/>
    <mergeCell ref="F60:L60"/>
    <mergeCell ref="R60:U60"/>
    <mergeCell ref="W60:X60"/>
    <mergeCell ref="Y60:Z60"/>
    <mergeCell ref="F61:L61"/>
    <mergeCell ref="R61:U61"/>
    <mergeCell ref="W61:X61"/>
    <mergeCell ref="Y61:Z61"/>
    <mergeCell ref="E62:L62"/>
    <mergeCell ref="R62:U62"/>
    <mergeCell ref="W62:X62"/>
    <mergeCell ref="Y62:Z62"/>
    <mergeCell ref="E57:L57"/>
    <mergeCell ref="R57:U57"/>
    <mergeCell ref="W57:X57"/>
    <mergeCell ref="Y57:Z57"/>
    <mergeCell ref="F58:L58"/>
    <mergeCell ref="R58:U58"/>
    <mergeCell ref="W58:X58"/>
    <mergeCell ref="Y58:Z58"/>
    <mergeCell ref="F59:L59"/>
    <mergeCell ref="R59:U59"/>
    <mergeCell ref="W59:X59"/>
    <mergeCell ref="Y59:Z59"/>
    <mergeCell ref="F54:L54"/>
    <mergeCell ref="R54:U54"/>
    <mergeCell ref="W54:X54"/>
    <mergeCell ref="Y54:Z54"/>
    <mergeCell ref="F55:L55"/>
    <mergeCell ref="R55:U55"/>
    <mergeCell ref="W55:X55"/>
    <mergeCell ref="Y55:Z55"/>
    <mergeCell ref="F56:L56"/>
    <mergeCell ref="R56:U56"/>
    <mergeCell ref="W56:X56"/>
    <mergeCell ref="Y56:Z56"/>
    <mergeCell ref="R49:U49"/>
    <mergeCell ref="W49:X49"/>
    <mergeCell ref="Y49:Z49"/>
    <mergeCell ref="R50:U50"/>
    <mergeCell ref="W50:X50"/>
    <mergeCell ref="Y50:Z50"/>
    <mergeCell ref="F53:L53"/>
    <mergeCell ref="R53:U53"/>
    <mergeCell ref="W53:X53"/>
    <mergeCell ref="Y53:Z53"/>
    <mergeCell ref="G50:L50"/>
    <mergeCell ref="G51:L51"/>
    <mergeCell ref="G52:L52"/>
    <mergeCell ref="H49:L49"/>
    <mergeCell ref="R51:U51"/>
    <mergeCell ref="R52:U52"/>
    <mergeCell ref="W51:X51"/>
    <mergeCell ref="Y51:Z51"/>
    <mergeCell ref="W52:X52"/>
    <mergeCell ref="Y52:Z52"/>
    <mergeCell ref="G43:L43"/>
    <mergeCell ref="R43:U43"/>
    <mergeCell ref="W43:X43"/>
    <mergeCell ref="Y43:Z43"/>
    <mergeCell ref="G44:L44"/>
    <mergeCell ref="R44:U44"/>
    <mergeCell ref="W44:X44"/>
    <mergeCell ref="Y44:Z44"/>
    <mergeCell ref="G45:L45"/>
    <mergeCell ref="R45:U45"/>
    <mergeCell ref="W45:X45"/>
    <mergeCell ref="Y45:Z45"/>
    <mergeCell ref="F40:L40"/>
    <mergeCell ref="R40:U40"/>
    <mergeCell ref="W40:X40"/>
    <mergeCell ref="Y40:Z40"/>
    <mergeCell ref="G41:L41"/>
    <mergeCell ref="R41:U41"/>
    <mergeCell ref="W41:X41"/>
    <mergeCell ref="Y41:Z41"/>
    <mergeCell ref="G42:L42"/>
    <mergeCell ref="R42:U42"/>
    <mergeCell ref="W42:X42"/>
    <mergeCell ref="Y42:Z42"/>
    <mergeCell ref="F37:L37"/>
    <mergeCell ref="R37:U37"/>
    <mergeCell ref="W37:X37"/>
    <mergeCell ref="Y37:Z37"/>
    <mergeCell ref="E38:L38"/>
    <mergeCell ref="R38:U38"/>
    <mergeCell ref="W38:X38"/>
    <mergeCell ref="Y38:Z38"/>
    <mergeCell ref="E39:L39"/>
    <mergeCell ref="R39:U39"/>
    <mergeCell ref="W39:X39"/>
    <mergeCell ref="Y39:Z39"/>
    <mergeCell ref="F34:L34"/>
    <mergeCell ref="R34:U34"/>
    <mergeCell ref="W34:X34"/>
    <mergeCell ref="Y34:Z34"/>
    <mergeCell ref="F35:L35"/>
    <mergeCell ref="R35:U35"/>
    <mergeCell ref="W35:X35"/>
    <mergeCell ref="Y35:Z35"/>
    <mergeCell ref="F36:L36"/>
    <mergeCell ref="R36:U36"/>
    <mergeCell ref="W36:X36"/>
    <mergeCell ref="Y36:Z36"/>
    <mergeCell ref="F31:L31"/>
    <mergeCell ref="R31:U31"/>
    <mergeCell ref="W31:X31"/>
    <mergeCell ref="Y31:Z31"/>
    <mergeCell ref="F32:L32"/>
    <mergeCell ref="R32:U32"/>
    <mergeCell ref="W32:X32"/>
    <mergeCell ref="Y32:Z32"/>
    <mergeCell ref="F33:L33"/>
    <mergeCell ref="R33:U33"/>
    <mergeCell ref="W33:X33"/>
    <mergeCell ref="Y33:Z33"/>
    <mergeCell ref="W19:X19"/>
    <mergeCell ref="Y19:Z19"/>
    <mergeCell ref="E20:L20"/>
    <mergeCell ref="R20:U20"/>
    <mergeCell ref="W20:X20"/>
    <mergeCell ref="Y20:Z20"/>
    <mergeCell ref="D26:L26"/>
    <mergeCell ref="R26:U26"/>
    <mergeCell ref="W26:X26"/>
    <mergeCell ref="Y26:Z26"/>
    <mergeCell ref="W3:X6"/>
    <mergeCell ref="V1:V2"/>
    <mergeCell ref="M2:N2"/>
    <mergeCell ref="P2:U2"/>
    <mergeCell ref="P3:P4"/>
    <mergeCell ref="A1:L2"/>
    <mergeCell ref="M1:N1"/>
    <mergeCell ref="P1:U1"/>
    <mergeCell ref="A3:A6"/>
    <mergeCell ref="B3:B6"/>
    <mergeCell ref="C3:L5"/>
    <mergeCell ref="M3:N4"/>
    <mergeCell ref="R3:U6"/>
    <mergeCell ref="O3:O4"/>
    <mergeCell ref="Q4:Q5"/>
    <mergeCell ref="V4:V6"/>
    <mergeCell ref="W15:X15"/>
    <mergeCell ref="W16:X16"/>
    <mergeCell ref="W17:X17"/>
    <mergeCell ref="W18:X18"/>
    <mergeCell ref="Y12:Z12"/>
    <mergeCell ref="Y13:Z13"/>
    <mergeCell ref="Y14:Z14"/>
    <mergeCell ref="Y16:Z16"/>
    <mergeCell ref="Y17:Z17"/>
    <mergeCell ref="R13:U13"/>
    <mergeCell ref="R14:U14"/>
    <mergeCell ref="W7:X7"/>
    <mergeCell ref="W8:X8"/>
    <mergeCell ref="W9:X9"/>
    <mergeCell ref="W10:X10"/>
    <mergeCell ref="W11:X11"/>
    <mergeCell ref="W12:X12"/>
    <mergeCell ref="W13:X13"/>
    <mergeCell ref="W14:X14"/>
    <mergeCell ref="C7:L7"/>
    <mergeCell ref="R7:U7"/>
    <mergeCell ref="M5:N5"/>
    <mergeCell ref="P5:P6"/>
    <mergeCell ref="C10:L10"/>
    <mergeCell ref="R21:U21"/>
    <mergeCell ref="R10:U10"/>
    <mergeCell ref="R11:U11"/>
    <mergeCell ref="R23:U23"/>
    <mergeCell ref="D11:L11"/>
    <mergeCell ref="C8:L8"/>
    <mergeCell ref="C9:L9"/>
    <mergeCell ref="R8:U8"/>
    <mergeCell ref="R9:U9"/>
    <mergeCell ref="E12:L12"/>
    <mergeCell ref="E13:L13"/>
    <mergeCell ref="E14:L14"/>
    <mergeCell ref="E15:L15"/>
    <mergeCell ref="E16:L16"/>
    <mergeCell ref="E17:L17"/>
    <mergeCell ref="R16:U16"/>
    <mergeCell ref="R17:U17"/>
    <mergeCell ref="R15:U15"/>
    <mergeCell ref="R12:U12"/>
    <mergeCell ref="E88:L88"/>
    <mergeCell ref="E89:L89"/>
    <mergeCell ref="E90:L90"/>
    <mergeCell ref="E91:L91"/>
    <mergeCell ref="D87:L87"/>
    <mergeCell ref="R90:U90"/>
    <mergeCell ref="R91:U91"/>
    <mergeCell ref="R87:U87"/>
    <mergeCell ref="R88:U88"/>
    <mergeCell ref="R89:U89"/>
    <mergeCell ref="W87:X87"/>
    <mergeCell ref="W88:X88"/>
    <mergeCell ref="W89:X89"/>
    <mergeCell ref="W90:X90"/>
    <mergeCell ref="W91:X91"/>
    <mergeCell ref="Y89:Z89"/>
    <mergeCell ref="Y90:Z90"/>
    <mergeCell ref="E18:L18"/>
    <mergeCell ref="E21:L21"/>
    <mergeCell ref="E22:L22"/>
    <mergeCell ref="E23:L23"/>
    <mergeCell ref="E24:L24"/>
    <mergeCell ref="E25:L25"/>
    <mergeCell ref="R18:U18"/>
    <mergeCell ref="R22:U22"/>
    <mergeCell ref="E19:L19"/>
    <mergeCell ref="R19:U19"/>
    <mergeCell ref="E27:L27"/>
    <mergeCell ref="R27:U27"/>
    <mergeCell ref="E28:L28"/>
    <mergeCell ref="R28:U28"/>
    <mergeCell ref="E29:L29"/>
    <mergeCell ref="R29:U29"/>
    <mergeCell ref="F30:L30"/>
    <mergeCell ref="R30:U30"/>
    <mergeCell ref="W21:X21"/>
    <mergeCell ref="W22:X22"/>
    <mergeCell ref="W23:X23"/>
    <mergeCell ref="W24:X24"/>
    <mergeCell ref="W25:X25"/>
    <mergeCell ref="W27:X27"/>
    <mergeCell ref="W28:X28"/>
    <mergeCell ref="W29:X29"/>
    <mergeCell ref="W30:X30"/>
    <mergeCell ref="R24:U24"/>
    <mergeCell ref="R25:U25"/>
    <mergeCell ref="Y7:Z7"/>
    <mergeCell ref="Y8:Z8"/>
    <mergeCell ref="Y9:Z9"/>
    <mergeCell ref="Y10:Z10"/>
    <mergeCell ref="AC4:AC5"/>
    <mergeCell ref="Y3:Z6"/>
    <mergeCell ref="Y11:Z11"/>
    <mergeCell ref="Y91:Z91"/>
    <mergeCell ref="Y25:Z25"/>
    <mergeCell ref="Y87:Z87"/>
    <mergeCell ref="Y88:Z88"/>
    <mergeCell ref="Y18:Z18"/>
    <mergeCell ref="Y21:Z21"/>
    <mergeCell ref="Y22:Z22"/>
    <mergeCell ref="Y23:Z23"/>
    <mergeCell ref="Y24:Z24"/>
    <mergeCell ref="Y27:Z27"/>
    <mergeCell ref="Y28:Z28"/>
    <mergeCell ref="Y29:Z29"/>
    <mergeCell ref="Y30:Z30"/>
    <mergeCell ref="Y15:Z15"/>
    <mergeCell ref="AD2:AR2"/>
    <mergeCell ref="AD3:AI3"/>
    <mergeCell ref="AJ3:AR3"/>
    <mergeCell ref="AE4:AE6"/>
    <mergeCell ref="AF4:AF6"/>
    <mergeCell ref="AX4:AX6"/>
    <mergeCell ref="AD4:AD6"/>
    <mergeCell ref="AG4:AG6"/>
    <mergeCell ref="AH4:AH6"/>
    <mergeCell ref="AI4:AI6"/>
    <mergeCell ref="AN4:AN6"/>
    <mergeCell ref="AO4:AQ4"/>
    <mergeCell ref="AR4:AR6"/>
    <mergeCell ref="AT4:AT5"/>
    <mergeCell ref="AU4:AU5"/>
    <mergeCell ref="AV4:AV5"/>
    <mergeCell ref="AW4:AW5"/>
    <mergeCell ref="AJ4:AJ6"/>
    <mergeCell ref="AK4:AK6"/>
    <mergeCell ref="AL4:AL6"/>
    <mergeCell ref="AM4:AM6"/>
  </mergeCells>
  <phoneticPr fontId="5"/>
  <conditionalFormatting sqref="AT1:AT29 AT39 AT86:AT1048576">
    <cfRule type="expression" dxfId="5" priority="43">
      <formula>COUNTIF($AT$1:$AT1,$AT1)&gt;=2</formula>
    </cfRule>
  </conditionalFormatting>
  <conditionalFormatting sqref="AT38">
    <cfRule type="expression" dxfId="4" priority="46">
      <formula>COUNTIF($AT$1:$AT42,$AT38)&gt;=2</formula>
    </cfRule>
  </conditionalFormatting>
  <conditionalFormatting sqref="AT57">
    <cfRule type="expression" dxfId="3" priority="27">
      <formula>COUNTIF($AT$1:$AT57,$AT57)&gt;=2</formula>
    </cfRule>
  </conditionalFormatting>
  <conditionalFormatting sqref="AT62">
    <cfRule type="expression" dxfId="2" priority="22">
      <formula>COUNTIF($AT$1:$AT62,$AT62)&gt;=2</formula>
    </cfRule>
  </conditionalFormatting>
  <conditionalFormatting sqref="AW1:AW37 AW39:AW1048576">
    <cfRule type="expression" dxfId="1" priority="36">
      <formula>COUNTIF($AW$1:$AW1,$AW1)&gt;=2</formula>
    </cfRule>
  </conditionalFormatting>
  <conditionalFormatting sqref="AW38">
    <cfRule type="expression" dxfId="0" priority="45">
      <formula>COUNTIF($AW$1:$AW42,$AW38)&gt;=2</formula>
    </cfRule>
  </conditionalFormatting>
  <dataValidations disablePrompts="1" count="3">
    <dataValidation type="list" allowBlank="1" showInputMessage="1" showErrorMessage="1" sqref="AD10:AD91" xr:uid="{00000000-0002-0000-0500-000000000000}">
      <formula1>"○"</formula1>
    </dataValidation>
    <dataValidation type="list" allowBlank="1" showInputMessage="1" showErrorMessage="1" sqref="AH10:AH91" xr:uid="{00000000-0002-0000-0500-000001000000}">
      <formula1>"数値,整数,文字列,日付,郵便番号,電話番号,メールアドレス,年度"</formula1>
    </dataValidation>
    <dataValidation type="list" allowBlank="1" showInputMessage="1" showErrorMessage="1" sqref="AN10:AN91" xr:uid="{00000000-0002-0000-0500-000002000000}">
      <formula1>"Class, Array, Property, n/a"</formula1>
    </dataValidation>
  </dataValidations>
  <pageMargins left="0.70866141732283472" right="0.70866141732283472" top="0.74803149606299213" bottom="0.74803149606299213" header="0.31496062992125984" footer="0.31496062992125984"/>
  <pageSetup paperSize="9" scale="58" firstPageNumber="2" orientation="landscape"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A4B7BD-73E1-40AB-B83D-B74AB2537EAC}">
  <sheetPr codeName="Sheet7"/>
  <dimension ref="A1:AA33"/>
  <sheetViews>
    <sheetView view="pageBreakPreview" zoomScaleNormal="100" zoomScaleSheetLayoutView="100" workbookViewId="0">
      <selection sqref="A1:L2"/>
    </sheetView>
  </sheetViews>
  <sheetFormatPr defaultColWidth="9" defaultRowHeight="13.5"/>
  <cols>
    <col min="1" max="1" width="4.625" style="115" customWidth="1"/>
    <col min="2" max="2" width="4.5" style="116" customWidth="1"/>
    <col min="3" max="11" width="2.875" style="115" customWidth="1"/>
    <col min="12" max="12" width="16" style="115" customWidth="1"/>
    <col min="13" max="13" width="7.375" style="115" customWidth="1"/>
    <col min="14" max="14" width="7.375" style="117" customWidth="1"/>
    <col min="15" max="15" width="8.125" style="117" customWidth="1"/>
    <col min="16" max="16" width="13.875" style="115" customWidth="1"/>
    <col min="17" max="17" width="6.125" style="115" customWidth="1"/>
    <col min="18" max="20" width="14.875" style="117" customWidth="1"/>
    <col min="21" max="21" width="13.5" style="41" customWidth="1"/>
    <col min="22" max="22" width="16.875" style="115" customWidth="1"/>
    <col min="23" max="23" width="18" style="115" customWidth="1"/>
    <col min="24" max="24" width="8.875" style="115" customWidth="1"/>
    <col min="25" max="25" width="12.625" style="117" customWidth="1"/>
    <col min="26" max="26" width="12" style="117" customWidth="1"/>
    <col min="27" max="16384" width="9" style="115"/>
  </cols>
  <sheetData>
    <row r="1" spans="1:27" s="33" customFormat="1" ht="23.25" customHeight="1">
      <c r="A1" s="248" t="s">
        <v>32</v>
      </c>
      <c r="B1" s="249"/>
      <c r="C1" s="249"/>
      <c r="D1" s="249"/>
      <c r="E1" s="249"/>
      <c r="F1" s="249"/>
      <c r="G1" s="249"/>
      <c r="H1" s="249"/>
      <c r="I1" s="249"/>
      <c r="J1" s="249"/>
      <c r="K1" s="249"/>
      <c r="L1" s="250"/>
      <c r="M1" s="254" t="s">
        <v>33</v>
      </c>
      <c r="N1" s="255"/>
      <c r="O1" s="28"/>
      <c r="P1" s="404" t="s">
        <v>796</v>
      </c>
      <c r="Q1" s="405"/>
      <c r="R1" s="405"/>
      <c r="S1" s="405"/>
      <c r="T1" s="405"/>
      <c r="U1" s="406"/>
      <c r="V1" s="259" t="s">
        <v>31</v>
      </c>
      <c r="W1" s="29"/>
      <c r="X1" s="30" t="s">
        <v>140</v>
      </c>
      <c r="Y1" s="31" t="s">
        <v>794</v>
      </c>
      <c r="Z1" s="32" t="s">
        <v>797</v>
      </c>
    </row>
    <row r="2" spans="1:27" s="33" customFormat="1" ht="23.25" customHeight="1">
      <c r="A2" s="251"/>
      <c r="B2" s="252"/>
      <c r="C2" s="252"/>
      <c r="D2" s="252"/>
      <c r="E2" s="252"/>
      <c r="F2" s="252"/>
      <c r="G2" s="252"/>
      <c r="H2" s="252"/>
      <c r="I2" s="252"/>
      <c r="J2" s="252"/>
      <c r="K2" s="252"/>
      <c r="L2" s="253"/>
      <c r="M2" s="261" t="s">
        <v>34</v>
      </c>
      <c r="N2" s="262"/>
      <c r="O2" s="35"/>
      <c r="P2" s="263"/>
      <c r="Q2" s="264"/>
      <c r="R2" s="264"/>
      <c r="S2" s="264"/>
      <c r="T2" s="264"/>
      <c r="U2" s="265"/>
      <c r="V2" s="260"/>
      <c r="W2" s="36"/>
      <c r="X2" s="37" t="s">
        <v>141</v>
      </c>
      <c r="Y2" s="161" t="s">
        <v>1320</v>
      </c>
      <c r="Z2" s="122" t="s">
        <v>1001</v>
      </c>
    </row>
    <row r="3" spans="1:27" s="41" customFormat="1" ht="21" customHeight="1">
      <c r="A3" s="275" t="s">
        <v>0</v>
      </c>
      <c r="B3" s="279" t="s">
        <v>1</v>
      </c>
      <c r="C3" s="266" t="s">
        <v>2</v>
      </c>
      <c r="D3" s="289"/>
      <c r="E3" s="289"/>
      <c r="F3" s="289"/>
      <c r="G3" s="289"/>
      <c r="H3" s="289"/>
      <c r="I3" s="289"/>
      <c r="J3" s="289"/>
      <c r="K3" s="289"/>
      <c r="L3" s="290"/>
      <c r="M3" s="266" t="s">
        <v>155</v>
      </c>
      <c r="N3" s="297"/>
      <c r="O3" s="333" t="s">
        <v>144</v>
      </c>
      <c r="P3" s="402" t="s">
        <v>135</v>
      </c>
      <c r="Q3" s="39"/>
      <c r="R3" s="266" t="s">
        <v>137</v>
      </c>
      <c r="S3" s="267"/>
      <c r="T3" s="267"/>
      <c r="U3" s="267"/>
      <c r="V3" s="40"/>
      <c r="W3" s="335" t="s">
        <v>142</v>
      </c>
      <c r="X3" s="336"/>
      <c r="Y3" s="323" t="s">
        <v>143</v>
      </c>
      <c r="Z3" s="324"/>
    </row>
    <row r="4" spans="1:27" s="41" customFormat="1" ht="27" customHeight="1">
      <c r="A4" s="276"/>
      <c r="B4" s="280"/>
      <c r="C4" s="291"/>
      <c r="D4" s="292"/>
      <c r="E4" s="292"/>
      <c r="F4" s="292"/>
      <c r="G4" s="292"/>
      <c r="H4" s="292"/>
      <c r="I4" s="292"/>
      <c r="J4" s="292"/>
      <c r="K4" s="292"/>
      <c r="L4" s="293"/>
      <c r="M4" s="298"/>
      <c r="N4" s="299"/>
      <c r="O4" s="334"/>
      <c r="P4" s="403"/>
      <c r="Q4" s="331" t="s">
        <v>139</v>
      </c>
      <c r="R4" s="268"/>
      <c r="S4" s="269"/>
      <c r="T4" s="269"/>
      <c r="U4" s="269"/>
      <c r="V4" s="272" t="s">
        <v>138</v>
      </c>
      <c r="W4" s="337"/>
      <c r="X4" s="338"/>
      <c r="Y4" s="325"/>
      <c r="Z4" s="326"/>
    </row>
    <row r="5" spans="1:27" s="41" customFormat="1" ht="88.5" customHeight="1">
      <c r="A5" s="277"/>
      <c r="B5" s="281"/>
      <c r="C5" s="294"/>
      <c r="D5" s="295"/>
      <c r="E5" s="295"/>
      <c r="F5" s="295"/>
      <c r="G5" s="295"/>
      <c r="H5" s="295"/>
      <c r="I5" s="295"/>
      <c r="J5" s="295"/>
      <c r="K5" s="295"/>
      <c r="L5" s="296"/>
      <c r="M5" s="302" t="s">
        <v>157</v>
      </c>
      <c r="N5" s="303"/>
      <c r="O5" s="45" t="s">
        <v>156</v>
      </c>
      <c r="P5" s="398" t="s">
        <v>136</v>
      </c>
      <c r="Q5" s="332"/>
      <c r="R5" s="268"/>
      <c r="S5" s="269"/>
      <c r="T5" s="269"/>
      <c r="U5" s="269"/>
      <c r="V5" s="273"/>
      <c r="W5" s="337"/>
      <c r="X5" s="338"/>
      <c r="Y5" s="325"/>
      <c r="Z5" s="326"/>
    </row>
    <row r="6" spans="1:27" s="41" customFormat="1" ht="23.25" customHeight="1" thickBot="1">
      <c r="A6" s="278"/>
      <c r="B6" s="282"/>
      <c r="C6" s="47" t="s">
        <v>18</v>
      </c>
      <c r="D6" s="48" t="s">
        <v>20</v>
      </c>
      <c r="E6" s="48" t="s">
        <v>22</v>
      </c>
      <c r="F6" s="48" t="s">
        <v>24</v>
      </c>
      <c r="G6" s="48" t="s">
        <v>25</v>
      </c>
      <c r="H6" s="48" t="s">
        <v>26</v>
      </c>
      <c r="I6" s="48" t="s">
        <v>27</v>
      </c>
      <c r="J6" s="48" t="s">
        <v>28</v>
      </c>
      <c r="K6" s="48" t="s">
        <v>29</v>
      </c>
      <c r="L6" s="49" t="s">
        <v>30</v>
      </c>
      <c r="M6" s="47" t="s">
        <v>3</v>
      </c>
      <c r="N6" s="50" t="s">
        <v>4</v>
      </c>
      <c r="O6" s="51"/>
      <c r="P6" s="399"/>
      <c r="Q6" s="52"/>
      <c r="R6" s="270"/>
      <c r="S6" s="271"/>
      <c r="T6" s="271"/>
      <c r="U6" s="271"/>
      <c r="V6" s="274"/>
      <c r="W6" s="339"/>
      <c r="X6" s="340"/>
      <c r="Y6" s="327"/>
      <c r="Z6" s="328"/>
    </row>
    <row r="7" spans="1:27" s="63" customFormat="1" ht="12" customHeight="1">
      <c r="A7" s="56"/>
      <c r="B7" s="57"/>
      <c r="C7" s="387" t="s">
        <v>35</v>
      </c>
      <c r="D7" s="388"/>
      <c r="E7" s="388"/>
      <c r="F7" s="388"/>
      <c r="G7" s="388"/>
      <c r="H7" s="388"/>
      <c r="I7" s="388"/>
      <c r="J7" s="388"/>
      <c r="K7" s="388"/>
      <c r="L7" s="389"/>
      <c r="M7" s="58"/>
      <c r="N7" s="59"/>
      <c r="O7" s="60"/>
      <c r="P7" s="61"/>
      <c r="Q7" s="59"/>
      <c r="R7" s="286"/>
      <c r="S7" s="287"/>
      <c r="T7" s="287"/>
      <c r="U7" s="288"/>
      <c r="V7" s="62"/>
      <c r="W7" s="224"/>
      <c r="X7" s="225"/>
      <c r="Y7" s="233"/>
      <c r="Z7" s="234"/>
    </row>
    <row r="8" spans="1:27" s="63" customFormat="1" ht="30.6" customHeight="1">
      <c r="A8" s="67"/>
      <c r="B8" s="68"/>
      <c r="C8" s="317" t="s">
        <v>36</v>
      </c>
      <c r="D8" s="318"/>
      <c r="E8" s="318"/>
      <c r="F8" s="318"/>
      <c r="G8" s="318"/>
      <c r="H8" s="318"/>
      <c r="I8" s="318"/>
      <c r="J8" s="318"/>
      <c r="K8" s="318"/>
      <c r="L8" s="319"/>
      <c r="M8" s="69"/>
      <c r="N8" s="70"/>
      <c r="O8" s="71"/>
      <c r="P8" s="72"/>
      <c r="Q8" s="70"/>
      <c r="R8" s="311"/>
      <c r="S8" s="312"/>
      <c r="T8" s="312"/>
      <c r="U8" s="313"/>
      <c r="V8" s="73"/>
      <c r="W8" s="226"/>
      <c r="X8" s="227"/>
      <c r="Y8" s="235"/>
      <c r="Z8" s="236"/>
    </row>
    <row r="9" spans="1:27" s="63" customFormat="1" ht="13.35" customHeight="1">
      <c r="A9" s="74"/>
      <c r="B9" s="75"/>
      <c r="C9" s="314"/>
      <c r="D9" s="315"/>
      <c r="E9" s="315"/>
      <c r="F9" s="315"/>
      <c r="G9" s="315"/>
      <c r="H9" s="315"/>
      <c r="I9" s="315"/>
      <c r="J9" s="315"/>
      <c r="K9" s="315"/>
      <c r="L9" s="316"/>
      <c r="M9" s="76"/>
      <c r="N9" s="77"/>
      <c r="O9" s="78"/>
      <c r="P9" s="79"/>
      <c r="Q9" s="78"/>
      <c r="R9" s="314"/>
      <c r="S9" s="315"/>
      <c r="T9" s="315"/>
      <c r="U9" s="316"/>
      <c r="V9" s="80"/>
      <c r="W9" s="228"/>
      <c r="X9" s="229"/>
      <c r="Y9" s="237"/>
      <c r="Z9" s="238"/>
    </row>
    <row r="10" spans="1:27" s="63" customFormat="1" ht="24.75" customHeight="1">
      <c r="A10" s="82" t="s">
        <v>18</v>
      </c>
      <c r="B10" s="127" t="s">
        <v>798</v>
      </c>
      <c r="C10" s="187" t="s">
        <v>799</v>
      </c>
      <c r="D10" s="202"/>
      <c r="E10" s="202"/>
      <c r="F10" s="202"/>
      <c r="G10" s="202"/>
      <c r="H10" s="202"/>
      <c r="I10" s="202"/>
      <c r="J10" s="202"/>
      <c r="K10" s="202"/>
      <c r="L10" s="203"/>
      <c r="M10" s="85" t="s">
        <v>133</v>
      </c>
      <c r="N10" s="86" t="s">
        <v>133</v>
      </c>
      <c r="O10" s="87"/>
      <c r="P10" s="88"/>
      <c r="Q10" s="87"/>
      <c r="R10" s="195"/>
      <c r="S10" s="196"/>
      <c r="T10" s="196"/>
      <c r="U10" s="197"/>
      <c r="V10" s="135" t="s">
        <v>1100</v>
      </c>
      <c r="W10" s="171" t="s">
        <v>800</v>
      </c>
      <c r="X10" s="172"/>
      <c r="Y10" s="163"/>
      <c r="Z10" s="164"/>
      <c r="AA10" s="132"/>
    </row>
    <row r="11" spans="1:27" s="63" customFormat="1" ht="12">
      <c r="A11" s="82" t="s">
        <v>19</v>
      </c>
      <c r="B11" s="127" t="s">
        <v>801</v>
      </c>
      <c r="C11" s="94"/>
      <c r="D11" s="239" t="s">
        <v>37</v>
      </c>
      <c r="E11" s="188"/>
      <c r="F11" s="188"/>
      <c r="G11" s="188"/>
      <c r="H11" s="188"/>
      <c r="I11" s="188"/>
      <c r="J11" s="188"/>
      <c r="K11" s="188"/>
      <c r="L11" s="189"/>
      <c r="M11" s="85" t="s">
        <v>133</v>
      </c>
      <c r="N11" s="86" t="s">
        <v>133</v>
      </c>
      <c r="O11" s="87"/>
      <c r="P11" s="88"/>
      <c r="Q11" s="87"/>
      <c r="R11" s="195"/>
      <c r="S11" s="196"/>
      <c r="T11" s="196"/>
      <c r="U11" s="197"/>
      <c r="V11" s="89"/>
      <c r="W11" s="171" t="s">
        <v>802</v>
      </c>
      <c r="X11" s="172"/>
      <c r="Y11" s="163"/>
      <c r="Z11" s="164"/>
    </row>
    <row r="12" spans="1:27" s="123" customFormat="1" ht="12">
      <c r="A12" s="82" t="s">
        <v>21</v>
      </c>
      <c r="B12" s="127" t="s">
        <v>803</v>
      </c>
      <c r="C12" s="94"/>
      <c r="D12" s="69"/>
      <c r="E12" s="195" t="s">
        <v>38</v>
      </c>
      <c r="F12" s="196"/>
      <c r="G12" s="196"/>
      <c r="H12" s="196"/>
      <c r="I12" s="196"/>
      <c r="J12" s="196"/>
      <c r="K12" s="196"/>
      <c r="L12" s="197"/>
      <c r="M12" s="85" t="s">
        <v>133</v>
      </c>
      <c r="N12" s="86" t="s">
        <v>133</v>
      </c>
      <c r="O12" s="86" t="s">
        <v>154</v>
      </c>
      <c r="P12" s="88" t="s">
        <v>125</v>
      </c>
      <c r="Q12" s="87" t="s">
        <v>1000</v>
      </c>
      <c r="R12" s="195"/>
      <c r="S12" s="196"/>
      <c r="T12" s="196"/>
      <c r="U12" s="197"/>
      <c r="V12" s="89"/>
      <c r="W12" s="171" t="s">
        <v>362</v>
      </c>
      <c r="X12" s="172"/>
      <c r="Y12" s="400"/>
      <c r="Z12" s="401"/>
    </row>
    <row r="13" spans="1:27" s="63" customFormat="1" ht="12">
      <c r="A13" s="82" t="s">
        <v>23</v>
      </c>
      <c r="B13" s="127" t="s">
        <v>803</v>
      </c>
      <c r="C13" s="94"/>
      <c r="D13" s="69"/>
      <c r="E13" s="195" t="s">
        <v>39</v>
      </c>
      <c r="F13" s="196"/>
      <c r="G13" s="196"/>
      <c r="H13" s="196"/>
      <c r="I13" s="196"/>
      <c r="J13" s="196"/>
      <c r="K13" s="196"/>
      <c r="L13" s="197"/>
      <c r="M13" s="85" t="s">
        <v>133</v>
      </c>
      <c r="N13" s="86" t="s">
        <v>133</v>
      </c>
      <c r="O13" s="87" t="s">
        <v>323</v>
      </c>
      <c r="P13" s="88" t="s">
        <v>158</v>
      </c>
      <c r="Q13" s="87" t="s">
        <v>319</v>
      </c>
      <c r="R13" s="195" t="s">
        <v>218</v>
      </c>
      <c r="S13" s="196"/>
      <c r="T13" s="196"/>
      <c r="U13" s="197"/>
      <c r="V13" s="89"/>
      <c r="W13" s="171" t="s">
        <v>178</v>
      </c>
      <c r="X13" s="172"/>
      <c r="Y13" s="185"/>
      <c r="Z13" s="186"/>
    </row>
    <row r="14" spans="1:27" s="63" customFormat="1" ht="13.35" customHeight="1">
      <c r="A14" s="82" t="s">
        <v>159</v>
      </c>
      <c r="B14" s="127" t="s">
        <v>803</v>
      </c>
      <c r="C14" s="69"/>
      <c r="D14" s="95"/>
      <c r="E14" s="195" t="s">
        <v>507</v>
      </c>
      <c r="F14" s="196"/>
      <c r="G14" s="196"/>
      <c r="H14" s="196"/>
      <c r="I14" s="196"/>
      <c r="J14" s="196"/>
      <c r="K14" s="196"/>
      <c r="L14" s="197"/>
      <c r="M14" s="85" t="s">
        <v>133</v>
      </c>
      <c r="N14" s="86" t="s">
        <v>133</v>
      </c>
      <c r="O14" s="86" t="s">
        <v>154</v>
      </c>
      <c r="P14" s="88" t="s">
        <v>126</v>
      </c>
      <c r="Q14" s="85" t="s">
        <v>319</v>
      </c>
      <c r="R14" s="195" t="s">
        <v>220</v>
      </c>
      <c r="S14" s="196"/>
      <c r="T14" s="196"/>
      <c r="U14" s="197"/>
      <c r="V14" s="89"/>
      <c r="W14" s="171" t="s">
        <v>204</v>
      </c>
      <c r="X14" s="172"/>
      <c r="Y14" s="163"/>
      <c r="Z14" s="164"/>
    </row>
    <row r="15" spans="1:27" s="63" customFormat="1" ht="12">
      <c r="A15" s="82" t="s">
        <v>160</v>
      </c>
      <c r="B15" s="127" t="s">
        <v>803</v>
      </c>
      <c r="C15" s="94"/>
      <c r="D15" s="69"/>
      <c r="E15" s="195" t="s">
        <v>228</v>
      </c>
      <c r="F15" s="196"/>
      <c r="G15" s="196"/>
      <c r="H15" s="196"/>
      <c r="I15" s="196"/>
      <c r="J15" s="196"/>
      <c r="K15" s="196"/>
      <c r="L15" s="197"/>
      <c r="M15" s="85" t="s">
        <v>128</v>
      </c>
      <c r="N15" s="86" t="s">
        <v>128</v>
      </c>
      <c r="O15" s="86" t="s">
        <v>487</v>
      </c>
      <c r="P15" s="88" t="s">
        <v>410</v>
      </c>
      <c r="Q15" s="87" t="s">
        <v>61</v>
      </c>
      <c r="R15" s="168"/>
      <c r="S15" s="169"/>
      <c r="T15" s="169"/>
      <c r="U15" s="170"/>
      <c r="V15" s="89"/>
      <c r="W15" s="171" t="s">
        <v>501</v>
      </c>
      <c r="X15" s="172"/>
      <c r="Y15" s="246"/>
      <c r="Z15" s="247"/>
    </row>
    <row r="16" spans="1:27" s="63" customFormat="1" ht="12">
      <c r="A16" s="82" t="s">
        <v>161</v>
      </c>
      <c r="B16" s="127" t="s">
        <v>803</v>
      </c>
      <c r="C16" s="94"/>
      <c r="D16" s="69"/>
      <c r="E16" s="195" t="s">
        <v>40</v>
      </c>
      <c r="F16" s="196"/>
      <c r="G16" s="196"/>
      <c r="H16" s="196"/>
      <c r="I16" s="196"/>
      <c r="J16" s="196"/>
      <c r="K16" s="196"/>
      <c r="L16" s="197"/>
      <c r="M16" s="85" t="s">
        <v>128</v>
      </c>
      <c r="N16" s="86" t="s">
        <v>128</v>
      </c>
      <c r="O16" s="86" t="s">
        <v>488</v>
      </c>
      <c r="P16" s="88" t="s">
        <v>125</v>
      </c>
      <c r="Q16" s="87" t="s">
        <v>61</v>
      </c>
      <c r="R16" s="195"/>
      <c r="S16" s="196"/>
      <c r="T16" s="196"/>
      <c r="U16" s="197"/>
      <c r="V16" s="89"/>
      <c r="W16" s="171" t="s">
        <v>181</v>
      </c>
      <c r="X16" s="172"/>
      <c r="Y16" s="163"/>
      <c r="Z16" s="164"/>
    </row>
    <row r="17" spans="1:26" s="63" customFormat="1" ht="12">
      <c r="A17" s="82" t="s">
        <v>162</v>
      </c>
      <c r="B17" s="127" t="s">
        <v>803</v>
      </c>
      <c r="C17" s="94"/>
      <c r="D17" s="69"/>
      <c r="E17" s="239" t="s">
        <v>804</v>
      </c>
      <c r="F17" s="188"/>
      <c r="G17" s="188"/>
      <c r="H17" s="188"/>
      <c r="I17" s="188"/>
      <c r="J17" s="188"/>
      <c r="K17" s="188"/>
      <c r="L17" s="189"/>
      <c r="M17" s="85" t="s">
        <v>128</v>
      </c>
      <c r="N17" s="86" t="s">
        <v>128</v>
      </c>
      <c r="O17" s="86" t="s">
        <v>487</v>
      </c>
      <c r="P17" s="88" t="s">
        <v>410</v>
      </c>
      <c r="Q17" s="87" t="s">
        <v>61</v>
      </c>
      <c r="R17" s="168"/>
      <c r="S17" s="169"/>
      <c r="T17" s="169"/>
      <c r="U17" s="170"/>
      <c r="V17" s="89"/>
      <c r="W17" s="171" t="s">
        <v>805</v>
      </c>
      <c r="X17" s="172"/>
      <c r="Y17" s="246"/>
      <c r="Z17" s="247"/>
    </row>
    <row r="18" spans="1:26" s="63" customFormat="1" ht="12">
      <c r="A18" s="82" t="s">
        <v>5</v>
      </c>
      <c r="B18" s="127" t="s">
        <v>803</v>
      </c>
      <c r="C18" s="94"/>
      <c r="D18" s="69"/>
      <c r="E18" s="239" t="s">
        <v>806</v>
      </c>
      <c r="F18" s="188"/>
      <c r="G18" s="188"/>
      <c r="H18" s="188"/>
      <c r="I18" s="188"/>
      <c r="J18" s="188"/>
      <c r="K18" s="188"/>
      <c r="L18" s="189"/>
      <c r="M18" s="85" t="s">
        <v>128</v>
      </c>
      <c r="N18" s="86" t="s">
        <v>128</v>
      </c>
      <c r="O18" s="86" t="s">
        <v>488</v>
      </c>
      <c r="P18" s="88" t="s">
        <v>125</v>
      </c>
      <c r="Q18" s="87" t="s">
        <v>61</v>
      </c>
      <c r="R18" s="195"/>
      <c r="S18" s="196"/>
      <c r="T18" s="196"/>
      <c r="U18" s="197"/>
      <c r="V18" s="89"/>
      <c r="W18" s="171" t="s">
        <v>807</v>
      </c>
      <c r="X18" s="172"/>
      <c r="Y18" s="163"/>
      <c r="Z18" s="164"/>
    </row>
    <row r="19" spans="1:26" s="63" customFormat="1" ht="12">
      <c r="A19" s="82" t="s">
        <v>6</v>
      </c>
      <c r="B19" s="127" t="s">
        <v>803</v>
      </c>
      <c r="C19" s="94"/>
      <c r="D19" s="69"/>
      <c r="E19" s="195" t="s">
        <v>808</v>
      </c>
      <c r="F19" s="196"/>
      <c r="G19" s="196"/>
      <c r="H19" s="196"/>
      <c r="I19" s="196"/>
      <c r="J19" s="196"/>
      <c r="K19" s="196"/>
      <c r="L19" s="197"/>
      <c r="M19" s="85" t="s">
        <v>128</v>
      </c>
      <c r="N19" s="86" t="s">
        <v>128</v>
      </c>
      <c r="O19" s="86" t="s">
        <v>487</v>
      </c>
      <c r="P19" s="88" t="s">
        <v>125</v>
      </c>
      <c r="Q19" s="87" t="s">
        <v>61</v>
      </c>
      <c r="R19" s="195"/>
      <c r="S19" s="196"/>
      <c r="T19" s="196"/>
      <c r="U19" s="197"/>
      <c r="V19" s="89"/>
      <c r="W19" s="171" t="s">
        <v>809</v>
      </c>
      <c r="X19" s="172"/>
      <c r="Y19" s="163"/>
      <c r="Z19" s="164"/>
    </row>
    <row r="20" spans="1:26" s="63" customFormat="1" ht="12">
      <c r="A20" s="82" t="s">
        <v>7</v>
      </c>
      <c r="B20" s="127" t="s">
        <v>803</v>
      </c>
      <c r="C20" s="94"/>
      <c r="D20" s="69"/>
      <c r="E20" s="195" t="s">
        <v>242</v>
      </c>
      <c r="F20" s="196"/>
      <c r="G20" s="196"/>
      <c r="H20" s="196"/>
      <c r="I20" s="196"/>
      <c r="J20" s="196"/>
      <c r="K20" s="196"/>
      <c r="L20" s="197"/>
      <c r="M20" s="85" t="s">
        <v>128</v>
      </c>
      <c r="N20" s="86" t="s">
        <v>128</v>
      </c>
      <c r="O20" s="86" t="s">
        <v>487</v>
      </c>
      <c r="P20" s="88" t="s">
        <v>410</v>
      </c>
      <c r="Q20" s="87" t="s">
        <v>61</v>
      </c>
      <c r="R20" s="195"/>
      <c r="S20" s="196"/>
      <c r="T20" s="196"/>
      <c r="U20" s="197"/>
      <c r="V20" s="89"/>
      <c r="W20" s="171" t="s">
        <v>810</v>
      </c>
      <c r="X20" s="172"/>
      <c r="Y20" s="163"/>
      <c r="Z20" s="164"/>
    </row>
    <row r="21" spans="1:26" s="63" customFormat="1" ht="12">
      <c r="A21" s="82" t="s">
        <v>8</v>
      </c>
      <c r="B21" s="127" t="s">
        <v>803</v>
      </c>
      <c r="C21" s="94"/>
      <c r="D21" s="69"/>
      <c r="E21" s="195" t="s">
        <v>489</v>
      </c>
      <c r="F21" s="196"/>
      <c r="G21" s="196"/>
      <c r="H21" s="196"/>
      <c r="I21" s="196"/>
      <c r="J21" s="196"/>
      <c r="K21" s="196"/>
      <c r="L21" s="197"/>
      <c r="M21" s="85" t="s">
        <v>128</v>
      </c>
      <c r="N21" s="86" t="s">
        <v>128</v>
      </c>
      <c r="O21" s="86" t="s">
        <v>488</v>
      </c>
      <c r="P21" s="88" t="s">
        <v>125</v>
      </c>
      <c r="Q21" s="87" t="s">
        <v>61</v>
      </c>
      <c r="R21" s="195"/>
      <c r="S21" s="196"/>
      <c r="T21" s="196"/>
      <c r="U21" s="197"/>
      <c r="V21" s="89"/>
      <c r="W21" s="171" t="s">
        <v>811</v>
      </c>
      <c r="X21" s="172"/>
      <c r="Y21" s="163"/>
      <c r="Z21" s="164"/>
    </row>
    <row r="22" spans="1:26" s="63" customFormat="1" ht="12">
      <c r="A22" s="82" t="s">
        <v>9</v>
      </c>
      <c r="B22" s="127" t="s">
        <v>803</v>
      </c>
      <c r="C22" s="69"/>
      <c r="D22" s="124"/>
      <c r="E22" s="239" t="s">
        <v>496</v>
      </c>
      <c r="F22" s="188"/>
      <c r="G22" s="188"/>
      <c r="H22" s="188"/>
      <c r="I22" s="188"/>
      <c r="J22" s="188"/>
      <c r="K22" s="188"/>
      <c r="L22" s="189"/>
      <c r="M22" s="85" t="s">
        <v>133</v>
      </c>
      <c r="N22" s="86" t="s">
        <v>133</v>
      </c>
      <c r="O22" s="86" t="s">
        <v>487</v>
      </c>
      <c r="P22" s="88" t="s">
        <v>125</v>
      </c>
      <c r="Q22" s="87" t="s">
        <v>202</v>
      </c>
      <c r="R22" s="195"/>
      <c r="S22" s="196"/>
      <c r="T22" s="196"/>
      <c r="U22" s="197"/>
      <c r="V22" s="89"/>
      <c r="W22" s="171" t="s">
        <v>500</v>
      </c>
      <c r="X22" s="172"/>
      <c r="Y22" s="163"/>
      <c r="Z22" s="164"/>
    </row>
    <row r="23" spans="1:26" s="63" customFormat="1" ht="12">
      <c r="A23" s="82" t="s">
        <v>10</v>
      </c>
      <c r="B23" s="127" t="s">
        <v>803</v>
      </c>
      <c r="C23" s="69"/>
      <c r="D23" s="124"/>
      <c r="E23" s="239" t="s">
        <v>1272</v>
      </c>
      <c r="F23" s="188"/>
      <c r="G23" s="188"/>
      <c r="H23" s="188"/>
      <c r="I23" s="188"/>
      <c r="J23" s="188"/>
      <c r="K23" s="188"/>
      <c r="L23" s="189"/>
      <c r="M23" s="85" t="s">
        <v>133</v>
      </c>
      <c r="N23" s="86" t="s">
        <v>133</v>
      </c>
      <c r="O23" s="86" t="s">
        <v>488</v>
      </c>
      <c r="P23" s="88" t="s">
        <v>158</v>
      </c>
      <c r="Q23" s="87" t="s">
        <v>834</v>
      </c>
      <c r="R23" s="195" t="s">
        <v>1274</v>
      </c>
      <c r="S23" s="196"/>
      <c r="T23" s="196"/>
      <c r="U23" s="197"/>
      <c r="V23" s="89"/>
      <c r="W23" s="171" t="s">
        <v>1273</v>
      </c>
      <c r="X23" s="172"/>
      <c r="Y23" s="163"/>
      <c r="Z23" s="164"/>
    </row>
    <row r="24" spans="1:26" s="63" customFormat="1" ht="75" customHeight="1">
      <c r="A24" s="82" t="s">
        <v>11</v>
      </c>
      <c r="B24" s="127" t="s">
        <v>801</v>
      </c>
      <c r="C24" s="94"/>
      <c r="D24" s="239" t="s">
        <v>812</v>
      </c>
      <c r="E24" s="188"/>
      <c r="F24" s="188"/>
      <c r="G24" s="188"/>
      <c r="H24" s="188"/>
      <c r="I24" s="188"/>
      <c r="J24" s="188"/>
      <c r="K24" s="188"/>
      <c r="L24" s="189"/>
      <c r="M24" s="85" t="s">
        <v>322</v>
      </c>
      <c r="N24" s="85" t="s">
        <v>322</v>
      </c>
      <c r="O24" s="87"/>
      <c r="P24" s="88"/>
      <c r="Q24" s="87"/>
      <c r="R24" s="168" t="s">
        <v>1319</v>
      </c>
      <c r="S24" s="196"/>
      <c r="T24" s="196"/>
      <c r="U24" s="197"/>
      <c r="V24" s="89"/>
      <c r="W24" s="171" t="s">
        <v>813</v>
      </c>
      <c r="X24" s="172"/>
      <c r="Y24" s="185"/>
      <c r="Z24" s="186"/>
    </row>
    <row r="25" spans="1:26" s="63" customFormat="1" ht="12">
      <c r="A25" s="82" t="s">
        <v>12</v>
      </c>
      <c r="B25" s="127" t="s">
        <v>803</v>
      </c>
      <c r="C25" s="94"/>
      <c r="D25" s="94"/>
      <c r="E25" s="239" t="s">
        <v>814</v>
      </c>
      <c r="F25" s="196"/>
      <c r="G25" s="196"/>
      <c r="H25" s="196"/>
      <c r="I25" s="196"/>
      <c r="J25" s="196"/>
      <c r="K25" s="196"/>
      <c r="L25" s="197"/>
      <c r="M25" s="85" t="s">
        <v>133</v>
      </c>
      <c r="N25" s="86" t="s">
        <v>336</v>
      </c>
      <c r="O25" s="87"/>
      <c r="P25" s="88"/>
      <c r="Q25" s="87"/>
      <c r="R25" s="195"/>
      <c r="S25" s="196"/>
      <c r="T25" s="196"/>
      <c r="U25" s="197"/>
      <c r="V25" s="89"/>
      <c r="W25" s="171" t="s">
        <v>815</v>
      </c>
      <c r="X25" s="172"/>
      <c r="Y25" s="185"/>
      <c r="Z25" s="186"/>
    </row>
    <row r="26" spans="1:26" s="63" customFormat="1" ht="291.60000000000002" customHeight="1">
      <c r="A26" s="82" t="s">
        <v>13</v>
      </c>
      <c r="B26" s="127" t="s">
        <v>816</v>
      </c>
      <c r="C26" s="69"/>
      <c r="D26" s="69"/>
      <c r="E26" s="95"/>
      <c r="F26" s="179" t="s">
        <v>1275</v>
      </c>
      <c r="G26" s="180"/>
      <c r="H26" s="180"/>
      <c r="I26" s="180"/>
      <c r="J26" s="180"/>
      <c r="K26" s="180"/>
      <c r="L26" s="181"/>
      <c r="M26" s="85" t="s">
        <v>133</v>
      </c>
      <c r="N26" s="86" t="s">
        <v>133</v>
      </c>
      <c r="O26" s="86" t="s">
        <v>154</v>
      </c>
      <c r="P26" s="88" t="s">
        <v>125</v>
      </c>
      <c r="Q26" s="87" t="s">
        <v>202</v>
      </c>
      <c r="R26" s="168" t="s">
        <v>1358</v>
      </c>
      <c r="S26" s="169"/>
      <c r="T26" s="169"/>
      <c r="U26" s="170"/>
      <c r="V26" s="89"/>
      <c r="W26" s="171" t="s">
        <v>1276</v>
      </c>
      <c r="X26" s="172"/>
      <c r="Y26" s="163"/>
      <c r="Z26" s="164"/>
    </row>
    <row r="27" spans="1:26" s="63" customFormat="1" ht="332.1" customHeight="1">
      <c r="A27" s="82" t="s">
        <v>14</v>
      </c>
      <c r="B27" s="127" t="s">
        <v>816</v>
      </c>
      <c r="C27" s="69"/>
      <c r="D27" s="69"/>
      <c r="E27" s="95"/>
      <c r="F27" s="179" t="s">
        <v>1277</v>
      </c>
      <c r="G27" s="180"/>
      <c r="H27" s="180"/>
      <c r="I27" s="180"/>
      <c r="J27" s="180"/>
      <c r="K27" s="180"/>
      <c r="L27" s="181"/>
      <c r="M27" s="85" t="s">
        <v>133</v>
      </c>
      <c r="N27" s="86" t="s">
        <v>133</v>
      </c>
      <c r="O27" s="86" t="s">
        <v>154</v>
      </c>
      <c r="P27" s="88" t="s">
        <v>125</v>
      </c>
      <c r="Q27" s="87" t="s">
        <v>202</v>
      </c>
      <c r="R27" s="168" t="s">
        <v>1359</v>
      </c>
      <c r="S27" s="169"/>
      <c r="T27" s="169"/>
      <c r="U27" s="170"/>
      <c r="V27" s="89"/>
      <c r="W27" s="171" t="s">
        <v>817</v>
      </c>
      <c r="X27" s="172"/>
      <c r="Y27" s="163"/>
      <c r="Z27" s="164"/>
    </row>
    <row r="28" spans="1:26" s="63" customFormat="1" ht="24.75" customHeight="1">
      <c r="A28" s="82" t="s">
        <v>15</v>
      </c>
      <c r="B28" s="127" t="s">
        <v>816</v>
      </c>
      <c r="C28" s="69"/>
      <c r="D28" s="69"/>
      <c r="E28" s="95"/>
      <c r="F28" s="190" t="s">
        <v>818</v>
      </c>
      <c r="G28" s="191"/>
      <c r="H28" s="191"/>
      <c r="I28" s="191"/>
      <c r="J28" s="191"/>
      <c r="K28" s="191"/>
      <c r="L28" s="192"/>
      <c r="M28" s="85" t="s">
        <v>133</v>
      </c>
      <c r="N28" s="86" t="s">
        <v>133</v>
      </c>
      <c r="O28" s="86" t="s">
        <v>163</v>
      </c>
      <c r="P28" s="88" t="s">
        <v>125</v>
      </c>
      <c r="Q28" s="87" t="s">
        <v>453</v>
      </c>
      <c r="R28" s="168" t="s">
        <v>819</v>
      </c>
      <c r="S28" s="169"/>
      <c r="T28" s="169"/>
      <c r="U28" s="170"/>
      <c r="V28" s="89"/>
      <c r="W28" s="171" t="s">
        <v>820</v>
      </c>
      <c r="X28" s="172"/>
      <c r="Y28" s="163"/>
      <c r="Z28" s="164"/>
    </row>
    <row r="29" spans="1:26" s="63" customFormat="1" ht="38.1" customHeight="1">
      <c r="A29" s="82" t="s">
        <v>16</v>
      </c>
      <c r="B29" s="127" t="s">
        <v>816</v>
      </c>
      <c r="C29" s="69"/>
      <c r="D29" s="69"/>
      <c r="E29" s="95"/>
      <c r="F29" s="415" t="s">
        <v>821</v>
      </c>
      <c r="G29" s="416"/>
      <c r="H29" s="416"/>
      <c r="I29" s="416"/>
      <c r="J29" s="416"/>
      <c r="K29" s="416"/>
      <c r="L29" s="417"/>
      <c r="M29" s="128" t="s">
        <v>133</v>
      </c>
      <c r="N29" s="129" t="s">
        <v>133</v>
      </c>
      <c r="O29" s="129" t="s">
        <v>163</v>
      </c>
      <c r="P29" s="130" t="s">
        <v>125</v>
      </c>
      <c r="Q29" s="98" t="s">
        <v>453</v>
      </c>
      <c r="R29" s="187" t="s">
        <v>822</v>
      </c>
      <c r="S29" s="188"/>
      <c r="T29" s="188"/>
      <c r="U29" s="189"/>
      <c r="V29" s="125"/>
      <c r="W29" s="193" t="s">
        <v>823</v>
      </c>
      <c r="X29" s="194"/>
      <c r="Y29" s="359"/>
      <c r="Z29" s="360"/>
    </row>
    <row r="30" spans="1:26" s="63" customFormat="1" ht="13.35" customHeight="1">
      <c r="A30" s="82" t="s">
        <v>17</v>
      </c>
      <c r="B30" s="127" t="s">
        <v>816</v>
      </c>
      <c r="C30" s="69"/>
      <c r="D30" s="69"/>
      <c r="E30" s="95"/>
      <c r="F30" s="179" t="s">
        <v>824</v>
      </c>
      <c r="G30" s="180"/>
      <c r="H30" s="180"/>
      <c r="I30" s="180"/>
      <c r="J30" s="180"/>
      <c r="K30" s="180"/>
      <c r="L30" s="181"/>
      <c r="M30" s="85" t="s">
        <v>133</v>
      </c>
      <c r="N30" s="86" t="s">
        <v>133</v>
      </c>
      <c r="O30" s="87" t="s">
        <v>323</v>
      </c>
      <c r="P30" s="88" t="s">
        <v>158</v>
      </c>
      <c r="Q30" s="87" t="s">
        <v>319</v>
      </c>
      <c r="R30" s="195" t="s">
        <v>218</v>
      </c>
      <c r="S30" s="196"/>
      <c r="T30" s="196"/>
      <c r="U30" s="197"/>
      <c r="V30" s="89"/>
      <c r="W30" s="171" t="s">
        <v>825</v>
      </c>
      <c r="X30" s="172"/>
      <c r="Y30" s="163"/>
      <c r="Z30" s="164"/>
    </row>
    <row r="31" spans="1:26" s="63" customFormat="1" ht="13.35" customHeight="1">
      <c r="A31" s="82" t="s">
        <v>145</v>
      </c>
      <c r="B31" s="127" t="s">
        <v>816</v>
      </c>
      <c r="C31" s="69"/>
      <c r="D31" s="69"/>
      <c r="E31" s="95"/>
      <c r="F31" s="179" t="s">
        <v>826</v>
      </c>
      <c r="G31" s="180"/>
      <c r="H31" s="180"/>
      <c r="I31" s="180"/>
      <c r="J31" s="180"/>
      <c r="K31" s="180"/>
      <c r="L31" s="181"/>
      <c r="M31" s="85" t="s">
        <v>133</v>
      </c>
      <c r="N31" s="86" t="s">
        <v>133</v>
      </c>
      <c r="O31" s="87" t="s">
        <v>323</v>
      </c>
      <c r="P31" s="88" t="s">
        <v>125</v>
      </c>
      <c r="Q31" s="87" t="s">
        <v>202</v>
      </c>
      <c r="R31" s="168" t="s">
        <v>826</v>
      </c>
      <c r="S31" s="169"/>
      <c r="T31" s="169"/>
      <c r="U31" s="170"/>
      <c r="V31" s="89"/>
      <c r="W31" s="171" t="s">
        <v>827</v>
      </c>
      <c r="X31" s="172"/>
      <c r="Y31" s="163"/>
      <c r="Z31" s="164"/>
    </row>
    <row r="32" spans="1:26" s="63" customFormat="1" ht="12" customHeight="1">
      <c r="A32" s="82" t="s">
        <v>146</v>
      </c>
      <c r="B32" s="127" t="s">
        <v>816</v>
      </c>
      <c r="C32" s="69"/>
      <c r="D32" s="69"/>
      <c r="E32" s="95"/>
      <c r="F32" s="190" t="s">
        <v>828</v>
      </c>
      <c r="G32" s="191"/>
      <c r="H32" s="191"/>
      <c r="I32" s="191"/>
      <c r="J32" s="191"/>
      <c r="K32" s="191"/>
      <c r="L32" s="192"/>
      <c r="M32" s="85" t="s">
        <v>133</v>
      </c>
      <c r="N32" s="86" t="s">
        <v>133</v>
      </c>
      <c r="O32" s="86" t="s">
        <v>163</v>
      </c>
      <c r="P32" s="88" t="s">
        <v>125</v>
      </c>
      <c r="Q32" s="87" t="s">
        <v>316</v>
      </c>
      <c r="R32" s="168" t="s">
        <v>828</v>
      </c>
      <c r="S32" s="169"/>
      <c r="T32" s="169"/>
      <c r="U32" s="170"/>
      <c r="V32" s="89"/>
      <c r="W32" s="171" t="s">
        <v>829</v>
      </c>
      <c r="X32" s="172"/>
      <c r="Y32" s="163"/>
      <c r="Z32" s="164"/>
    </row>
    <row r="33" spans="1:26" s="63" customFormat="1" ht="12.6" customHeight="1" thickBot="1">
      <c r="A33" s="82" t="s">
        <v>147</v>
      </c>
      <c r="B33" s="131" t="s">
        <v>816</v>
      </c>
      <c r="C33" s="109"/>
      <c r="D33" s="109"/>
      <c r="E33" s="126"/>
      <c r="F33" s="418" t="s">
        <v>830</v>
      </c>
      <c r="G33" s="419"/>
      <c r="H33" s="419"/>
      <c r="I33" s="419"/>
      <c r="J33" s="419"/>
      <c r="K33" s="419"/>
      <c r="L33" s="420"/>
      <c r="M33" s="110" t="s">
        <v>133</v>
      </c>
      <c r="N33" s="111" t="s">
        <v>133</v>
      </c>
      <c r="O33" s="113" t="s">
        <v>323</v>
      </c>
      <c r="P33" s="112" t="s">
        <v>158</v>
      </c>
      <c r="Q33" s="113" t="s">
        <v>319</v>
      </c>
      <c r="R33" s="230" t="s">
        <v>218</v>
      </c>
      <c r="S33" s="231"/>
      <c r="T33" s="231"/>
      <c r="U33" s="232"/>
      <c r="V33" s="114"/>
      <c r="W33" s="394" t="s">
        <v>831</v>
      </c>
      <c r="X33" s="395"/>
      <c r="Y33" s="392"/>
      <c r="Z33" s="393"/>
    </row>
  </sheetData>
  <mergeCells count="127">
    <mergeCell ref="F32:L32"/>
    <mergeCell ref="R32:U32"/>
    <mergeCell ref="W32:X32"/>
    <mergeCell ref="Y32:Z32"/>
    <mergeCell ref="F33:L33"/>
    <mergeCell ref="R33:U33"/>
    <mergeCell ref="W33:X33"/>
    <mergeCell ref="Y33:Z33"/>
    <mergeCell ref="F30:L30"/>
    <mergeCell ref="R30:U30"/>
    <mergeCell ref="W30:X30"/>
    <mergeCell ref="Y30:Z30"/>
    <mergeCell ref="F31:L31"/>
    <mergeCell ref="R31:U31"/>
    <mergeCell ref="W31:X31"/>
    <mergeCell ref="Y31:Z31"/>
    <mergeCell ref="F28:L28"/>
    <mergeCell ref="R28:U28"/>
    <mergeCell ref="W28:X28"/>
    <mergeCell ref="Y28:Z28"/>
    <mergeCell ref="F29:L29"/>
    <mergeCell ref="R29:U29"/>
    <mergeCell ref="W29:X29"/>
    <mergeCell ref="Y29:Z29"/>
    <mergeCell ref="F26:L26"/>
    <mergeCell ref="R26:U26"/>
    <mergeCell ref="W26:X26"/>
    <mergeCell ref="Y26:Z26"/>
    <mergeCell ref="F27:L27"/>
    <mergeCell ref="R27:U27"/>
    <mergeCell ref="W27:X27"/>
    <mergeCell ref="Y27:Z27"/>
    <mergeCell ref="D24:L24"/>
    <mergeCell ref="R24:U24"/>
    <mergeCell ref="W24:X24"/>
    <mergeCell ref="Y24:Z24"/>
    <mergeCell ref="E25:L25"/>
    <mergeCell ref="R25:U25"/>
    <mergeCell ref="W25:X25"/>
    <mergeCell ref="Y25:Z25"/>
    <mergeCell ref="E21:L21"/>
    <mergeCell ref="R21:U21"/>
    <mergeCell ref="W21:X21"/>
    <mergeCell ref="Y21:Z21"/>
    <mergeCell ref="E22:L22"/>
    <mergeCell ref="R22:U22"/>
    <mergeCell ref="W22:X22"/>
    <mergeCell ref="Y22:Z22"/>
    <mergeCell ref="E23:L23"/>
    <mergeCell ref="R23:U23"/>
    <mergeCell ref="W23:X23"/>
    <mergeCell ref="Y23:Z23"/>
    <mergeCell ref="E19:L19"/>
    <mergeCell ref="R19:U19"/>
    <mergeCell ref="W19:X19"/>
    <mergeCell ref="Y19:Z19"/>
    <mergeCell ref="E20:L20"/>
    <mergeCell ref="R20:U20"/>
    <mergeCell ref="W20:X20"/>
    <mergeCell ref="Y20:Z20"/>
    <mergeCell ref="E17:L17"/>
    <mergeCell ref="R17:U17"/>
    <mergeCell ref="W17:X17"/>
    <mergeCell ref="Y17:Z17"/>
    <mergeCell ref="E18:L18"/>
    <mergeCell ref="R18:U18"/>
    <mergeCell ref="W18:X18"/>
    <mergeCell ref="Y18:Z18"/>
    <mergeCell ref="E15:L15"/>
    <mergeCell ref="R15:U15"/>
    <mergeCell ref="W15:X15"/>
    <mergeCell ref="Y15:Z15"/>
    <mergeCell ref="E16:L16"/>
    <mergeCell ref="R16:U16"/>
    <mergeCell ref="W16:X16"/>
    <mergeCell ref="Y16:Z16"/>
    <mergeCell ref="E13:L13"/>
    <mergeCell ref="R13:U13"/>
    <mergeCell ref="W13:X13"/>
    <mergeCell ref="Y13:Z13"/>
    <mergeCell ref="E14:L14"/>
    <mergeCell ref="R14:U14"/>
    <mergeCell ref="W14:X14"/>
    <mergeCell ref="Y14:Z14"/>
    <mergeCell ref="D11:L11"/>
    <mergeCell ref="R11:U11"/>
    <mergeCell ref="W11:X11"/>
    <mergeCell ref="Y11:Z11"/>
    <mergeCell ref="E12:L12"/>
    <mergeCell ref="R12:U12"/>
    <mergeCell ref="W12:X12"/>
    <mergeCell ref="Y12:Z12"/>
    <mergeCell ref="C9:L9"/>
    <mergeCell ref="R9:U9"/>
    <mergeCell ref="W9:X9"/>
    <mergeCell ref="Y9:Z9"/>
    <mergeCell ref="C10:L10"/>
    <mergeCell ref="R10:U10"/>
    <mergeCell ref="W10:X10"/>
    <mergeCell ref="Y10:Z10"/>
    <mergeCell ref="C7:L7"/>
    <mergeCell ref="R7:U7"/>
    <mergeCell ref="W7:X7"/>
    <mergeCell ref="Y7:Z7"/>
    <mergeCell ref="C8:L8"/>
    <mergeCell ref="R8:U8"/>
    <mergeCell ref="W8:X8"/>
    <mergeCell ref="Y8:Z8"/>
    <mergeCell ref="R3:U6"/>
    <mergeCell ref="W3:X6"/>
    <mergeCell ref="Y3:Z6"/>
    <mergeCell ref="Q4:Q5"/>
    <mergeCell ref="V4:V6"/>
    <mergeCell ref="M5:N5"/>
    <mergeCell ref="P5:P6"/>
    <mergeCell ref="V1:V2"/>
    <mergeCell ref="M2:N2"/>
    <mergeCell ref="P2:U2"/>
    <mergeCell ref="A3:A6"/>
    <mergeCell ref="B3:B6"/>
    <mergeCell ref="C3:L5"/>
    <mergeCell ref="M3:N4"/>
    <mergeCell ref="O3:O4"/>
    <mergeCell ref="P3:P4"/>
    <mergeCell ref="A1:L2"/>
    <mergeCell ref="M1:N1"/>
    <mergeCell ref="P1:U1"/>
  </mergeCells>
  <phoneticPr fontId="5"/>
  <pageMargins left="0.70866141732283472" right="0.70866141732283472" top="0.74803149606299213" bottom="0.74803149606299213" header="0.31496062992125984" footer="0.31496062992125984"/>
  <pageSetup paperSize="9" scale="58" firstPageNumber="2" orientation="landscape" r:id="rId1"/>
  <headerFooter alignWithMargins="0">
    <oddHeader>&amp;L&amp;F</oddHeader>
    <oddFooter>&amp;C&amp;P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前提</vt:lpstr>
      <vt:lpstr>XML構造設計書（様式第1）</vt:lpstr>
      <vt:lpstr>XML構造設計書（様式第1）別紙</vt:lpstr>
      <vt:lpstr>XML構造設計書（様式第2）</vt:lpstr>
      <vt:lpstr>XML構造設計書（権利利益の保護に係る請求）</vt:lpstr>
      <vt:lpstr>'XML構造設計書（権利利益の保護に係る請求）'!Print_Area</vt:lpstr>
      <vt:lpstr>'XML構造設計書（様式第1）'!Print_Area</vt:lpstr>
      <vt:lpstr>'XML構造設計書（様式第1）別紙'!Print_Area</vt:lpstr>
      <vt:lpstr>'XML構造設計書（様式第2）'!Print_Area</vt:lpstr>
      <vt:lpstr>前提!Print_Area</vt:lpstr>
      <vt:lpstr>'XML構造設計書（様式第1）'!Print_Titles</vt:lpstr>
      <vt:lpstr>'XML構造設計書（様式第1）別紙'!Print_Titles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2025-03-14T11:04:32Z</dcterms:created>
  <dcterms:modified xsi:type="dcterms:W3CDTF">2025-03-14T11:04:32Z</dcterms:modified>
</cp:coreProperties>
</file>